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harperac.sharepoint.com/sites/HarperCommunityFridgePilot-Faresharerecords/Shared Documents/Fareshare records/"/>
    </mc:Choice>
  </mc:AlternateContent>
  <xr:revisionPtr revIDLastSave="146" documentId="8_{982C1FC1-5732-4123-93E4-0AA4C13EC1D0}" xr6:coauthVersionLast="36" xr6:coauthVersionMax="47" xr10:uidLastSave="{E76E74E4-FABC-49D1-A870-8B6A83478902}"/>
  <bookViews>
    <workbookView xWindow="0" yWindow="0" windowWidth="28800" windowHeight="11205" xr2:uid="{A506FE61-6C94-427A-8B91-55635A946E8B}"/>
  </bookViews>
  <sheets>
    <sheet name="Summary" sheetId="3" r:id="rId1"/>
    <sheet name="Hadley" sheetId="1" r:id="rId2"/>
    <sheet name="Market Drayton" sheetId="2" r:id="rId3"/>
    <sheet name="Madeley" sheetId="4" r:id="rId4"/>
    <sheet name="Malinslee" sheetId="7" r:id="rId5"/>
    <sheet name="Rugeley" sheetId="5" r:id="rId6"/>
    <sheet name="Market Drayton (April)" sheetId="8" r:id="rId7"/>
    <sheet name="Sheet1" sheetId="6" r:id="rId8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D49" i="3"/>
  <c r="D52" i="3" s="1"/>
  <c r="B49" i="3"/>
  <c r="B53" i="3" s="1"/>
  <c r="I68" i="3"/>
  <c r="F63" i="3"/>
  <c r="F64" i="3" s="1"/>
  <c r="L60" i="3"/>
  <c r="F68" i="3" s="1"/>
  <c r="J60" i="3"/>
  <c r="F67" i="3" s="1"/>
  <c r="I60" i="3"/>
  <c r="I69" i="3" s="1"/>
  <c r="F60" i="3"/>
  <c r="B57" i="3"/>
  <c r="B52" i="3"/>
  <c r="B51" i="3"/>
  <c r="E44" i="3"/>
  <c r="B44" i="3"/>
  <c r="B43" i="3"/>
  <c r="D33" i="3"/>
  <c r="D38" i="3" s="1"/>
  <c r="B33" i="3"/>
  <c r="B39" i="3" s="1"/>
  <c r="B37" i="3"/>
  <c r="B36" i="3"/>
  <c r="B35" i="3"/>
  <c r="D54" i="3" l="1"/>
  <c r="D51" i="3"/>
  <c r="D35" i="3"/>
  <c r="D36" i="3"/>
  <c r="M11" i="3"/>
  <c r="AH3" i="2"/>
  <c r="AG3" i="2"/>
  <c r="AF3" i="2"/>
  <c r="AE3" i="2"/>
  <c r="AD3" i="2"/>
  <c r="AH2" i="2"/>
  <c r="AG2" i="2"/>
  <c r="AF2" i="2"/>
  <c r="AE2" i="2"/>
  <c r="AD2" i="2"/>
  <c r="J732" i="2"/>
  <c r="J731" i="2"/>
  <c r="AC3" i="2" l="1"/>
  <c r="AC2" i="2"/>
  <c r="AB3" i="2" l="1"/>
  <c r="AB2" i="2"/>
  <c r="AA3" i="2"/>
  <c r="AA2" i="2"/>
  <c r="C28" i="3" l="1"/>
  <c r="C25" i="3" s="1"/>
  <c r="H386" i="2"/>
  <c r="J424" i="2" l="1"/>
  <c r="Z3" i="2" s="1"/>
  <c r="H424" i="2"/>
  <c r="Z2" i="2" s="1"/>
  <c r="W3" i="8"/>
  <c r="U3" i="8"/>
  <c r="T3" i="8"/>
  <c r="R3" i="8"/>
  <c r="Q3" i="8"/>
  <c r="P3" i="8"/>
  <c r="W2" i="8"/>
  <c r="U2" i="8"/>
  <c r="T2" i="8"/>
  <c r="S2" i="8"/>
  <c r="R2" i="8"/>
  <c r="Q2" i="8"/>
  <c r="P2" i="8"/>
  <c r="J63" i="8"/>
  <c r="S3" i="8" s="1"/>
  <c r="X3" i="8" l="1"/>
  <c r="Y2" i="2"/>
  <c r="X3" i="2"/>
  <c r="X2" i="2"/>
  <c r="W3" i="2"/>
  <c r="W2" i="2"/>
  <c r="V3" i="2"/>
  <c r="V2" i="2"/>
  <c r="J386" i="2"/>
  <c r="Y3" i="2" s="1"/>
  <c r="O3" i="8" l="1"/>
  <c r="D9" i="3" s="1"/>
  <c r="O2" i="8"/>
  <c r="D8" i="3" s="1"/>
  <c r="H11" i="3"/>
  <c r="U3" i="2"/>
  <c r="U2" i="2"/>
  <c r="T3" i="2"/>
  <c r="T2" i="2"/>
  <c r="S3" i="2"/>
  <c r="S2" i="2"/>
  <c r="R2" i="2"/>
  <c r="R3" i="2"/>
  <c r="Q2" i="7"/>
  <c r="O2" i="7" s="1"/>
  <c r="F11" i="3" s="1"/>
  <c r="Q3" i="7"/>
  <c r="O3" i="7"/>
  <c r="F12" i="3" s="1"/>
  <c r="Q2" i="1"/>
  <c r="Q3" i="1"/>
  <c r="P3" i="1" l="1"/>
  <c r="O3" i="1" s="1"/>
  <c r="C12" i="3" s="1"/>
  <c r="Q3" i="2"/>
  <c r="P3" i="2"/>
  <c r="O3" i="2" s="1"/>
  <c r="D12" i="3" s="1"/>
  <c r="D4" i="3" s="1"/>
  <c r="Q3" i="5"/>
  <c r="O3" i="5" s="1"/>
  <c r="G12" i="3" s="1"/>
  <c r="Q3" i="4"/>
  <c r="O3" i="4" s="1"/>
  <c r="E12" i="3" s="1"/>
  <c r="B12" i="3" l="1"/>
  <c r="Q2" i="5"/>
  <c r="O2" i="5" s="1"/>
  <c r="G11" i="3" s="1"/>
  <c r="Q2" i="4"/>
  <c r="O2" i="4" s="1"/>
  <c r="E11" i="3" s="1"/>
  <c r="Q2" i="2"/>
  <c r="P2" i="1" l="1"/>
  <c r="O2" i="1" s="1"/>
  <c r="C11" i="3" s="1"/>
  <c r="P2" i="2" l="1"/>
  <c r="O2" i="2" s="1"/>
  <c r="D11" i="3" s="1"/>
  <c r="B11" i="3" l="1"/>
  <c r="B3" i="3" s="1"/>
  <c r="D3" i="3"/>
</calcChain>
</file>

<file path=xl/sharedStrings.xml><?xml version="1.0" encoding="utf-8"?>
<sst xmlns="http://schemas.openxmlformats.org/spreadsheetml/2006/main" count="2573" uniqueCount="505">
  <si>
    <t>Total since 10 Jan</t>
  </si>
  <si>
    <t>January total</t>
  </si>
  <si>
    <t>MD April</t>
  </si>
  <si>
    <t>Feb total</t>
  </si>
  <si>
    <t>March total</t>
  </si>
  <si>
    <t>April total</t>
  </si>
  <si>
    <t>Hadley</t>
  </si>
  <si>
    <t>Market Drayton</t>
  </si>
  <si>
    <t>Madeley</t>
  </si>
  <si>
    <t>Malinslee</t>
  </si>
  <si>
    <t>Rugeley</t>
  </si>
  <si>
    <t>NotJust</t>
  </si>
  <si>
    <t>Other</t>
  </si>
  <si>
    <t>NJW (buns)</t>
  </si>
  <si>
    <t>NJW (Y Pudding)</t>
  </si>
  <si>
    <t>NJW (Breadrolls)</t>
  </si>
  <si>
    <t>NJW Iced Buns (13 May)</t>
  </si>
  <si>
    <t>May (total weight)</t>
  </si>
  <si>
    <t>May (total price)</t>
  </si>
  <si>
    <t>June (total weight)</t>
  </si>
  <si>
    <t>June  (total price)</t>
  </si>
  <si>
    <t>July (total weight)</t>
  </si>
  <si>
    <t>July (total price)</t>
  </si>
  <si>
    <t>Aug (total weight)</t>
  </si>
  <si>
    <t>Aug (total price)</t>
  </si>
  <si>
    <t>Sept (total weight)</t>
  </si>
  <si>
    <t>Sept (total price)</t>
  </si>
  <si>
    <t>kg</t>
  </si>
  <si>
    <t>May Donation to other charities</t>
  </si>
  <si>
    <t>Rylands Nursing home</t>
  </si>
  <si>
    <t>Bread rolls and Sandwich Thins</t>
  </si>
  <si>
    <t>4 bags of bread rolls and two trays of Sandwich Thins</t>
  </si>
  <si>
    <t>Shrewsbury Food Hub</t>
  </si>
  <si>
    <t>Pizza Dough</t>
  </si>
  <si>
    <t>8 boxes</t>
  </si>
  <si>
    <t xml:space="preserve">Milk </t>
  </si>
  <si>
    <t>10 bottles</t>
  </si>
  <si>
    <t>Total</t>
  </si>
  <si>
    <t>Upt to 30 April</t>
  </si>
  <si>
    <t>EPOS up to 6 May</t>
  </si>
  <si>
    <t>7-14 May</t>
  </si>
  <si>
    <t>First time user</t>
  </si>
  <si>
    <t>Total in May</t>
  </si>
  <si>
    <t>Product brand, name and type</t>
  </si>
  <si>
    <t>Barcode</t>
  </si>
  <si>
    <t>Quantity</t>
  </si>
  <si>
    <t>Unit</t>
  </si>
  <si>
    <t>Unit weight</t>
  </si>
  <si>
    <t>Total weight</t>
  </si>
  <si>
    <t>Unit price</t>
  </si>
  <si>
    <t>Total price</t>
  </si>
  <si>
    <t>Expiry date</t>
  </si>
  <si>
    <t>Batch code</t>
  </si>
  <si>
    <t>Stock code</t>
  </si>
  <si>
    <t>Weight</t>
  </si>
  <si>
    <t>Fresh vegetables</t>
  </si>
  <si>
    <t>Tesco Mixed Raisins 60G, Fruit and Veg</t>
  </si>
  <si>
    <t>Kg</t>
  </si>
  <si>
    <t>Price</t>
  </si>
  <si>
    <t xml:space="preserve">GBP </t>
  </si>
  <si>
    <t>Tesco Sour Cream Chive Flavoured Pulse &amp; Nut Mix 25G, Fruit and Veg</t>
  </si>
  <si>
    <t>Tesco Mixed Peppers 420G (C), Fruit and Veg</t>
  </si>
  <si>
    <t>Tesco Pink Lady Apple Pot 80G, Fruit and Veg</t>
  </si>
  <si>
    <t>Tesco Nut Bites Mix Baklava Flavour 25G, Fruit and Veg</t>
  </si>
  <si>
    <t>Tesco Apple &amp; Strawberry 90G, Fruit and Veg</t>
  </si>
  <si>
    <t>Tesco Blackberries 150G (C), Fruit and Veg</t>
  </si>
  <si>
    <t>Bread and bread products</t>
  </si>
  <si>
    <t>Tesco All Butter Pain Au Chocolat, Bakery</t>
  </si>
  <si>
    <t>Tesco Pink Iced Doughnut, Bakery</t>
  </si>
  <si>
    <t>Cinnamon Swirl, Bakery</t>
  </si>
  <si>
    <t>Tesco All Butter Croissant, Bakery</t>
  </si>
  <si>
    <t>Tesco Pastel De Nata, Bakery</t>
  </si>
  <si>
    <t>Tesco Tiger Baguette 400G, Bakery</t>
  </si>
  <si>
    <t>Tesco All Butter Chocolate Twist, Bakery</t>
  </si>
  <si>
    <t>Tesco All Butter Almond Croissant (C), Bakery</t>
  </si>
  <si>
    <t>Tesco Tiger Baton 200G, Bakery</t>
  </si>
  <si>
    <t>Tesco Maple And Pecan Plait, Bakery</t>
  </si>
  <si>
    <t>Tesco All Butter Chocolate Croissant, Bakery</t>
  </si>
  <si>
    <t>Tesco Vanilla Creme Crown, Bakery</t>
  </si>
  <si>
    <t>Other grocery</t>
  </si>
  <si>
    <t>Wicked Kitchen Late Night Noodles 90G, Grocery</t>
  </si>
  <si>
    <t>Chilled products with dairy and eggs</t>
  </si>
  <si>
    <t>Tesco British Soured Cream 150Ml, Chilled</t>
  </si>
  <si>
    <t>Tesco Limited Edition Beechwood Ham, Egg &amp; Vinegar Chips Sandwich, Chilled</t>
  </si>
  <si>
    <t>Two Chicks Liquid Egg Whites 500 Ml, Chilled</t>
  </si>
  <si>
    <t>Tesco Ham &amp; Mushroom Tagliatelle 400G, Chilled</t>
  </si>
  <si>
    <t>Tesco Tuna Sweetcorn Sandwich Filler 235g (C), Chilled</t>
  </si>
  <si>
    <t>TESCO FINEST BEEF DRIPPING GRAVY 500G, Chilled</t>
  </si>
  <si>
    <t>Richmond Roast Chicken Sausages 410g, Chilled</t>
  </si>
  <si>
    <t>Tesco Southern Fried Chicken Tenders 305g, Chilled</t>
  </si>
  <si>
    <t>Tesco 12 Piece Chinese Style Selection Pack 254G, Chilled</t>
  </si>
  <si>
    <t>Tesco 2 Garlic and Herb Chicken Kievs 270g, Chilled</t>
  </si>
  <si>
    <t>Quorn Vegan Smoky Ham Free Slice 100G, Chilled</t>
  </si>
  <si>
    <t>Tesco Finest Chicken Prawn &amp; Chorizo Paella 400G, Chilled</t>
  </si>
  <si>
    <t>Yeo Valley Honey Greek Style Yogurt 4 X100g, Chilled</t>
  </si>
  <si>
    <t>Tesco Beansprout &amp; Vegetable Stir Fry 320g (EXP), Fruit and Veg</t>
  </si>
  <si>
    <t>Tesco Pepper Stir Fry 320g EXP, Fruit and Veg</t>
  </si>
  <si>
    <t>Warburtons Gluten Free Crumpets 4 Pack, Bakery</t>
  </si>
  <si>
    <t>Tesco Plain Pretzel, Bakery</t>
  </si>
  <si>
    <t>Tesco 2 Custard Slices, Bakery</t>
  </si>
  <si>
    <t>Tesco Finest 4 Extra Fruity Hot Cross Buns, Bakery</t>
  </si>
  <si>
    <t>Tesco Three Cheese Bloomer, Bakery</t>
  </si>
  <si>
    <t>Tesco White Baton 200G, Bakery</t>
  </si>
  <si>
    <t>Received</t>
  </si>
  <si>
    <t>Category</t>
  </si>
  <si>
    <t>Tesco Babyleaf Salad 90G, Fruit and Veg</t>
  </si>
  <si>
    <t>Tesco Little Gem 2 Pack (C), Fruit and Veg</t>
  </si>
  <si>
    <t>Tesco Large Fruit Platter 350G, Fruit and Veg</t>
  </si>
  <si>
    <t>Tesco Watermelon Wedges 550G (C), Fruit and Veg</t>
  </si>
  <si>
    <t>Tesco Mango Chunks 450G, Fruit and Veg</t>
  </si>
  <si>
    <t>Tesco Blueberries 150G, Fruit and Veg</t>
  </si>
  <si>
    <t>Tesco Garlic &amp; Rosemary Flatbread 220G, Chilled</t>
  </si>
  <si>
    <t>Tesco Sunblush Tomato &amp; Garlic Flatbread 235 G, Chilled</t>
  </si>
  <si>
    <t>Deli Kitchen 4 Greek Style Flatbreads 320G, Bakery</t>
  </si>
  <si>
    <t>Tesco Carrot 500G (C), Fruit and Veg</t>
  </si>
  <si>
    <t>Tesco Seedless Grape Selection Pack 500G, Fruit and Veg</t>
  </si>
  <si>
    <t>Tesco Suntrail Plum 400G (C), Fruit and Veg</t>
  </si>
  <si>
    <t>Tesco 4 Large White Baps, Bakery</t>
  </si>
  <si>
    <t>Tesco Cherry Tomatoes 300G (C), Fruit and Veg</t>
  </si>
  <si>
    <t>Tesco Kale 180G (C), Fruit and Veg</t>
  </si>
  <si>
    <t>The Vegetarian Butcher What the Cluck Vegan Chicken Chunks 160g, Chilled</t>
  </si>
  <si>
    <t>Tesco Finest Spaghetti Bolognese 400G, Chilled</t>
  </si>
  <si>
    <t>Eggs</t>
  </si>
  <si>
    <t>St.Ewe Rich Yolk Free Range Eggs 6 Pack, Eggs</t>
  </si>
  <si>
    <t>Brioche Pasquier Pitch Chocolate 4 Pack, Bakery</t>
  </si>
  <si>
    <t>Tesco 6 Mini Garlic &amp; Coriander Naans, Bakery</t>
  </si>
  <si>
    <t>Tesco Folded Flatbreads Plain 6 Pack, Bakery</t>
  </si>
  <si>
    <t>Genius Gluten Free 4 Crumpets, Bakery</t>
  </si>
  <si>
    <t>Tesco 2 Roast Cooked Chicken Breast Fillets 245 G, Chilled</t>
  </si>
  <si>
    <t>Yakult Original 8 X 65Ml, Chilled</t>
  </si>
  <si>
    <t>Tesco Chicken &amp; Bacon Sandwich Filler 235g (C), Chilled</t>
  </si>
  <si>
    <t>Tesco Spaghetti Carbonara 400G, Chilled</t>
  </si>
  <si>
    <t>Tesco Wafer Thin Honey Roast Ham 400G, Chilled</t>
  </si>
  <si>
    <t>Tesco Plant Chef Falafel Houmous Wrap, Chilled</t>
  </si>
  <si>
    <t>Tesco Cooked &amp; Peeled King Prawns 150G, Chilled</t>
  </si>
  <si>
    <t>Tesco 12 Indian Selection 320G, Chilled</t>
  </si>
  <si>
    <t>Graham's The Family Dairy Protein 25G Strawberry Pack 200G, Chilled</t>
  </si>
  <si>
    <t>Tesco Chicken &amp; Stuffing Sandwich, Chilled</t>
  </si>
  <si>
    <t>Warburtons Thin Bagels Plain 6 Pack, Bakery</t>
  </si>
  <si>
    <t>Tesco Chocolate Chip Brioche Rolls 8 Pack, Bakery</t>
  </si>
  <si>
    <t>Tesco Finest 4 Caramelised Biscuit &amp; White Chocolate Cookies, Bakery</t>
  </si>
  <si>
    <t>Tesco Finest Rye &amp; Mixed Seed Sourdough 400G, Bakery</t>
  </si>
  <si>
    <t>Warburtons Toastie Sliced Small White Bread 400G, Bakery</t>
  </si>
  <si>
    <t>Tesco Scotch Rolls 2 Pack, Bakery</t>
  </si>
  <si>
    <t>Tesco Large Wholemeal Baps 4 Pack, Bakery</t>
  </si>
  <si>
    <t>Sabra Houmous Extra 200G, Fruit and Veg</t>
  </si>
  <si>
    <t>Tesco Cauliflower Each (C), Fruit and Veg</t>
  </si>
  <si>
    <t>Florette Crispy 90G, Fruit and Veg</t>
  </si>
  <si>
    <t>Tesco Finest Moroccan Inspired Couscous 230G, Fruit and Veg</t>
  </si>
  <si>
    <t>Tesco Sweet &amp; Crunchy Salad 250G, Fruit and Veg</t>
  </si>
  <si>
    <t>Duo Bouquet, Non Food</t>
  </si>
  <si>
    <t>Rose Bouquet, Non Food</t>
  </si>
  <si>
    <t>Tesco Chicken &amp; Bacon Sandwich (C), Chilled</t>
  </si>
  <si>
    <t>Tesco Gammon Steak With Cheese &amp; Pineapple 345G, Chilled</t>
  </si>
  <si>
    <t>St Helen's Fresh Whole Goats Milk 1 Litre, Chilled</t>
  </si>
  <si>
    <t>Tesco Fire Pit 2 Salt &amp; Pepper Beef Steaks 200G, Chilled</t>
  </si>
  <si>
    <t>Tuna &amp; Sweetcorn Sandwich, Chilled</t>
  </si>
  <si>
    <t>Pizza Express Margherita Pizza 245G, Chilled</t>
  </si>
  <si>
    <t>Tesco 20 Mini Sausage Rolls 220G, Chilled</t>
  </si>
  <si>
    <t>Tesco Potato Salad 300g, Fruit and Veg</t>
  </si>
  <si>
    <t>Tesco Party Salad 455G, Fruit and Veg</t>
  </si>
  <si>
    <t>Tesco Express Green Beans 220G, Fruit and Veg</t>
  </si>
  <si>
    <t>Tesco Organic Fair Trade Bananas 5 Pack, Fruit and Veg</t>
  </si>
  <si>
    <t>Tesco Pineapple Fingers 500G (C), Fruit and Veg</t>
  </si>
  <si>
    <t>Limes Each, Fruit and Veg</t>
  </si>
  <si>
    <t>Tesco Simple Salad With Sour Cream And Chive 165G, Fruit and Veg</t>
  </si>
  <si>
    <t>Tesco Egg Noodles 300G (C), Fruit and Veg</t>
  </si>
  <si>
    <t>Tesco Walnut Cake, Bakery</t>
  </si>
  <si>
    <t>Tesco 5 Sugar Ring Doughnuts, Bakery</t>
  </si>
  <si>
    <t>Dina Paninette 5 Large White Bread Wraps, Bakery</t>
  </si>
  <si>
    <t>Warburtons 4 Soft White Pittas, Bakery</t>
  </si>
  <si>
    <t>Tesco Homebake Baguettes 2 Pack, Bakery</t>
  </si>
  <si>
    <t>Tesco Stars Party Cake, Bakery</t>
  </si>
  <si>
    <t>Tesco Pink Lady Apple Min 6 Pack (C), Fruit and Veg</t>
  </si>
  <si>
    <t>Tesco Mint 15G (C), Fruit and Veg</t>
  </si>
  <si>
    <t>Tesco British Chicken Breast Mini Fillets 400G, Chilled</t>
  </si>
  <si>
    <t>Tesco Chicken Breast Portions 580G, Chilled</t>
  </si>
  <si>
    <t>Tesco Mashed Potato 450G, Chilled</t>
  </si>
  <si>
    <t>Tesco 2 Sweet Chill Hot Smoked Salmon Fillets 180G, Chilled</t>
  </si>
  <si>
    <t>St Pierre 4 Seeded Brioche Burger Buns, Bakery</t>
  </si>
  <si>
    <t>Warburton 4 Protein Thin Bagels, Bakery</t>
  </si>
  <si>
    <t>Tesco Wholemeal Medium Bread 800G, Bakery</t>
  </si>
  <si>
    <t>Tesco Tiger Baton, Bakery</t>
  </si>
  <si>
    <t>New York Bakery Cinnamon &amp; Raisin Bagels 5Pack, Bakery</t>
  </si>
  <si>
    <t>Tesco Cheese Roll 2 Pack, Bakery</t>
  </si>
  <si>
    <t>Tesco Finest 4 Triple Belgian Chocolate Cookies, Bakery</t>
  </si>
  <si>
    <t>Tesco 2 Plain Naan Breads, Bakery</t>
  </si>
  <si>
    <t>Tesco Green Seedless Grapes Pack 500G, Fruit and Veg</t>
  </si>
  <si>
    <t>Clementines 600G (C), Fruit and Veg</t>
  </si>
  <si>
    <t>Tesco Mash Potato 400G, Fruit and Veg</t>
  </si>
  <si>
    <t>Tesco Fish Pie 400G (C), Chilled</t>
  </si>
  <si>
    <t>Tesco Piri Piri Roast Chicken Slices 160g, Chilled</t>
  </si>
  <si>
    <t>Richmond 8 Meat Free Vegan Streaky Bacon 120G, Chilled</t>
  </si>
  <si>
    <t>Tesco 4 Vegetable Samosas 216G, Chilled</t>
  </si>
  <si>
    <t>Tesco British Chicken Thighs 600G (C), Chilled</t>
  </si>
  <si>
    <t>Activia Peach No Added Sugar Fat Free Gut Health Yoghurt Multipack 4x115g, Chilled</t>
  </si>
  <si>
    <t>Cauldron Foods Falafel 200G, Chilled</t>
  </si>
  <si>
    <t>Tesco Chicken Ranch Wrap, Chilled</t>
  </si>
  <si>
    <t>Tesco Bacon, Lettuce &amp; Tomato Sandwich, Chilled</t>
  </si>
  <si>
    <t>Yeo Valley Natural Greek Style Yogurt 450G, Chilled</t>
  </si>
  <si>
    <t>Tesco Battered Haddock Goujons 200G, Chilled</t>
  </si>
  <si>
    <t>Tesco Finest Honey Roast Finely Sliced Ham 120g (C), Chilled</t>
  </si>
  <si>
    <t>Fage Total 0% Fat Greek Recipe Yogurt 150G, Chilled</t>
  </si>
  <si>
    <t>Tesco Chicken Thigh Fillets Skinless &amp; Boneless 600G, Chilled</t>
  </si>
  <si>
    <t>Muller Light Toffee Yogurt 160G, Chilled</t>
  </si>
  <si>
    <t>Bonne Maman Creme Caramel 4X100g, Chilled</t>
  </si>
  <si>
    <t>Tesco Smoked Bacon Lardons 200G (C), Chilled</t>
  </si>
  <si>
    <t>Tesco Taramasalata 200G (C), Fruit and Veg</t>
  </si>
  <si>
    <t>Tesco Crispy Slices 350G (C), Fruit and Veg</t>
  </si>
  <si>
    <t>Tesco Conference Pear Minimum 4 Pack, Fruit and Veg</t>
  </si>
  <si>
    <t>Tesco Mixed Vegetables 225G (C), Fruit and Veg</t>
  </si>
  <si>
    <t>Tesco Tomato &amp; Basil Pasta Salad 550G, Fruit and Veg</t>
  </si>
  <si>
    <t>Tesco Breaded Chicken Goujons 270g, Chilled</t>
  </si>
  <si>
    <t>Tesco Chicken Breast Fillets 300G (C), Chilled</t>
  </si>
  <si>
    <t>Tesco Finest 4 Triple Belgian Chocolate Shortbread, Bakery</t>
  </si>
  <si>
    <t>Tesco English Muffins 4 Pack, Bakery</t>
  </si>
  <si>
    <t>Tesco Sourdough Bloomer, Bakery</t>
  </si>
  <si>
    <t>Tesco Finest 2 Scotch Eggs 260G, Eggs</t>
  </si>
  <si>
    <t>Alpro Coconut Original Chilled Dairy Free Drink 1L, Chilled</t>
  </si>
  <si>
    <t>Tesco Prawn Mayonnaise Sandwich, Chilled</t>
  </si>
  <si>
    <t>Tesco Smoked Salmon Sushi Snack 57G, Chilled</t>
  </si>
  <si>
    <t>Tesco 8 Mini White Tortilla Wraps, Bakery</t>
  </si>
  <si>
    <t>Tiger Bloomer 400G, Bakery</t>
  </si>
  <si>
    <t>Tesco Chicken &amp; Bacon Wrap, Chilled</t>
  </si>
  <si>
    <t>Tesco Finest 2 Cod &amp; Parsley Fishcakes 290G, Chilled</t>
  </si>
  <si>
    <t>Tesco Chicken &amp; Bacon Sub, Chilled</t>
  </si>
  <si>
    <t>Alpro Vanilla Dairy Free Soya Yoghurt Alternative 500g, Chilled</t>
  </si>
  <si>
    <t>Tesco Whole Roast Chicken 950g, Chilled</t>
  </si>
  <si>
    <t>Tesco Chicken Salad Sandwich, Chilled</t>
  </si>
  <si>
    <t>Tesco Turkey Thigh Mince 7% Fat 250g, Chilled</t>
  </si>
  <si>
    <t>Tesco Smoked Ham &amp; Cheddar Sandwich, Chilled</t>
  </si>
  <si>
    <t>Tesco Hoisin Duck Wrap, Chilled</t>
  </si>
  <si>
    <t>Tesco Fruit Fool Gooseberry 114G, Chilled</t>
  </si>
  <si>
    <t>Onken Natural Set Yogurt 450G, Chilled</t>
  </si>
  <si>
    <t>Tesco Macaroni Cheese 400G, Chilled</t>
  </si>
  <si>
    <t>Tesco Sausage Bacon &amp; &amp; Egg Triple, Chilled</t>
  </si>
  <si>
    <t>Tesco Just Ham Sandwich, Chilled</t>
  </si>
  <si>
    <t>Tesco Sweet Chilli Houmous 182G, Fruit and Veg</t>
  </si>
  <si>
    <t>Tesco Leeks 320G, Fruit and Veg</t>
  </si>
  <si>
    <t>Tesco Houmous Red Pepper 182G, Fruit and Veg</t>
  </si>
  <si>
    <t>Tesco Peeled Baby Sprouts Peeled 180G (C), Fruit and Veg</t>
  </si>
  <si>
    <t>Milk</t>
  </si>
  <si>
    <t>Arla Bob Skimmed Milk 2 Litre</t>
  </si>
  <si>
    <t>0.45
GBP</t>
  </si>
  <si>
    <t>1.10
GBP</t>
  </si>
  <si>
    <t>Lemons 4Pack (C), Fruit and Veg</t>
  </si>
  <si>
    <t>1.40
GBP</t>
  </si>
  <si>
    <t>Tesco 4 Tex Mex Dips 428G, Fruit and Veg</t>
  </si>
  <si>
    <t>3.45
GBP</t>
  </si>
  <si>
    <t>Tesco Courgettes (C), Fruit and Veg</t>
  </si>
  <si>
    <t>1.60
GBP</t>
  </si>
  <si>
    <t>1.30
GBP</t>
  </si>
  <si>
    <t>Tesco Smoked Pancetta 2 X 65G, Chilled</t>
  </si>
  <si>
    <t>2.10
GBP</t>
  </si>
  <si>
    <t>Tesco Honey Roast Ham Chunks 100G, Chilled</t>
  </si>
  <si>
    <t>2.60
GBP</t>
  </si>
  <si>
    <t>Tesco Thai Green Chicken Curry &amp; Jasmine Rice 400G, Chilled</t>
  </si>
  <si>
    <t>3.50
GBP</t>
  </si>
  <si>
    <t>Tesco Honey &amp; Mustard Chicken Pasta 300G, Chilled</t>
  </si>
  <si>
    <t>2.85
GBP</t>
  </si>
  <si>
    <t>Wall's Vegan Jumbo Roll 120G, Chilled</t>
  </si>
  <si>
    <t>1.25
GBP</t>
  </si>
  <si>
    <t>Tesco Egg &amp; Cress Sandwich, Chilled</t>
  </si>
  <si>
    <t>1.50
GBP</t>
  </si>
  <si>
    <t>Tesco Organic British Semi Skimmed Milk 2.272L/4 Pints, Chilled</t>
  </si>
  <si>
    <t>2.30
GBP</t>
  </si>
  <si>
    <t>Cravendale Filtered Fresh Whole Milk 2L Fresher for Longer, Chilled</t>
  </si>
  <si>
    <t>2.75
GBP</t>
  </si>
  <si>
    <t>4.50
GBP</t>
  </si>
  <si>
    <t>Tesco Cheese Triple Sandwich, Chilled</t>
  </si>
  <si>
    <t>3.00
GBP</t>
  </si>
  <si>
    <t>Muller Corner Vanilla Yogurt With Chocolate Balls 124G, Chilled</t>
  </si>
  <si>
    <t>0.95
GBP</t>
  </si>
  <si>
    <t>Tesco British Whole Milk 568Ml, 1 Pint, Chilled</t>
  </si>
  <si>
    <t>0.90
GBP</t>
  </si>
  <si>
    <t>Tesco 8 Pork Sausage 454G (C, Chilled</t>
  </si>
  <si>
    <t>2.25
GBP</t>
  </si>
  <si>
    <t>Tesco British Skimmed Milk 1.136L, 2 Pints, Chilled</t>
  </si>
  <si>
    <t>Tesco British Goats Cheese 125G, Chilled</t>
  </si>
  <si>
    <t>2.65
GBP</t>
  </si>
  <si>
    <t>Président French Brie Cheese 200g, Chilled</t>
  </si>
  <si>
    <t>2.95
GBP</t>
  </si>
  <si>
    <t>2.15
GBP</t>
  </si>
  <si>
    <t>Tesco Panini 2 Pack, Bakery</t>
  </si>
  <si>
    <t>Tesco Finest 4 Salted Caramel &amp; Chocolate Hot Cross Buns, Bakery</t>
  </si>
  <si>
    <t>1.70
GBP</t>
  </si>
  <si>
    <t>Tesco Fire Pit 8 Sliced Brioche Burger Buns, Bakery</t>
  </si>
  <si>
    <t>1.90
GBP</t>
  </si>
  <si>
    <t>Tesco Angel Layer Cake, Bakery</t>
  </si>
  <si>
    <t>1.75
GBP</t>
  </si>
  <si>
    <t>Tesco Finest Super Seeded Farmhouse Loaf 800G, Bakery</t>
  </si>
  <si>
    <t>1.45
GBP</t>
  </si>
  <si>
    <t>1.65
GBP</t>
  </si>
  <si>
    <t>Hovis Wholemeal Medium Bread 800G, Bakery</t>
  </si>
  <si>
    <t>1.55
GBP</t>
  </si>
  <si>
    <t>1.00
GBP</t>
  </si>
  <si>
    <t>Tesco Finest 2 White Baguettes With Sourdough250g, Bakery</t>
  </si>
  <si>
    <t>1.80
GBP</t>
  </si>
  <si>
    <t>Tesco Eggs</t>
  </si>
  <si>
    <t>Tesco.Reduced Fat Houmous 200G (C), Fruit and Veg</t>
  </si>
  <si>
    <t>Tesco Carrot Cauliflower And Brocc 300G, Fruit and Veg</t>
  </si>
  <si>
    <t>Tesco Singapore Noodles 300G (C), Fruit and Veg</t>
  </si>
  <si>
    <t>Tesco Gold Kiwi 4 Pack, Fruit and Veg</t>
  </si>
  <si>
    <t>Tesco Houmous 200G, Fruit and Veg</t>
  </si>
  <si>
    <t>Tesco The Chicken Club Sandwich, Chilled</t>
  </si>
  <si>
    <t>GetPro 25g Strawberry High Protein Yoghurt Drink 300g, Chilled</t>
  </si>
  <si>
    <t>Tesco Chicken Triple Sandwich, Chilled</t>
  </si>
  <si>
    <t>Tesco Salmon, Prawn &amp; Surimi Rolls Sriracha Mayonnaise 141G, Chilled</t>
  </si>
  <si>
    <t>Beyond Burger Plant Based Patties 226G, Chilled</t>
  </si>
  <si>
    <t>Tesco Bbq Chicken, Bacon &amp; Cheese Sandwich, Chilled</t>
  </si>
  <si>
    <t>Tesco Grated Mozzarella 250G, Chilled</t>
  </si>
  <si>
    <t>Tesco Finest Salted Caramel Mousse 100G, Chilled</t>
  </si>
  <si>
    <t>Tesco Wholemeal Pitta Bread 6 Pack, Bakery</t>
  </si>
  <si>
    <t>Jaffa Orange Minimum 4 Pack (C), Fruit and Veg</t>
  </si>
  <si>
    <t>Alpro This is Not M*lk Whole Chilled Oat Drink 750ml, Chilled</t>
  </si>
  <si>
    <t>Tesco Chicken Liver Pate 200G, Chilled</t>
  </si>
  <si>
    <t>Tesco Plant Chef Carrot &amp; Houmous 100G, Chilled</t>
  </si>
  <si>
    <t>Tesco Sweet Chilli Roast Chicken Slices 160g, Chilled</t>
  </si>
  <si>
    <t>Tesco Core Ripen At Home Nectarin 4 Pack (C), Fruit and Veg</t>
  </si>
  <si>
    <t>Clay Oven Bakery Hand Stretched Mini Naans Garlic &amp; Coriander 4 PACK 240g, Bakery</t>
  </si>
  <si>
    <t>Tesco Finest Belgian Triple Chocolate Muffins 2 Pack C, Bakery</t>
  </si>
  <si>
    <t>Tesco British Pork Loin Steaks 250G, Chilled</t>
  </si>
  <si>
    <t>Tesco Finest Lasagne 400G, Chilled</t>
  </si>
  <si>
    <t>Tesco Aromatic Babyleaf Salad 90G, Fruit and Veg</t>
  </si>
  <si>
    <t>Tesco Turnip, Fruit and Veg</t>
  </si>
  <si>
    <t>Tesco Cauliflower Each, Fruit and Veg</t>
  </si>
  <si>
    <t>Tesco Small Bananas 6 Pack, Fruit and Veg</t>
  </si>
  <si>
    <t>Tesco Conference Pears Pack 610G, Fruit and Veg</t>
  </si>
  <si>
    <t>Tesco Pineapple 500G, Fruit and Veg</t>
  </si>
  <si>
    <t>Tesco Watercress Spinach &amp; Rocket 80G, Fruit and Veg</t>
  </si>
  <si>
    <t>Tesco Butterhead Salad 80G, Fruit and Veg</t>
  </si>
  <si>
    <t>Tesco Beansprouts 300G, Fruit and Veg</t>
  </si>
  <si>
    <t>Tesco Sliced Peppers 150G, Fruit and Veg</t>
  </si>
  <si>
    <t>Tesco Ciabatta Roll 4 Pack, Bakery</t>
  </si>
  <si>
    <t>Warburtons Small Seeded Batch Bread 400G, Bakery</t>
  </si>
  <si>
    <t>Kingsmill Small 50/50 Bread 400G, Bakery</t>
  </si>
  <si>
    <t>Warburtons 8Pk Crumpet Thins, Bakery</t>
  </si>
  <si>
    <t>Tesco Ancient Grain Rolls 4 Pack, Bakery</t>
  </si>
  <si>
    <t>Tesco No Added Sugar Apricot, Peach &amp; Apple Yogurts 6x45g, Chilled</t>
  </si>
  <si>
    <t>Tesco Indian Inspired Dip Selection 120g, Chilled</t>
  </si>
  <si>
    <t>TESCO FINEST PARSLEY SAUCE 180G, Chilled</t>
  </si>
  <si>
    <t>Tesco Chilli Spanish Olives With Cheese 160G, Chilled</t>
  </si>
  <si>
    <t>weight</t>
  </si>
  <si>
    <t>Banana Each (C), Fruit and Veg</t>
  </si>
  <si>
    <t>Tesco Corn On The Cob Twinpack (C), Fruit and Veg</t>
  </si>
  <si>
    <t>Tesco Free From 5 Chocolate Cake Slices, Bakery</t>
  </si>
  <si>
    <t>Tesco Finest All Butter Croissants 4 Pack, Bakery</t>
  </si>
  <si>
    <t>Tesco All Butter Croissants 8 Pack, Bakery</t>
  </si>
  <si>
    <t>Tesco Free From 12 Rocky Road Mini Bites, Bakery</t>
  </si>
  <si>
    <t>Sweet Surprise Mix, Non Food</t>
  </si>
  <si>
    <t>Hovis Granary Thick Bread 800G, Bakery</t>
  </si>
  <si>
    <t>New York Bakery Sesame Bagels 5 Pack, Bakery</t>
  </si>
  <si>
    <t>Hovis Seed Sensations Maltd Wholegrain 800G, Bakery</t>
  </si>
  <si>
    <t>Juvela Gluten Free Fresh White Loaf 400G, Bakery</t>
  </si>
  <si>
    <t>Genius Gluten Free Spicy Loaf 400G, Bakery</t>
  </si>
  <si>
    <t>Jacksons Soft White Bloomer 800G, Bakery</t>
  </si>
  <si>
    <t>Tesco Fire Pit 8 Sliced Seeded Burger Buns, Bakery</t>
  </si>
  <si>
    <t>Genius Blueberry Muffin 2 Pack, Bakery</t>
  </si>
  <si>
    <t>Hovis Original 7 Seeds Bread 800G, Bakery</t>
  </si>
  <si>
    <t>Roberts Mega Thick Soft White Vitamin D &amp; Fibre 800G, Bakery</t>
  </si>
  <si>
    <t>Tesco Rhubarb 400G, Fruit and Veg</t>
  </si>
  <si>
    <t>Jaffa Seedless Lemons Minimum 4Pack, Fruit and Veg</t>
  </si>
  <si>
    <t>Tesco Dill 20G, Fruit and Veg</t>
  </si>
  <si>
    <t>Tesco Perfectly Imperfect Carrots 1.5Kg, Fruit and Veg</t>
  </si>
  <si>
    <t>Tesco Organic White Potatoes 1.5Kg, Fruit and Veg</t>
  </si>
  <si>
    <t>Tex Mex Feast Soft Flour Tortilla's 248g, Chilled</t>
  </si>
  <si>
    <t>Tesco Granny Smith Apple 6 Pack (C), Fruit and Veg</t>
  </si>
  <si>
    <t>Tesco Tenderstem &amp; Mixed Vegetable 160G, Fruit and Veg</t>
  </si>
  <si>
    <t>Warburtons Wholemeal Rolls 6 Pack, Bakery</t>
  </si>
  <si>
    <t>Tesco Finest All Butter &amp; Sultana Scones 4 Pack, Bakery</t>
  </si>
  <si>
    <t>Tesco Green Seedless Grapes Pack 500G (C), Fruit and Veg</t>
  </si>
  <si>
    <t>Tesco Free From White Rolls 4 Pack, Bakery</t>
  </si>
  <si>
    <t>Warburtons Medium Sliced White Bread 800G, Bakery</t>
  </si>
  <si>
    <t>Tesco 4 Brioche Buns, Bakery</t>
  </si>
  <si>
    <t>Cucumber Whole Each (C), Fruit and Veg</t>
  </si>
  <si>
    <t>read and bread products</t>
  </si>
  <si>
    <t>Tesco Large Seeded Burger Buns 4 Pack, Bakery</t>
  </si>
  <si>
    <t>Tesco 8 Wholemeal Tortilla Wraps, Bakery</t>
  </si>
  <si>
    <t>TESCO pasta bakes and macroni cheese etc</t>
  </si>
  <si>
    <t>Tesco Tzatziki Dip 200G, Fruit and Veg</t>
  </si>
  <si>
    <t>Tesco Closed Cup Mushrooms 300G (C), Fruit and Veg</t>
  </si>
  <si>
    <t>Tesco Basil 15G, Fruit and Veg</t>
  </si>
  <si>
    <t>Tesco Sweet Crisp Salad 128G, Fruit and Veg</t>
  </si>
  <si>
    <t>Tesco Coriander 15G (C), Fruit and Veg</t>
  </si>
  <si>
    <t>T, Sweet &amp; Sour Chicken &amp; Egg Fried Rice 400G, Chilled</t>
  </si>
  <si>
    <t>Tesco Spaghetti Bolognese 400G, Chilled</t>
  </si>
  <si>
    <t>Tesco Beef Lasagne 400G, Chilled</t>
  </si>
  <si>
    <t>Tesco Salmon &amp; Tuna Sushi 136G, Chilled</t>
  </si>
  <si>
    <t>Tesco Finest Bourbon Pulled Beef With Creamy Mash 400G, Chilled</t>
  </si>
  <si>
    <t>Ginsters Cheddar &amp; Onion Slice 170G, Chilled</t>
  </si>
  <si>
    <t>Tesco Hoisin Roast Chicken Wings 525g, Chilled</t>
  </si>
  <si>
    <t>Tesco Chicken Jalfrezi &amp; Pilau Rice 400G, Chilled</t>
  </si>
  <si>
    <t>Ginsters Meatball Marinara Bake 117G, Chilled</t>
  </si>
  <si>
    <t>Tesco Quiche Lorraine 400G, Chilled</t>
  </si>
  <si>
    <t>T.FIN W SDOUGH L T.FIN W SDOUGH L T.FIN W SDOUGH L, Bakery</t>
  </si>
  <si>
    <t>Tesco Chicken Drumsticks 600G, Chilled</t>
  </si>
  <si>
    <t>Tesco Sliced Roast Cooked Chicken Breast 180G, Chilled</t>
  </si>
  <si>
    <t>Tesco Roast Chicken Drumsticks 430g, Chilled</t>
  </si>
  <si>
    <t>Tesco 2 Garlic Baguettes 410G, Chilled</t>
  </si>
  <si>
    <t>Tesco Flamegrilled Cooked Chicken Breast Mini Fillets 170G, Chilled</t>
  </si>
  <si>
    <t>Tesco Red Onions (C), Fruit and Veg</t>
  </si>
  <si>
    <t>Tesco Ripe &amp; Ready Avocado (C), Fruit and Veg</t>
  </si>
  <si>
    <t>Hovis Soft White Medium Bread 800G, Bakery</t>
  </si>
  <si>
    <t>Warburtons Hot Dog Rolls 6 Pack, Bakery</t>
  </si>
  <si>
    <t>Tesco Finest Wholemeal Seeds And Grains Bread 800G, Bakery</t>
  </si>
  <si>
    <t>Tesco 8 Plain Tortilla Wraps, Bakery</t>
  </si>
  <si>
    <t>Tesco Chicken Bacon &amp; Stuffing Sandwich, Chilled</t>
  </si>
  <si>
    <t>Tesco Chicken &amp; Bacon Pasta Bake 400G, Chilled</t>
  </si>
  <si>
    <t>Ginsters Chicken &amp; Mushroom Slice 170G, Chilled</t>
  </si>
  <si>
    <t>Eastman's Chicken Roll Slices 250G, Chilled</t>
  </si>
  <si>
    <t>Tesco 6 Sausage Rolls 360G, Chilled</t>
  </si>
  <si>
    <t>Tesco Celery Sticks 250G, Fruit and Veg</t>
  </si>
  <si>
    <t>Tesco Brown Onions 485G, Fruit and Veg</t>
  </si>
  <si>
    <t>Tesco Red Seedless Grapes 500G, Fruit and Veg</t>
  </si>
  <si>
    <t>NJW Potato)</t>
  </si>
  <si>
    <t>NJW (Shallots)</t>
  </si>
  <si>
    <t>NJW (Broccoli)</t>
  </si>
  <si>
    <t xml:space="preserve">NJW (Bread) </t>
  </si>
  <si>
    <t>Tesco Crispy Sweet Potato Fries 300G, Fruit and Veg</t>
  </si>
  <si>
    <t>Tesco Garlic Twin Pack (C), Fruit and Veg</t>
  </si>
  <si>
    <t>Tesco Chestnut Mushroom 250G(C), Fruit and Veg</t>
  </si>
  <si>
    <t>Tesco Butter Brioche Rolls 8 Pack, Bakery</t>
  </si>
  <si>
    <t>Tesco 5 Jam Doughnuts, Bakery</t>
  </si>
  <si>
    <t>Happy Egg Free Range Eggs Medium 6 Pack, Eggs</t>
  </si>
  <si>
    <t>Tesco Finest 2 Multigrain Baguettes With Sourdough 250G, Bakery</t>
  </si>
  <si>
    <t>Jus-Rol Puff Pastry Ready Rolled Sheet 320G, Chilled</t>
  </si>
  <si>
    <t>Tesco Feta Semi Dried Tomato Pasta 290G, Chilled</t>
  </si>
  <si>
    <t>Tesco Fire Pit Salt &amp; Chilli Pork Belly Slices 520g, Chilled</t>
  </si>
  <si>
    <t>Petits Filous Strawberry Raspberry Fromage Frais 6 X47g, Chilled</t>
  </si>
  <si>
    <t>Tesco Mango 250G, Fruit and Veg</t>
  </si>
  <si>
    <t>Tesco Ready To Eat Large Avocados Each (C), Fruit and Veg</t>
  </si>
  <si>
    <t>Express Cherries Punnet (C), Fruit and Veg</t>
  </si>
  <si>
    <t>Tesco Pink Lady Apple &amp; Grape Pot 100G, Fruit and Veg</t>
  </si>
  <si>
    <t>Tesco Pak Choi 250G, Fruit and Veg</t>
  </si>
  <si>
    <t>Tesco Raspberries 150G (C), Fruit and Veg</t>
  </si>
  <si>
    <t>Tesco Spinach 250G, Fruit and Veg</t>
  </si>
  <si>
    <t>Rose In Ceramic, Non Food</t>
  </si>
  <si>
    <t>Tesco Chicken &amp; Gravy Shortcrust Pie 200G, Chilled</t>
  </si>
  <si>
    <t>Tesco Macaroni Cheese 750G, Chilled</t>
  </si>
  <si>
    <t>Pizza Express Garlic Dough Balls 95 G, Chilled</t>
  </si>
  <si>
    <t>Bio-Tiful Dairy Kefir Drink Original 500Ml, Chilled</t>
  </si>
  <si>
    <t>Oatly Semi Oat Chilled Drink 1L, Chilled</t>
  </si>
  <si>
    <t>Muller Corner Strawberry Yogurt 136G, Chilled</t>
  </si>
  <si>
    <t>Yeo Valley Natural Yogurt 150G, Chilled</t>
  </si>
  <si>
    <t>Arla Big Milk Fresh Whole Milk 2L Vitamin Enriched for kids 1+, Chilled</t>
  </si>
  <si>
    <t>Tesco Sweet Vine Ripened Tomatoes 255G, Fruit and Veg</t>
  </si>
  <si>
    <t>Tesco Trimmed Spring Onions 100G, Fruit and Veg</t>
  </si>
  <si>
    <t>Tesco Greek Salad 185G, Fruit and Veg</t>
  </si>
  <si>
    <t>Tesco Red Chillies 60G, Fruit and Veg</t>
  </si>
  <si>
    <t>Tesco White Pitta Bread 6 Pack, Bakery</t>
  </si>
  <si>
    <t>Warburtons Fruit Loaf With Cinnamon &amp; Raisin 400G, Bakery</t>
  </si>
  <si>
    <t>Tesco Strawberry &amp; Cream Swiss Roll, Bakery</t>
  </si>
  <si>
    <t>Tesco White Sourdough, Bakery</t>
  </si>
  <si>
    <t>Tesco Lamb Leg Steaks 300G, Chilled</t>
  </si>
  <si>
    <t>Tesco British Roast Chicken 120g, Chilled</t>
  </si>
  <si>
    <t>Tesco Organic British Whole Milk 2.272L/4 Pints, Chilled</t>
  </si>
  <si>
    <t>Tesco Tuna &amp; Sweetcorn Pasta 300G, Chilled</t>
  </si>
  <si>
    <t>Tesco Finest 12 Pork Chipolata 375G, Chilled</t>
  </si>
  <si>
    <t>Tesco Fire Pit Oaky Smoky Bbq Chicken Drums 900G, Chilled</t>
  </si>
  <si>
    <t>Butchers Choice 8 Cumberland Sausage 454G (C, Chilled</t>
  </si>
  <si>
    <t>Tesco Mozzarella Balls Tomatoes 200G, Chilled</t>
  </si>
  <si>
    <t>Bread</t>
  </si>
  <si>
    <t>Warburtons Half And Half Medium Bread 800G, Bakery</t>
  </si>
  <si>
    <t>Tesco Finest Victoria Sponge Cake, Bakery</t>
  </si>
  <si>
    <t>Tesco Salsa 200G, Fruit and Veg</t>
  </si>
  <si>
    <t>Tesco Core Ripen At Home Plum 400G (C), Fruit and Veg</t>
  </si>
  <si>
    <t>Tesco Iceberg Lettuce Each (C), Fruit and Veg</t>
  </si>
  <si>
    <t>Tesco Aubergine Each 250G (C), Fruit and Veg</t>
  </si>
  <si>
    <t>Tesco Finest Wiltshire Finely Sliced Ham 120g (C), Chilled</t>
  </si>
  <si>
    <t>Tesco British Whole Milk 1.13L, 2 Pints, Chilled</t>
  </si>
  <si>
    <t>Tesco Finest Lasagne Al Forno 400g, Chilled</t>
  </si>
  <si>
    <t>Tesco British Prime Cuts Wafer Thin Honey Roast Ham 120g, Chilled</t>
  </si>
  <si>
    <t>Pukka Chicken &amp; Mushroom Pie, Chilled</t>
  </si>
  <si>
    <t>Herta Classic Frankfurter Hot Dogs 10 Pack 350G, Chilled</t>
  </si>
  <si>
    <t>Fridge Raiders Southern Style Chicken Bites 3X22.5G, Chilled</t>
  </si>
  <si>
    <t>Fareshare</t>
  </si>
  <si>
    <t>Food saved from going to waste since 22 April from Market Drayton</t>
  </si>
  <si>
    <t xml:space="preserve">equivalent of </t>
  </si>
  <si>
    <t>CO2e avoided (in kg)</t>
  </si>
  <si>
    <t>Litres of water avoided (litres)</t>
  </si>
  <si>
    <t>Land use per year (m2) avoided)</t>
  </si>
  <si>
    <t>Number of meals equivalent</t>
  </si>
  <si>
    <t>Electricity saved (Kwh)</t>
  </si>
  <si>
    <t>Impact</t>
  </si>
  <si>
    <t>Fareshare metrics</t>
  </si>
  <si>
    <t>Too good to go Metrics</t>
  </si>
  <si>
    <t>Total number of visits (including 1st time users)</t>
  </si>
  <si>
    <t>Users</t>
  </si>
  <si>
    <t>By collecting in the morning on way to work</t>
  </si>
  <si>
    <t>Balance point by kg of food</t>
  </si>
  <si>
    <t>petrol costs</t>
  </si>
  <si>
    <t>Time costs per trip (1 hour)</t>
  </si>
  <si>
    <t>time costs per hour</t>
  </si>
  <si>
    <t>Travel carbon footprint avoided per trip</t>
  </si>
  <si>
    <t>KgCO2e</t>
  </si>
  <si>
    <t>0.2/mile</t>
  </si>
  <si>
    <t>kgCO2e/milefor average petrol car</t>
  </si>
  <si>
    <t>Distance fro home to Store (miles) return</t>
  </si>
  <si>
    <t>Travel carbon footprint avoided per week (5 working days)</t>
  </si>
  <si>
    <t>Electricity saved (Kwh)per week</t>
  </si>
  <si>
    <t>Petrol costs per trip if dedicated trip is made</t>
  </si>
  <si>
    <t>Time costs</t>
  </si>
  <si>
    <t xml:space="preserve">If dedicated trip has to be made, the balance point of food has to be 10kg for volunteering of time. Otherwise, it is not worth going. </t>
  </si>
  <si>
    <t>Market Drayton shop alone</t>
  </si>
  <si>
    <t>Not Just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</si>
</sst>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£&quot;#,##0.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/>
    <xf numFmtId="0" fontId="1" fillId="0" borderId="0" xfId="0" applyFont="1" applyAlignment="1">
      <alignment vertical="top"/>
    </xf>
    <xf numFmtId="16" fontId="1" fillId="0" borderId="0" xfId="0" applyNumberFormat="1" applyFont="1" applyAlignment="1">
      <alignment vertical="top"/>
    </xf>
    <xf numFmtId="2" fontId="1" fillId="0" borderId="0" xfId="0" applyNumberFormat="1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6" fontId="0" fillId="2" borderId="0" xfId="0" applyNumberFormat="1" applyFill="1"/>
    <xf numFmtId="0" fontId="0" fillId="2" borderId="0" xfId="0" applyFill="1" applyAlignment="1">
      <alignment vertical="center" wrapText="1"/>
    </xf>
    <xf numFmtId="0" fontId="0" fillId="2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4" fillId="0" borderId="0" xfId="0" applyFont="1"/>
    <xf numFmtId="1" fontId="0" fillId="0" borderId="0" xfId="0" applyNumberFormat="1"/>
    <xf numFmtId="1" fontId="0" fillId="2" borderId="0" xfId="0" applyNumberFormat="1" applyFill="1"/>
    <xf numFmtId="0" fontId="5" fillId="0" borderId="0" xfId="0" applyFont="1"/>
    <xf numFmtId="0" fontId="5" fillId="2" borderId="0" xfId="0" applyFont="1" applyFill="1"/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0E29-8EB9-4184-9138-5C91CF7738E4}">
  <dimension ref="A1:Q82"/>
  <sheetViews>
    <sheetView tabSelected="1" workbookViewId="0">
      <selection activeCell="K17" sqref="K17"/>
    </sheetView>
  </sheetViews>
  <sheetFormatPr defaultRowHeight="15" x14ac:dyDescent="0.25"/>
  <cols>
    <col min="1" max="1" width="31.85546875" customWidth="1"/>
    <col min="2" max="2" width="29.140625" customWidth="1"/>
    <col min="3" max="3" width="14.140625" style="8" customWidth="1"/>
    <col min="4" max="4" width="16" style="8" customWidth="1"/>
    <col min="5" max="5" width="20.140625" style="8" customWidth="1"/>
    <col min="6" max="7" width="16" style="8" customWidth="1"/>
    <col min="8" max="8" width="12.42578125" style="8" customWidth="1"/>
    <col min="9" max="9" width="11.5703125" style="8" customWidth="1"/>
  </cols>
  <sheetData>
    <row r="1" spans="1:17" x14ac:dyDescent="0.25">
      <c r="D1" s="8" t="s">
        <v>7</v>
      </c>
      <c r="H1" s="8" t="s">
        <v>504</v>
      </c>
    </row>
    <row r="3" spans="1:17" x14ac:dyDescent="0.25">
      <c r="A3" s="11" t="s">
        <v>0</v>
      </c>
      <c r="B3" s="11">
        <f>SUM(B7:B11)</f>
        <v>4315.8949999999995</v>
      </c>
      <c r="D3" s="9">
        <f>D8+D11</f>
        <v>643.94999999999993</v>
      </c>
      <c r="H3" s="8">
        <f>H11+SUM(J11:AB11)</f>
        <v>324.65999999999997</v>
      </c>
    </row>
    <row r="4" spans="1:17" x14ac:dyDescent="0.25">
      <c r="D4" s="18">
        <f>D9+D12</f>
        <v>3425.38</v>
      </c>
    </row>
    <row r="7" spans="1:17" x14ac:dyDescent="0.25">
      <c r="A7" t="s">
        <v>1</v>
      </c>
      <c r="B7">
        <v>715.26600000000019</v>
      </c>
      <c r="D7" s="8" t="s">
        <v>2</v>
      </c>
    </row>
    <row r="8" spans="1:17" x14ac:dyDescent="0.25">
      <c r="A8" t="s">
        <v>3</v>
      </c>
      <c r="B8">
        <v>731.03099999999984</v>
      </c>
      <c r="D8" s="9">
        <f>'Market Drayton (April)'!O2</f>
        <v>143.82000000000002</v>
      </c>
    </row>
    <row r="9" spans="1:17" x14ac:dyDescent="0.25">
      <c r="A9" t="s">
        <v>4</v>
      </c>
      <c r="B9">
        <v>891.6149999999999</v>
      </c>
      <c r="D9" s="14">
        <f>'Market Drayton (April)'!O3</f>
        <v>870.40000000000009</v>
      </c>
      <c r="M9" s="3">
        <v>45425</v>
      </c>
      <c r="N9" s="3">
        <v>45428</v>
      </c>
      <c r="O9" s="3">
        <v>45429</v>
      </c>
      <c r="P9" s="3">
        <v>45429</v>
      </c>
      <c r="Q9" s="3">
        <v>45429</v>
      </c>
    </row>
    <row r="10" spans="1:17" x14ac:dyDescent="0.25">
      <c r="A10" t="s">
        <v>5</v>
      </c>
      <c r="B10">
        <v>1055.338</v>
      </c>
      <c r="C10" s="8" t="s">
        <v>6</v>
      </c>
      <c r="D10" s="8" t="s">
        <v>7</v>
      </c>
      <c r="E10" s="8" t="s">
        <v>8</v>
      </c>
      <c r="F10" s="8" t="s">
        <v>9</v>
      </c>
      <c r="G10" s="8" t="s">
        <v>10</v>
      </c>
      <c r="H10" s="8" t="s">
        <v>11</v>
      </c>
      <c r="I10" s="8" t="s">
        <v>12</v>
      </c>
      <c r="J10" t="s">
        <v>13</v>
      </c>
      <c r="K10" t="s">
        <v>14</v>
      </c>
      <c r="L10" t="s">
        <v>15</v>
      </c>
      <c r="M10" t="s">
        <v>16</v>
      </c>
      <c r="N10" t="s">
        <v>417</v>
      </c>
      <c r="O10" t="s">
        <v>414</v>
      </c>
      <c r="P10" t="s">
        <v>415</v>
      </c>
      <c r="Q10" t="s">
        <v>416</v>
      </c>
    </row>
    <row r="11" spans="1:17" x14ac:dyDescent="0.25">
      <c r="A11" t="s">
        <v>17</v>
      </c>
      <c r="B11" s="7">
        <f>SUM(C11:AA11)</f>
        <v>922.64499999999975</v>
      </c>
      <c r="C11" s="9">
        <f>Hadley!O2</f>
        <v>31.809999999999995</v>
      </c>
      <c r="D11" s="9">
        <f>'Market Drayton'!O2</f>
        <v>500.12999999999988</v>
      </c>
      <c r="E11" s="9">
        <f>Madeley!O2</f>
        <v>30.349999999999998</v>
      </c>
      <c r="F11" s="9">
        <f>Malinslee!O2</f>
        <v>14.02</v>
      </c>
      <c r="G11" s="9">
        <f>Rugeley!O2</f>
        <v>19.739999999999998</v>
      </c>
      <c r="H11" s="8">
        <f>31.36+21.6</f>
        <v>52.96</v>
      </c>
      <c r="I11" s="8">
        <v>1.9350000000000001</v>
      </c>
      <c r="J11">
        <v>102.6</v>
      </c>
      <c r="K11">
        <v>5</v>
      </c>
      <c r="L11">
        <v>52.8</v>
      </c>
      <c r="M11">
        <f>3.6+6.8</f>
        <v>10.4</v>
      </c>
      <c r="N11">
        <v>15.9</v>
      </c>
      <c r="O11">
        <v>40</v>
      </c>
      <c r="P11">
        <v>35</v>
      </c>
      <c r="Q11">
        <v>10</v>
      </c>
    </row>
    <row r="12" spans="1:17" s="13" customFormat="1" x14ac:dyDescent="0.25">
      <c r="A12" s="13" t="s">
        <v>18</v>
      </c>
      <c r="B12" s="13">
        <f>SUM(C12:L12)</f>
        <v>3026.6600000000003</v>
      </c>
      <c r="C12" s="14">
        <f>Hadley!O3</f>
        <v>283.10000000000002</v>
      </c>
      <c r="D12" s="14">
        <f>'Market Drayton'!O3</f>
        <v>2554.98</v>
      </c>
      <c r="E12" s="14">
        <f>Madeley!O3</f>
        <v>91.26</v>
      </c>
      <c r="F12" s="14">
        <f>Malinslee!O3</f>
        <v>59.499999999999993</v>
      </c>
      <c r="G12" s="14">
        <f>Rugeley!O3</f>
        <v>37.820000000000007</v>
      </c>
      <c r="H12" s="14"/>
      <c r="I12" s="14"/>
    </row>
    <row r="13" spans="1:17" x14ac:dyDescent="0.25">
      <c r="A13" t="s">
        <v>19</v>
      </c>
    </row>
    <row r="14" spans="1:17" s="12" customFormat="1" x14ac:dyDescent="0.25">
      <c r="A14" s="13" t="s">
        <v>20</v>
      </c>
      <c r="B14" s="13"/>
      <c r="C14" s="14"/>
      <c r="D14" s="14"/>
      <c r="E14" s="14"/>
      <c r="F14" s="14"/>
      <c r="G14" s="14"/>
      <c r="H14" s="14"/>
      <c r="I14" s="14"/>
    </row>
    <row r="15" spans="1:17" x14ac:dyDescent="0.25">
      <c r="A15" t="s">
        <v>21</v>
      </c>
    </row>
    <row r="16" spans="1:17" s="12" customFormat="1" x14ac:dyDescent="0.25">
      <c r="A16" s="12" t="s">
        <v>22</v>
      </c>
      <c r="B16" s="13"/>
      <c r="C16" s="14"/>
      <c r="D16" s="14"/>
      <c r="E16" s="14"/>
      <c r="F16" s="14"/>
      <c r="G16" s="14"/>
      <c r="H16" s="14"/>
      <c r="I16" s="14"/>
    </row>
    <row r="17" spans="1:9" x14ac:dyDescent="0.25">
      <c r="A17" t="s">
        <v>23</v>
      </c>
    </row>
    <row r="18" spans="1:9" s="12" customFormat="1" x14ac:dyDescent="0.25">
      <c r="A18" s="12" t="s">
        <v>24</v>
      </c>
      <c r="B18" s="13"/>
      <c r="C18" s="14"/>
      <c r="D18" s="14"/>
      <c r="E18" s="14"/>
      <c r="F18" s="14"/>
      <c r="G18" s="14"/>
      <c r="H18" s="14"/>
      <c r="I18" s="14"/>
    </row>
    <row r="19" spans="1:9" x14ac:dyDescent="0.25">
      <c r="A19" t="s">
        <v>25</v>
      </c>
    </row>
    <row r="20" spans="1:9" s="12" customFormat="1" x14ac:dyDescent="0.25">
      <c r="A20" s="12" t="s">
        <v>26</v>
      </c>
      <c r="B20" s="13"/>
      <c r="C20" s="14"/>
      <c r="D20" s="14"/>
      <c r="E20" s="14"/>
      <c r="F20" s="14"/>
      <c r="G20" s="14"/>
      <c r="H20" s="14"/>
      <c r="I20" s="14"/>
    </row>
    <row r="24" spans="1:9" x14ac:dyDescent="0.25">
      <c r="C24" s="22" t="s">
        <v>27</v>
      </c>
    </row>
    <row r="25" spans="1:9" x14ac:dyDescent="0.25">
      <c r="A25" s="11" t="s">
        <v>28</v>
      </c>
      <c r="C25" s="22">
        <f>SUM(C26:C42)</f>
        <v>943.3</v>
      </c>
    </row>
    <row r="26" spans="1:9" x14ac:dyDescent="0.25">
      <c r="A26" t="s">
        <v>29</v>
      </c>
      <c r="B26" t="s">
        <v>30</v>
      </c>
      <c r="C26" s="20">
        <v>40</v>
      </c>
      <c r="D26" s="20" t="s">
        <v>31</v>
      </c>
      <c r="G26" s="21">
        <v>45423</v>
      </c>
    </row>
    <row r="27" spans="1:9" x14ac:dyDescent="0.25">
      <c r="A27" t="s">
        <v>32</v>
      </c>
      <c r="B27" t="s">
        <v>33</v>
      </c>
      <c r="C27" s="8">
        <v>64</v>
      </c>
      <c r="D27" s="8" t="s">
        <v>34</v>
      </c>
      <c r="G27" s="21">
        <v>45417</v>
      </c>
    </row>
    <row r="28" spans="1:9" x14ac:dyDescent="0.25">
      <c r="A28" t="s">
        <v>32</v>
      </c>
      <c r="B28" t="s">
        <v>35</v>
      </c>
      <c r="C28" s="8">
        <f>10*2.38</f>
        <v>23.799999999999997</v>
      </c>
      <c r="D28" s="8" t="s">
        <v>36</v>
      </c>
      <c r="G28" s="21">
        <v>45424</v>
      </c>
    </row>
    <row r="31" spans="1:9" x14ac:dyDescent="0.25">
      <c r="A31" s="11" t="s">
        <v>483</v>
      </c>
    </row>
    <row r="32" spans="1:9" x14ac:dyDescent="0.25">
      <c r="B32" t="s">
        <v>485</v>
      </c>
      <c r="C32" t="s">
        <v>485</v>
      </c>
      <c r="D32" s="30" t="s">
        <v>475</v>
      </c>
      <c r="E32" t="s">
        <v>484</v>
      </c>
    </row>
    <row r="33" spans="1:9" x14ac:dyDescent="0.25">
      <c r="A33" t="s">
        <v>476</v>
      </c>
      <c r="B33">
        <f>B3</f>
        <v>4315.8949999999995</v>
      </c>
      <c r="C33"/>
      <c r="D33" s="30">
        <f>B3</f>
        <v>4315.8949999999995</v>
      </c>
      <c r="E33"/>
    </row>
    <row r="34" spans="1:9" x14ac:dyDescent="0.25">
      <c r="A34" s="27" t="s">
        <v>477</v>
      </c>
      <c r="C34"/>
      <c r="D34" s="30"/>
      <c r="E34"/>
    </row>
    <row r="35" spans="1:9" x14ac:dyDescent="0.25">
      <c r="A35" t="s">
        <v>478</v>
      </c>
      <c r="B35" s="28">
        <f>B33*2.7</f>
        <v>11652.916499999999</v>
      </c>
      <c r="C35" s="29">
        <v>2.7</v>
      </c>
      <c r="D35" s="30">
        <f>D33*E35</f>
        <v>8761.2668499999982</v>
      </c>
      <c r="E35" s="17">
        <v>2.0299999999999998</v>
      </c>
    </row>
    <row r="36" spans="1:9" x14ac:dyDescent="0.25">
      <c r="A36" t="s">
        <v>479</v>
      </c>
      <c r="B36" s="28">
        <f>B33*810</f>
        <v>3495874.9499999997</v>
      </c>
      <c r="C36" s="29">
        <v>810</v>
      </c>
      <c r="D36" s="30">
        <f>D33*E36</f>
        <v>11480280.699999999</v>
      </c>
      <c r="E36" s="17">
        <v>2660</v>
      </c>
    </row>
    <row r="37" spans="1:9" x14ac:dyDescent="0.25">
      <c r="A37" t="s">
        <v>480</v>
      </c>
      <c r="B37" s="30">
        <f>B33*2.8</f>
        <v>12084.505999999998</v>
      </c>
      <c r="C37" s="31">
        <v>2.8</v>
      </c>
      <c r="D37" s="30"/>
      <c r="E37" s="17"/>
    </row>
    <row r="38" spans="1:9" x14ac:dyDescent="0.25">
      <c r="A38" t="s">
        <v>481</v>
      </c>
      <c r="C38"/>
      <c r="D38" s="30">
        <f>D33/E38</f>
        <v>10275.940476190475</v>
      </c>
      <c r="E38" s="17">
        <v>0.42</v>
      </c>
    </row>
    <row r="39" spans="1:9" x14ac:dyDescent="0.25">
      <c r="A39" t="s">
        <v>482</v>
      </c>
      <c r="B39">
        <f>B33*9.7</f>
        <v>41864.181499999992</v>
      </c>
      <c r="C39"/>
      <c r="D39" s="30"/>
      <c r="E39"/>
    </row>
    <row r="41" spans="1:9" x14ac:dyDescent="0.25">
      <c r="A41" s="11" t="s">
        <v>487</v>
      </c>
    </row>
    <row r="42" spans="1:9" x14ac:dyDescent="0.25">
      <c r="B42" s="32" t="s">
        <v>37</v>
      </c>
      <c r="C42" t="s">
        <v>38</v>
      </c>
      <c r="D42" s="8" t="s">
        <v>39</v>
      </c>
      <c r="E42" s="21" t="s">
        <v>40</v>
      </c>
      <c r="F42"/>
    </row>
    <row r="43" spans="1:9" x14ac:dyDescent="0.25">
      <c r="A43" t="s">
        <v>41</v>
      </c>
      <c r="B43" s="32">
        <f>SUM(C43:E43)</f>
        <v>521</v>
      </c>
      <c r="C43">
        <v>322</v>
      </c>
      <c r="D43" s="8">
        <v>109</v>
      </c>
      <c r="E43" s="8">
        <v>90</v>
      </c>
      <c r="F43"/>
    </row>
    <row r="44" spans="1:9" x14ac:dyDescent="0.25">
      <c r="A44" t="s">
        <v>486</v>
      </c>
      <c r="B44" s="32">
        <f>SUM(C44:E44)</f>
        <v>2373</v>
      </c>
      <c r="C44">
        <v>1481</v>
      </c>
      <c r="D44" s="8">
        <v>634</v>
      </c>
      <c r="E44" s="8">
        <f>258</f>
        <v>258</v>
      </c>
      <c r="F44"/>
    </row>
    <row r="47" spans="1:9" x14ac:dyDescent="0.25">
      <c r="A47" s="30" t="s">
        <v>503</v>
      </c>
    </row>
    <row r="48" spans="1:9" x14ac:dyDescent="0.25">
      <c r="B48" t="s">
        <v>485</v>
      </c>
      <c r="C48" t="s">
        <v>485</v>
      </c>
      <c r="D48" s="30" t="s">
        <v>475</v>
      </c>
      <c r="E48" t="s">
        <v>484</v>
      </c>
      <c r="F48"/>
      <c r="G48"/>
      <c r="H48"/>
      <c r="I48"/>
    </row>
    <row r="49" spans="1:13" x14ac:dyDescent="0.25">
      <c r="A49" t="s">
        <v>476</v>
      </c>
      <c r="B49" s="7">
        <f>D3</f>
        <v>643.94999999999993</v>
      </c>
      <c r="C49"/>
      <c r="D49" s="7">
        <f>D3</f>
        <v>643.94999999999993</v>
      </c>
      <c r="E49"/>
      <c r="F49"/>
      <c r="G49"/>
      <c r="H49"/>
      <c r="I49"/>
    </row>
    <row r="50" spans="1:13" x14ac:dyDescent="0.25">
      <c r="A50" s="27" t="s">
        <v>477</v>
      </c>
      <c r="C50"/>
      <c r="D50"/>
      <c r="E50"/>
      <c r="F50"/>
      <c r="G50"/>
      <c r="H50"/>
      <c r="I50"/>
    </row>
    <row r="51" spans="1:13" x14ac:dyDescent="0.25">
      <c r="A51" t="s">
        <v>478</v>
      </c>
      <c r="B51" s="28">
        <f>B49*2.7</f>
        <v>1738.665</v>
      </c>
      <c r="C51" s="29">
        <v>2.7</v>
      </c>
      <c r="D51">
        <f>D49*E51</f>
        <v>1307.2184999999997</v>
      </c>
      <c r="E51" s="17">
        <v>2.0299999999999998</v>
      </c>
      <c r="F51"/>
      <c r="G51"/>
      <c r="H51"/>
      <c r="I51"/>
    </row>
    <row r="52" spans="1:13" x14ac:dyDescent="0.25">
      <c r="A52" t="s">
        <v>479</v>
      </c>
      <c r="B52" s="28">
        <f>B49*810</f>
        <v>521599.49999999994</v>
      </c>
      <c r="C52" s="29">
        <v>810</v>
      </c>
      <c r="D52">
        <f>D49*E52</f>
        <v>1712906.9999999998</v>
      </c>
      <c r="E52" s="17">
        <v>2660</v>
      </c>
      <c r="F52"/>
      <c r="G52"/>
      <c r="H52"/>
      <c r="I52"/>
    </row>
    <row r="53" spans="1:13" x14ac:dyDescent="0.25">
      <c r="A53" t="s">
        <v>480</v>
      </c>
      <c r="B53">
        <f>B49*2.8</f>
        <v>1803.0599999999997</v>
      </c>
      <c r="C53" s="17">
        <v>2.8</v>
      </c>
      <c r="D53"/>
      <c r="E53" s="17"/>
      <c r="F53"/>
      <c r="G53"/>
      <c r="H53"/>
      <c r="I53"/>
    </row>
    <row r="54" spans="1:13" x14ac:dyDescent="0.25">
      <c r="A54" t="s">
        <v>481</v>
      </c>
      <c r="C54"/>
      <c r="D54" s="28">
        <f>D49/E54</f>
        <v>1533.2142857142856</v>
      </c>
      <c r="E54" s="17">
        <v>0.42</v>
      </c>
      <c r="F54"/>
      <c r="G54"/>
      <c r="H54"/>
      <c r="I54"/>
    </row>
    <row r="55" spans="1:13" x14ac:dyDescent="0.25">
      <c r="C55"/>
      <c r="D55"/>
      <c r="E55"/>
      <c r="F55"/>
      <c r="G55"/>
      <c r="H55"/>
      <c r="I55"/>
    </row>
    <row r="56" spans="1:13" x14ac:dyDescent="0.25">
      <c r="C56"/>
      <c r="D56"/>
      <c r="E56"/>
      <c r="F56"/>
      <c r="G56"/>
      <c r="H56"/>
      <c r="I56"/>
    </row>
    <row r="57" spans="1:13" x14ac:dyDescent="0.25">
      <c r="A57" t="s">
        <v>482</v>
      </c>
      <c r="B57">
        <f>B49*9.7</f>
        <v>6246.3149999999987</v>
      </c>
      <c r="C57"/>
      <c r="D57"/>
      <c r="E57"/>
      <c r="F57"/>
      <c r="G57"/>
      <c r="H57"/>
      <c r="I57"/>
    </row>
    <row r="58" spans="1:13" x14ac:dyDescent="0.25">
      <c r="C58"/>
      <c r="D58"/>
      <c r="E58"/>
      <c r="F58"/>
      <c r="G58"/>
      <c r="H58"/>
      <c r="I58"/>
    </row>
    <row r="59" spans="1:13" x14ac:dyDescent="0.25">
      <c r="A59" s="11" t="s">
        <v>488</v>
      </c>
      <c r="C59"/>
      <c r="D59"/>
      <c r="E59"/>
      <c r="F59"/>
      <c r="G59"/>
      <c r="H59"/>
      <c r="I59" t="s">
        <v>489</v>
      </c>
      <c r="J59" t="s">
        <v>490</v>
      </c>
      <c r="L59" t="s">
        <v>491</v>
      </c>
      <c r="M59" t="s">
        <v>492</v>
      </c>
    </row>
    <row r="60" spans="1:13" x14ac:dyDescent="0.25">
      <c r="A60" t="s">
        <v>493</v>
      </c>
      <c r="C60"/>
      <c r="D60"/>
      <c r="E60"/>
      <c r="F60">
        <f>G62*G61</f>
        <v>12.923999999999999</v>
      </c>
      <c r="G60" t="s">
        <v>494</v>
      </c>
      <c r="H60"/>
      <c r="I60" s="33">
        <f>F60/E51</f>
        <v>6.3665024630541875</v>
      </c>
      <c r="J60" s="34">
        <f>G62*0.2</f>
        <v>7.2</v>
      </c>
      <c r="K60" t="s">
        <v>495</v>
      </c>
      <c r="L60" s="34">
        <f>M60</f>
        <v>75</v>
      </c>
      <c r="M60">
        <v>75</v>
      </c>
    </row>
    <row r="61" spans="1:13" x14ac:dyDescent="0.25">
      <c r="A61" s="8" t="s">
        <v>496</v>
      </c>
      <c r="C61"/>
      <c r="D61"/>
      <c r="E61"/>
      <c r="F61"/>
      <c r="G61" s="17">
        <v>0.35899999999999999</v>
      </c>
      <c r="H61"/>
      <c r="I61"/>
    </row>
    <row r="62" spans="1:13" x14ac:dyDescent="0.25">
      <c r="A62" t="s">
        <v>497</v>
      </c>
      <c r="C62"/>
      <c r="D62"/>
      <c r="E62"/>
      <c r="F62"/>
      <c r="G62">
        <v>36</v>
      </c>
      <c r="H62"/>
      <c r="I62"/>
    </row>
    <row r="63" spans="1:13" x14ac:dyDescent="0.25">
      <c r="A63" t="s">
        <v>498</v>
      </c>
      <c r="C63"/>
      <c r="D63"/>
      <c r="E63"/>
      <c r="F63">
        <f>F60*5</f>
        <v>64.62</v>
      </c>
      <c r="G63"/>
      <c r="H63"/>
      <c r="I63"/>
    </row>
    <row r="64" spans="1:13" x14ac:dyDescent="0.25">
      <c r="A64" t="s">
        <v>499</v>
      </c>
      <c r="C64"/>
      <c r="D64"/>
      <c r="E64"/>
      <c r="F64">
        <f>F63*9.7</f>
        <v>626.81399999999996</v>
      </c>
      <c r="G64"/>
      <c r="H64"/>
      <c r="I64"/>
    </row>
    <row r="65" spans="1:9" x14ac:dyDescent="0.25">
      <c r="C65"/>
      <c r="D65"/>
      <c r="E65"/>
      <c r="F65"/>
      <c r="G65"/>
      <c r="H65"/>
      <c r="I65"/>
    </row>
    <row r="66" spans="1:9" x14ac:dyDescent="0.25">
      <c r="C66"/>
      <c r="D66"/>
      <c r="E66"/>
      <c r="F66"/>
      <c r="G66"/>
      <c r="H66"/>
      <c r="I66"/>
    </row>
    <row r="67" spans="1:9" x14ac:dyDescent="0.25">
      <c r="A67" t="s">
        <v>500</v>
      </c>
      <c r="C67"/>
      <c r="D67"/>
      <c r="E67"/>
      <c r="F67" s="34">
        <f>J60</f>
        <v>7.2</v>
      </c>
      <c r="G67"/>
      <c r="H67"/>
      <c r="I67" s="20">
        <v>3</v>
      </c>
    </row>
    <row r="68" spans="1:9" x14ac:dyDescent="0.25">
      <c r="A68" t="s">
        <v>501</v>
      </c>
      <c r="C68"/>
      <c r="D68"/>
      <c r="E68"/>
      <c r="F68" s="34">
        <f>L60</f>
        <v>75</v>
      </c>
      <c r="G68"/>
      <c r="H68"/>
      <c r="I68" s="20">
        <f>30</f>
        <v>30</v>
      </c>
    </row>
    <row r="69" spans="1:9" x14ac:dyDescent="0.25">
      <c r="C69"/>
      <c r="D69"/>
      <c r="E69"/>
      <c r="F69"/>
      <c r="G69"/>
      <c r="H69"/>
      <c r="I69" s="35">
        <f>SUM(I60:I68)</f>
        <v>39.366502463054189</v>
      </c>
    </row>
    <row r="70" spans="1:9" x14ac:dyDescent="0.25">
      <c r="C70"/>
      <c r="D70"/>
      <c r="E70"/>
      <c r="F70"/>
      <c r="G70"/>
      <c r="H70"/>
      <c r="I70"/>
    </row>
    <row r="71" spans="1:9" x14ac:dyDescent="0.25">
      <c r="C71"/>
      <c r="D71"/>
      <c r="E71"/>
      <c r="F71"/>
      <c r="G71"/>
      <c r="H71"/>
      <c r="I71" t="s">
        <v>502</v>
      </c>
    </row>
    <row r="72" spans="1:9" x14ac:dyDescent="0.25">
      <c r="C72"/>
      <c r="D72"/>
      <c r="E72"/>
      <c r="F72"/>
      <c r="G72"/>
      <c r="H72"/>
      <c r="I72"/>
    </row>
    <row r="73" spans="1:9" x14ac:dyDescent="0.25">
      <c r="B73" s="7"/>
      <c r="C73"/>
      <c r="D73"/>
      <c r="E73"/>
      <c r="F73"/>
      <c r="G73"/>
      <c r="H73"/>
      <c r="I73"/>
    </row>
    <row r="74" spans="1:9" x14ac:dyDescent="0.25">
      <c r="B74" s="36"/>
      <c r="C74" s="36"/>
      <c r="D74"/>
      <c r="E74"/>
      <c r="F74"/>
      <c r="G74"/>
      <c r="H74"/>
      <c r="I74"/>
    </row>
    <row r="75" spans="1:9" x14ac:dyDescent="0.25">
      <c r="C75"/>
      <c r="D75"/>
      <c r="E75"/>
      <c r="F75"/>
      <c r="G75"/>
      <c r="H75"/>
      <c r="I75" s="34"/>
    </row>
    <row r="76" spans="1:9" x14ac:dyDescent="0.25">
      <c r="C76"/>
      <c r="D76"/>
      <c r="E76"/>
      <c r="F76"/>
      <c r="G76"/>
      <c r="H76"/>
      <c r="I76"/>
    </row>
    <row r="77" spans="1:9" x14ac:dyDescent="0.25">
      <c r="C77"/>
      <c r="D77"/>
      <c r="E77"/>
      <c r="F77"/>
      <c r="G77"/>
      <c r="H77"/>
      <c r="I77"/>
    </row>
    <row r="78" spans="1:9" x14ac:dyDescent="0.25">
      <c r="C78"/>
      <c r="D78"/>
      <c r="E78"/>
      <c r="F78"/>
      <c r="G78"/>
      <c r="H78"/>
      <c r="I78"/>
    </row>
    <row r="79" spans="1:9" x14ac:dyDescent="0.25">
      <c r="B79" s="36"/>
      <c r="C79" s="36"/>
      <c r="D79"/>
      <c r="E79"/>
      <c r="F79"/>
      <c r="G79"/>
      <c r="H79"/>
      <c r="I79"/>
    </row>
    <row r="80" spans="1:9" x14ac:dyDescent="0.25">
      <c r="C80"/>
      <c r="D80"/>
      <c r="E80"/>
      <c r="F80"/>
      <c r="G80"/>
      <c r="H80"/>
      <c r="I80"/>
    </row>
    <row r="81" spans="2:9" x14ac:dyDescent="0.25">
      <c r="B81" s="7"/>
      <c r="C81"/>
      <c r="D81"/>
      <c r="E81"/>
      <c r="F81"/>
      <c r="G81"/>
      <c r="H81"/>
      <c r="I81"/>
    </row>
    <row r="82" spans="2:9" x14ac:dyDescent="0.25">
      <c r="B82" s="36"/>
      <c r="C82" s="36"/>
      <c r="D82"/>
      <c r="E82"/>
      <c r="F82"/>
      <c r="G82"/>
      <c r="H82"/>
      <c r="I8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74B-9797-47E3-89C7-918EFA7C7665}">
  <dimension ref="A1:AT102"/>
  <sheetViews>
    <sheetView workbookViewId="0">
      <selection activeCell="W12" sqref="W12"/>
    </sheetView>
  </sheetViews>
  <sheetFormatPr defaultRowHeight="15" x14ac:dyDescent="0.25"/>
  <cols>
    <col min="2" max="2" width="37.140625" customWidth="1"/>
    <col min="3" max="3" width="61.140625" customWidth="1"/>
    <col min="13" max="13" width="9.140625" customWidth="1"/>
  </cols>
  <sheetData>
    <row r="1" spans="1:46" x14ac:dyDescent="0.25">
      <c r="O1" t="s">
        <v>42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ht="30" x14ac:dyDescent="0.25">
      <c r="B2" s="1"/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51</v>
      </c>
      <c r="L2" s="1" t="s">
        <v>52</v>
      </c>
      <c r="M2" s="1" t="s">
        <v>53</v>
      </c>
      <c r="N2" s="1" t="s">
        <v>54</v>
      </c>
      <c r="O2" s="6">
        <f>SUM(P2:AT2)</f>
        <v>31.809999999999995</v>
      </c>
      <c r="P2" s="6">
        <f>SUM(H3:H54)</f>
        <v>16.05</v>
      </c>
      <c r="Q2">
        <f>SUM(H54:H101)</f>
        <v>15.759999999999996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25">
      <c r="A3" s="3">
        <v>45413</v>
      </c>
      <c r="B3" s="24" t="s">
        <v>55</v>
      </c>
      <c r="C3" s="24" t="s">
        <v>56</v>
      </c>
      <c r="D3" s="24">
        <v>3424605</v>
      </c>
      <c r="E3" s="24">
        <v>8</v>
      </c>
      <c r="F3" s="24" t="s">
        <v>57</v>
      </c>
      <c r="G3" s="24">
        <v>0.06</v>
      </c>
      <c r="H3" s="24">
        <v>0.51</v>
      </c>
      <c r="I3" s="2">
        <v>1.1499999999999999</v>
      </c>
      <c r="J3" s="24">
        <v>9.1999999999999993</v>
      </c>
      <c r="K3" s="24"/>
      <c r="L3" s="24"/>
      <c r="M3" s="24">
        <v>90606230</v>
      </c>
      <c r="N3" t="s">
        <v>58</v>
      </c>
      <c r="O3" s="6">
        <f>SUM(P3:AT3)</f>
        <v>283.10000000000002</v>
      </c>
      <c r="P3">
        <f>SUM(J3:J54)</f>
        <v>148.85000000000002</v>
      </c>
      <c r="Q3">
        <f>SUM(J55:J102)</f>
        <v>134.25</v>
      </c>
    </row>
    <row r="4" spans="1:46" x14ac:dyDescent="0.25">
      <c r="A4" s="3">
        <v>45413</v>
      </c>
      <c r="B4" s="24"/>
      <c r="C4" s="24"/>
      <c r="D4" s="24"/>
      <c r="E4" s="24"/>
      <c r="F4" s="24"/>
      <c r="G4" s="24"/>
      <c r="H4" s="24"/>
      <c r="I4" s="2" t="s">
        <v>59</v>
      </c>
      <c r="J4" s="24"/>
      <c r="K4" s="24"/>
      <c r="L4" s="24"/>
      <c r="M4" s="24"/>
    </row>
    <row r="5" spans="1:46" ht="15" customHeight="1" x14ac:dyDescent="0.25">
      <c r="A5" s="3">
        <v>45413</v>
      </c>
      <c r="B5" s="24" t="s">
        <v>55</v>
      </c>
      <c r="C5" s="24" t="s">
        <v>60</v>
      </c>
      <c r="D5" s="24">
        <v>5059697254093</v>
      </c>
      <c r="E5" s="24">
        <v>7</v>
      </c>
      <c r="F5" s="24" t="s">
        <v>57</v>
      </c>
      <c r="G5" s="24">
        <v>0.03</v>
      </c>
      <c r="H5" s="24">
        <v>0.18</v>
      </c>
      <c r="I5" s="2">
        <v>0.75</v>
      </c>
      <c r="J5" s="24">
        <v>5.95</v>
      </c>
      <c r="K5" s="24"/>
      <c r="L5" s="24"/>
      <c r="M5" s="24">
        <v>91177343</v>
      </c>
    </row>
    <row r="6" spans="1:46" x14ac:dyDescent="0.25">
      <c r="A6" s="3">
        <v>45413</v>
      </c>
      <c r="B6" s="24"/>
      <c r="C6" s="24"/>
      <c r="D6" s="24"/>
      <c r="E6" s="24"/>
      <c r="F6" s="24"/>
      <c r="G6" s="24"/>
      <c r="H6" s="24"/>
      <c r="I6" s="2" t="s">
        <v>59</v>
      </c>
      <c r="J6" s="24"/>
      <c r="K6" s="24"/>
      <c r="L6" s="24"/>
      <c r="M6" s="24"/>
    </row>
    <row r="7" spans="1:46" x14ac:dyDescent="0.25">
      <c r="A7" s="3">
        <v>45413</v>
      </c>
      <c r="B7" s="24" t="s">
        <v>55</v>
      </c>
      <c r="C7" s="24" t="s">
        <v>61</v>
      </c>
      <c r="D7" s="24">
        <v>3274880</v>
      </c>
      <c r="E7" s="24">
        <v>1</v>
      </c>
      <c r="F7" s="24" t="s">
        <v>57</v>
      </c>
      <c r="G7" s="24">
        <v>0.56999999999999995</v>
      </c>
      <c r="H7" s="24">
        <v>0.56999999999999995</v>
      </c>
      <c r="I7" s="2">
        <v>1.9</v>
      </c>
      <c r="J7" s="24">
        <v>1.9</v>
      </c>
      <c r="K7" s="24"/>
      <c r="L7" s="24"/>
      <c r="M7" s="24">
        <v>82909195</v>
      </c>
    </row>
    <row r="8" spans="1:46" x14ac:dyDescent="0.25">
      <c r="A8" s="3">
        <v>45413</v>
      </c>
      <c r="B8" s="24"/>
      <c r="C8" s="24"/>
      <c r="D8" s="24"/>
      <c r="E8" s="24"/>
      <c r="F8" s="24"/>
      <c r="G8" s="24"/>
      <c r="H8" s="24"/>
      <c r="I8" s="2" t="s">
        <v>59</v>
      </c>
      <c r="J8" s="24"/>
      <c r="K8" s="24"/>
      <c r="L8" s="24"/>
      <c r="M8" s="24"/>
    </row>
    <row r="9" spans="1:46" ht="15" customHeight="1" x14ac:dyDescent="0.25">
      <c r="A9" s="3">
        <v>45413</v>
      </c>
      <c r="B9" s="24" t="s">
        <v>55</v>
      </c>
      <c r="C9" s="24" t="s">
        <v>62</v>
      </c>
      <c r="D9" s="24">
        <v>5057753494520</v>
      </c>
      <c r="E9" s="24">
        <v>2</v>
      </c>
      <c r="F9" s="24" t="s">
        <v>57</v>
      </c>
      <c r="G9" s="24">
        <v>0.09</v>
      </c>
      <c r="H9" s="24">
        <v>0.18</v>
      </c>
      <c r="I9" s="2">
        <v>1.3</v>
      </c>
      <c r="J9" s="24">
        <v>2.6</v>
      </c>
      <c r="K9" s="24"/>
      <c r="L9" s="24"/>
      <c r="M9" s="24">
        <v>85589204</v>
      </c>
    </row>
    <row r="10" spans="1:46" x14ac:dyDescent="0.25">
      <c r="A10" s="3">
        <v>45413</v>
      </c>
      <c r="B10" s="24"/>
      <c r="C10" s="24"/>
      <c r="D10" s="24"/>
      <c r="E10" s="24"/>
      <c r="F10" s="24"/>
      <c r="G10" s="24"/>
      <c r="H10" s="24"/>
      <c r="I10" s="2" t="s">
        <v>59</v>
      </c>
      <c r="J10" s="24"/>
      <c r="K10" s="24"/>
      <c r="L10" s="24"/>
      <c r="M10" s="24"/>
    </row>
    <row r="11" spans="1:46" ht="15" customHeight="1" x14ac:dyDescent="0.25">
      <c r="A11" s="3">
        <v>45413</v>
      </c>
      <c r="B11" s="24" t="s">
        <v>55</v>
      </c>
      <c r="C11" s="24" t="s">
        <v>63</v>
      </c>
      <c r="D11" s="24">
        <v>5059697684951</v>
      </c>
      <c r="E11" s="24">
        <v>10</v>
      </c>
      <c r="F11" s="24" t="s">
        <v>57</v>
      </c>
      <c r="G11" s="24">
        <v>0.03</v>
      </c>
      <c r="H11" s="24">
        <v>0.27</v>
      </c>
      <c r="I11" s="2">
        <v>0.85</v>
      </c>
      <c r="J11" s="24">
        <v>8.5</v>
      </c>
      <c r="K11" s="24"/>
      <c r="L11" s="24"/>
      <c r="M11" s="24">
        <v>90856964</v>
      </c>
    </row>
    <row r="12" spans="1:46" x14ac:dyDescent="0.25">
      <c r="A12" s="3">
        <v>45413</v>
      </c>
      <c r="B12" s="24"/>
      <c r="C12" s="24"/>
      <c r="D12" s="24"/>
      <c r="E12" s="24"/>
      <c r="F12" s="24"/>
      <c r="G12" s="24"/>
      <c r="H12" s="24"/>
      <c r="I12" s="2" t="s">
        <v>59</v>
      </c>
      <c r="J12" s="24"/>
      <c r="K12" s="24"/>
      <c r="L12" s="24"/>
      <c r="M12" s="24"/>
    </row>
    <row r="13" spans="1:46" x14ac:dyDescent="0.25">
      <c r="A13" s="3">
        <v>45413</v>
      </c>
      <c r="B13" s="24" t="s">
        <v>55</v>
      </c>
      <c r="C13" s="24" t="s">
        <v>64</v>
      </c>
      <c r="D13" s="24">
        <v>3474433</v>
      </c>
      <c r="E13" s="24">
        <v>6</v>
      </c>
      <c r="F13" s="24" t="s">
        <v>57</v>
      </c>
      <c r="G13" s="24">
        <v>0.1</v>
      </c>
      <c r="H13" s="24">
        <v>0.62</v>
      </c>
      <c r="I13" s="2">
        <v>1.3</v>
      </c>
      <c r="J13" s="24">
        <v>7.8</v>
      </c>
      <c r="K13" s="24"/>
      <c r="L13" s="24"/>
      <c r="M13" s="24">
        <v>91258893</v>
      </c>
    </row>
    <row r="14" spans="1:46" x14ac:dyDescent="0.25">
      <c r="A14" s="3">
        <v>45413</v>
      </c>
      <c r="B14" s="24"/>
      <c r="C14" s="24"/>
      <c r="D14" s="24"/>
      <c r="E14" s="24"/>
      <c r="F14" s="24"/>
      <c r="G14" s="24"/>
      <c r="H14" s="24"/>
      <c r="I14" s="2" t="s">
        <v>59</v>
      </c>
      <c r="J14" s="24"/>
      <c r="K14" s="24"/>
      <c r="L14" s="24"/>
      <c r="M14" s="24"/>
    </row>
    <row r="15" spans="1:46" x14ac:dyDescent="0.25">
      <c r="A15" s="3">
        <v>45413</v>
      </c>
      <c r="B15" s="24" t="s">
        <v>55</v>
      </c>
      <c r="C15" s="24" t="s">
        <v>65</v>
      </c>
      <c r="D15" s="24">
        <v>3257272</v>
      </c>
      <c r="E15" s="24">
        <v>1</v>
      </c>
      <c r="F15" s="24" t="s">
        <v>57</v>
      </c>
      <c r="G15" s="24">
        <v>0.17</v>
      </c>
      <c r="H15" s="24">
        <v>0.17</v>
      </c>
      <c r="I15" s="2">
        <v>2.1</v>
      </c>
      <c r="J15" s="24">
        <v>2.1</v>
      </c>
      <c r="K15" s="24"/>
      <c r="L15" s="24"/>
      <c r="M15" s="24">
        <v>78589566</v>
      </c>
    </row>
    <row r="16" spans="1:46" x14ac:dyDescent="0.25">
      <c r="A16" s="3">
        <v>45413</v>
      </c>
      <c r="B16" s="24"/>
      <c r="C16" s="24"/>
      <c r="D16" s="24"/>
      <c r="E16" s="24"/>
      <c r="F16" s="24"/>
      <c r="G16" s="24"/>
      <c r="H16" s="24"/>
      <c r="I16" s="2" t="s">
        <v>59</v>
      </c>
      <c r="J16" s="24"/>
      <c r="K16" s="24"/>
      <c r="L16" s="24"/>
      <c r="M16" s="24"/>
    </row>
    <row r="17" spans="1:13" x14ac:dyDescent="0.25">
      <c r="A17" s="3">
        <v>45413</v>
      </c>
      <c r="B17" s="24" t="s">
        <v>66</v>
      </c>
      <c r="C17" s="24" t="s">
        <v>67</v>
      </c>
      <c r="D17" s="24">
        <v>3063378</v>
      </c>
      <c r="E17" s="24">
        <v>2</v>
      </c>
      <c r="F17" s="24" t="s">
        <v>57</v>
      </c>
      <c r="G17" s="24">
        <v>0.08</v>
      </c>
      <c r="H17" s="24">
        <v>0.16</v>
      </c>
      <c r="I17" s="2">
        <v>1.1000000000000001</v>
      </c>
      <c r="J17" s="24">
        <v>2.2000000000000002</v>
      </c>
      <c r="K17" s="24"/>
      <c r="L17" s="24"/>
      <c r="M17" s="24">
        <v>67880681</v>
      </c>
    </row>
    <row r="18" spans="1:13" x14ac:dyDescent="0.25">
      <c r="A18" s="3">
        <v>45413</v>
      </c>
      <c r="B18" s="24"/>
      <c r="C18" s="24"/>
      <c r="D18" s="24"/>
      <c r="E18" s="24"/>
      <c r="F18" s="24"/>
      <c r="G18" s="24"/>
      <c r="H18" s="24"/>
      <c r="I18" s="2" t="s">
        <v>59</v>
      </c>
      <c r="J18" s="24"/>
      <c r="K18" s="24"/>
      <c r="L18" s="24"/>
      <c r="M18" s="24"/>
    </row>
    <row r="19" spans="1:13" x14ac:dyDescent="0.25">
      <c r="A19" s="3">
        <v>45413</v>
      </c>
      <c r="B19" s="24" t="s">
        <v>66</v>
      </c>
      <c r="C19" s="24" t="s">
        <v>68</v>
      </c>
      <c r="D19" s="24">
        <v>3269435</v>
      </c>
      <c r="E19" s="24">
        <v>3</v>
      </c>
      <c r="F19" s="24" t="s">
        <v>57</v>
      </c>
      <c r="G19" s="24">
        <v>7.0000000000000007E-2</v>
      </c>
      <c r="H19" s="24">
        <v>0.2</v>
      </c>
      <c r="I19" s="2">
        <v>0.75</v>
      </c>
      <c r="J19" s="24">
        <v>2.25</v>
      </c>
      <c r="K19" s="24"/>
      <c r="L19" s="24"/>
      <c r="M19" s="24">
        <v>81301961</v>
      </c>
    </row>
    <row r="20" spans="1:13" x14ac:dyDescent="0.25">
      <c r="A20" s="3">
        <v>45413</v>
      </c>
      <c r="B20" s="24"/>
      <c r="C20" s="24"/>
      <c r="D20" s="24"/>
      <c r="E20" s="24"/>
      <c r="F20" s="24"/>
      <c r="G20" s="24"/>
      <c r="H20" s="24"/>
      <c r="I20" s="2" t="s">
        <v>59</v>
      </c>
      <c r="J20" s="24"/>
      <c r="K20" s="24"/>
      <c r="L20" s="24"/>
      <c r="M20" s="24"/>
    </row>
    <row r="21" spans="1:13" x14ac:dyDescent="0.25">
      <c r="A21" s="3">
        <v>45413</v>
      </c>
      <c r="B21" s="24" t="s">
        <v>66</v>
      </c>
      <c r="C21" s="24" t="s">
        <v>69</v>
      </c>
      <c r="D21" s="24">
        <v>3063255</v>
      </c>
      <c r="E21" s="24">
        <v>2</v>
      </c>
      <c r="F21" s="24" t="s">
        <v>57</v>
      </c>
      <c r="G21" s="24">
        <v>0.05</v>
      </c>
      <c r="H21" s="24">
        <v>0.1</v>
      </c>
      <c r="I21" s="2">
        <v>1.1000000000000001</v>
      </c>
      <c r="J21" s="24">
        <v>2.2000000000000002</v>
      </c>
      <c r="K21" s="24"/>
      <c r="L21" s="24"/>
      <c r="M21" s="24">
        <v>67879770</v>
      </c>
    </row>
    <row r="22" spans="1:13" x14ac:dyDescent="0.25">
      <c r="A22" s="3">
        <v>45413</v>
      </c>
      <c r="B22" s="24"/>
      <c r="C22" s="24"/>
      <c r="D22" s="24"/>
      <c r="E22" s="24"/>
      <c r="F22" s="24"/>
      <c r="G22" s="24"/>
      <c r="H22" s="24"/>
      <c r="I22" s="2" t="s">
        <v>59</v>
      </c>
      <c r="J22" s="24"/>
      <c r="K22" s="24"/>
      <c r="L22" s="24"/>
      <c r="M22" s="24"/>
    </row>
    <row r="23" spans="1:13" x14ac:dyDescent="0.25">
      <c r="A23" s="3">
        <v>45413</v>
      </c>
      <c r="B23" s="24" t="s">
        <v>66</v>
      </c>
      <c r="C23" s="24" t="s">
        <v>70</v>
      </c>
      <c r="D23" s="24">
        <v>3269275</v>
      </c>
      <c r="E23" s="24">
        <v>9</v>
      </c>
      <c r="F23" s="24" t="s">
        <v>57</v>
      </c>
      <c r="G23" s="24">
        <v>7.0000000000000007E-2</v>
      </c>
      <c r="H23" s="24">
        <v>0.63</v>
      </c>
      <c r="I23" s="2">
        <v>1.1000000000000001</v>
      </c>
      <c r="J23" s="24">
        <v>9.9</v>
      </c>
      <c r="K23" s="24"/>
      <c r="L23" s="24"/>
      <c r="M23" s="24">
        <v>81301454</v>
      </c>
    </row>
    <row r="24" spans="1:13" x14ac:dyDescent="0.25">
      <c r="A24" s="3">
        <v>45413</v>
      </c>
      <c r="B24" s="24"/>
      <c r="C24" s="24"/>
      <c r="D24" s="24"/>
      <c r="E24" s="24"/>
      <c r="F24" s="24"/>
      <c r="G24" s="24"/>
      <c r="H24" s="24"/>
      <c r="I24" s="2" t="s">
        <v>59</v>
      </c>
      <c r="J24" s="24"/>
      <c r="K24" s="24"/>
      <c r="L24" s="24"/>
      <c r="M24" s="24"/>
    </row>
    <row r="25" spans="1:13" x14ac:dyDescent="0.25">
      <c r="A25" s="3">
        <v>45413</v>
      </c>
      <c r="B25" s="24" t="s">
        <v>66</v>
      </c>
      <c r="C25" s="24" t="s">
        <v>71</v>
      </c>
      <c r="D25" s="24">
        <v>3305034</v>
      </c>
      <c r="E25" s="24">
        <v>6</v>
      </c>
      <c r="F25" s="24" t="s">
        <v>57</v>
      </c>
      <c r="G25" s="24">
        <v>0</v>
      </c>
      <c r="H25" s="24">
        <v>0.01</v>
      </c>
      <c r="I25" s="2">
        <v>1</v>
      </c>
      <c r="J25" s="24">
        <v>6</v>
      </c>
      <c r="K25" s="24"/>
      <c r="L25" s="24"/>
      <c r="M25" s="24">
        <v>89426991</v>
      </c>
    </row>
    <row r="26" spans="1:13" x14ac:dyDescent="0.25">
      <c r="A26" s="3">
        <v>45413</v>
      </c>
      <c r="B26" s="24"/>
      <c r="C26" s="24"/>
      <c r="D26" s="24"/>
      <c r="E26" s="24"/>
      <c r="F26" s="24"/>
      <c r="G26" s="24"/>
      <c r="H26" s="24"/>
      <c r="I26" s="2" t="s">
        <v>59</v>
      </c>
      <c r="J26" s="24"/>
      <c r="K26" s="24"/>
      <c r="L26" s="24"/>
      <c r="M26" s="24"/>
    </row>
    <row r="27" spans="1:13" ht="15" customHeight="1" x14ac:dyDescent="0.25">
      <c r="A27" s="3">
        <v>45413</v>
      </c>
      <c r="B27" s="24" t="s">
        <v>66</v>
      </c>
      <c r="C27" s="24" t="s">
        <v>72</v>
      </c>
      <c r="D27" s="24">
        <v>5057753932602</v>
      </c>
      <c r="E27" s="24">
        <v>6</v>
      </c>
      <c r="F27" s="24" t="s">
        <v>57</v>
      </c>
      <c r="G27" s="24">
        <v>0.44</v>
      </c>
      <c r="H27" s="24">
        <v>2.65</v>
      </c>
      <c r="I27" s="2">
        <v>1.2</v>
      </c>
      <c r="J27" s="24">
        <v>7.5</v>
      </c>
      <c r="K27" s="24"/>
      <c r="L27" s="24"/>
      <c r="M27" s="24">
        <v>87585326</v>
      </c>
    </row>
    <row r="28" spans="1:13" x14ac:dyDescent="0.25">
      <c r="A28" s="3">
        <v>45413</v>
      </c>
      <c r="B28" s="24"/>
      <c r="C28" s="24"/>
      <c r="D28" s="24"/>
      <c r="E28" s="24"/>
      <c r="F28" s="24"/>
      <c r="G28" s="24"/>
      <c r="H28" s="24"/>
      <c r="I28" s="2" t="s">
        <v>59</v>
      </c>
      <c r="J28" s="24"/>
      <c r="K28" s="24"/>
      <c r="L28" s="24"/>
      <c r="M28" s="24"/>
    </row>
    <row r="29" spans="1:13" x14ac:dyDescent="0.25">
      <c r="A29" s="3">
        <v>45413</v>
      </c>
      <c r="B29" s="24" t="s">
        <v>66</v>
      </c>
      <c r="C29" s="24" t="s">
        <v>73</v>
      </c>
      <c r="D29" s="24">
        <v>3277621</v>
      </c>
      <c r="E29" s="24">
        <v>6</v>
      </c>
      <c r="F29" s="24" t="s">
        <v>57</v>
      </c>
      <c r="G29" s="24">
        <v>0.08</v>
      </c>
      <c r="H29" s="24">
        <v>0.46</v>
      </c>
      <c r="I29" s="2">
        <v>1.2</v>
      </c>
      <c r="J29" s="24">
        <v>7.2</v>
      </c>
      <c r="K29" s="24"/>
      <c r="L29" s="24"/>
      <c r="M29" s="24">
        <v>83688234</v>
      </c>
    </row>
    <row r="30" spans="1:13" x14ac:dyDescent="0.25">
      <c r="A30" s="3">
        <v>45413</v>
      </c>
      <c r="B30" s="24"/>
      <c r="C30" s="24"/>
      <c r="D30" s="24"/>
      <c r="E30" s="24"/>
      <c r="F30" s="24"/>
      <c r="G30" s="24"/>
      <c r="H30" s="24"/>
      <c r="I30" s="2" t="s">
        <v>59</v>
      </c>
      <c r="J30" s="24"/>
      <c r="K30" s="24"/>
      <c r="L30" s="24"/>
      <c r="M30" s="24"/>
    </row>
    <row r="31" spans="1:13" x14ac:dyDescent="0.25">
      <c r="A31" s="3">
        <v>45413</v>
      </c>
      <c r="B31" s="24" t="s">
        <v>66</v>
      </c>
      <c r="C31" s="24" t="s">
        <v>74</v>
      </c>
      <c r="D31" s="24">
        <v>3063330</v>
      </c>
      <c r="E31" s="24">
        <v>7</v>
      </c>
      <c r="F31" s="24" t="s">
        <v>57</v>
      </c>
      <c r="G31" s="24">
        <v>0.08</v>
      </c>
      <c r="H31" s="24">
        <v>0.56000000000000005</v>
      </c>
      <c r="I31" s="2">
        <v>1.1000000000000001</v>
      </c>
      <c r="J31" s="24">
        <v>7.7</v>
      </c>
      <c r="K31" s="24"/>
      <c r="L31" s="24"/>
      <c r="M31" s="24">
        <v>67880462</v>
      </c>
    </row>
    <row r="32" spans="1:13" x14ac:dyDescent="0.25">
      <c r="A32" s="3">
        <v>45413</v>
      </c>
      <c r="B32" s="24"/>
      <c r="C32" s="24"/>
      <c r="D32" s="24"/>
      <c r="E32" s="24"/>
      <c r="F32" s="24"/>
      <c r="G32" s="24"/>
      <c r="H32" s="24"/>
      <c r="I32" s="2" t="s">
        <v>59</v>
      </c>
      <c r="J32" s="24"/>
      <c r="K32" s="24"/>
      <c r="L32" s="24"/>
      <c r="M32" s="24"/>
    </row>
    <row r="33" spans="1:13" ht="15" customHeight="1" x14ac:dyDescent="0.25">
      <c r="A33" s="3">
        <v>45413</v>
      </c>
      <c r="B33" s="24" t="s">
        <v>66</v>
      </c>
      <c r="C33" s="24" t="s">
        <v>75</v>
      </c>
      <c r="D33" s="24">
        <v>5057753912444</v>
      </c>
      <c r="E33" s="24">
        <v>3</v>
      </c>
      <c r="F33" s="24" t="s">
        <v>57</v>
      </c>
      <c r="G33" s="24">
        <v>0.22</v>
      </c>
      <c r="H33" s="24">
        <v>0.67</v>
      </c>
      <c r="I33" s="2">
        <v>0.9</v>
      </c>
      <c r="J33" s="24">
        <v>2.7</v>
      </c>
      <c r="K33" s="24"/>
      <c r="L33" s="24"/>
      <c r="M33" s="24">
        <v>87542625</v>
      </c>
    </row>
    <row r="34" spans="1:13" x14ac:dyDescent="0.25">
      <c r="A34" s="3">
        <v>45413</v>
      </c>
      <c r="B34" s="24"/>
      <c r="C34" s="24"/>
      <c r="D34" s="24"/>
      <c r="E34" s="24"/>
      <c r="F34" s="24"/>
      <c r="G34" s="24"/>
      <c r="H34" s="24"/>
      <c r="I34" s="2" t="s">
        <v>59</v>
      </c>
      <c r="J34" s="24"/>
      <c r="K34" s="24"/>
      <c r="L34" s="24"/>
      <c r="M34" s="24"/>
    </row>
    <row r="35" spans="1:13" x14ac:dyDescent="0.25">
      <c r="A35" s="3">
        <v>45413</v>
      </c>
      <c r="B35" s="24" t="s">
        <v>66</v>
      </c>
      <c r="C35" s="24" t="s">
        <v>76</v>
      </c>
      <c r="D35" s="24">
        <v>3269336</v>
      </c>
      <c r="E35" s="24">
        <v>1</v>
      </c>
      <c r="F35" s="24" t="s">
        <v>57</v>
      </c>
      <c r="G35" s="24">
        <v>0.09</v>
      </c>
      <c r="H35" s="24">
        <v>0.09</v>
      </c>
      <c r="I35" s="2">
        <v>1.1000000000000001</v>
      </c>
      <c r="J35" s="24">
        <v>1.1000000000000001</v>
      </c>
      <c r="K35" s="24"/>
      <c r="L35" s="24"/>
      <c r="M35" s="24">
        <v>81301598</v>
      </c>
    </row>
    <row r="36" spans="1:13" x14ac:dyDescent="0.25">
      <c r="A36" s="3">
        <v>45413</v>
      </c>
      <c r="B36" s="24"/>
      <c r="C36" s="24"/>
      <c r="D36" s="24"/>
      <c r="E36" s="24"/>
      <c r="F36" s="24"/>
      <c r="G36" s="24"/>
      <c r="H36" s="24"/>
      <c r="I36" s="2" t="s">
        <v>59</v>
      </c>
      <c r="J36" s="24"/>
      <c r="K36" s="24"/>
      <c r="L36" s="24"/>
      <c r="M36" s="24"/>
    </row>
    <row r="37" spans="1:13" x14ac:dyDescent="0.25">
      <c r="A37" s="3">
        <v>45413</v>
      </c>
      <c r="B37" s="24" t="s">
        <v>66</v>
      </c>
      <c r="C37" s="24" t="s">
        <v>77</v>
      </c>
      <c r="D37" s="24">
        <v>3269299</v>
      </c>
      <c r="E37" s="24">
        <v>5</v>
      </c>
      <c r="F37" s="24" t="s">
        <v>57</v>
      </c>
      <c r="G37" s="24">
        <v>0.09</v>
      </c>
      <c r="H37" s="24">
        <v>0.45</v>
      </c>
      <c r="I37" s="2">
        <v>1.1000000000000001</v>
      </c>
      <c r="J37" s="24">
        <v>5.5</v>
      </c>
      <c r="K37" s="24"/>
      <c r="L37" s="24"/>
      <c r="M37" s="24">
        <v>81301517</v>
      </c>
    </row>
    <row r="38" spans="1:13" x14ac:dyDescent="0.25">
      <c r="A38" s="3">
        <v>45413</v>
      </c>
      <c r="B38" s="24"/>
      <c r="C38" s="24"/>
      <c r="D38" s="24"/>
      <c r="E38" s="24"/>
      <c r="F38" s="24"/>
      <c r="G38" s="24"/>
      <c r="H38" s="24"/>
      <c r="I38" s="2" t="s">
        <v>59</v>
      </c>
      <c r="J38" s="24"/>
      <c r="K38" s="24"/>
      <c r="L38" s="24"/>
      <c r="M38" s="24"/>
    </row>
    <row r="39" spans="1:13" x14ac:dyDescent="0.25">
      <c r="A39" s="3">
        <v>45413</v>
      </c>
      <c r="B39" s="24" t="s">
        <v>66</v>
      </c>
      <c r="C39" s="24" t="s">
        <v>78</v>
      </c>
      <c r="D39" s="24">
        <v>9669</v>
      </c>
      <c r="E39" s="24">
        <v>7</v>
      </c>
      <c r="F39" s="24" t="s">
        <v>57</v>
      </c>
      <c r="G39" s="24">
        <v>0.09</v>
      </c>
      <c r="H39" s="24">
        <v>0.66</v>
      </c>
      <c r="I39" s="2">
        <v>1.1000000000000001</v>
      </c>
      <c r="J39" s="24">
        <v>7.7</v>
      </c>
      <c r="K39" s="24"/>
      <c r="L39" s="24"/>
      <c r="M39" s="24">
        <v>52412171</v>
      </c>
    </row>
    <row r="40" spans="1:13" x14ac:dyDescent="0.25">
      <c r="A40" s="3">
        <v>45413</v>
      </c>
      <c r="B40" s="24"/>
      <c r="C40" s="24"/>
      <c r="D40" s="24"/>
      <c r="E40" s="24"/>
      <c r="F40" s="24"/>
      <c r="G40" s="24"/>
      <c r="H40" s="24"/>
      <c r="I40" s="2" t="s">
        <v>59</v>
      </c>
      <c r="J40" s="24"/>
      <c r="K40" s="24"/>
      <c r="L40" s="24"/>
      <c r="M40" s="24"/>
    </row>
    <row r="41" spans="1:13" ht="15" customHeight="1" x14ac:dyDescent="0.25">
      <c r="A41" s="3">
        <v>45413</v>
      </c>
      <c r="B41" s="24" t="s">
        <v>79</v>
      </c>
      <c r="C41" s="24" t="s">
        <v>80</v>
      </c>
      <c r="D41" s="24">
        <v>5057753937362</v>
      </c>
      <c r="E41" s="24">
        <v>1</v>
      </c>
      <c r="F41" s="24" t="s">
        <v>57</v>
      </c>
      <c r="G41" s="24">
        <v>0.11</v>
      </c>
      <c r="H41" s="24">
        <v>0.11</v>
      </c>
      <c r="I41" s="2">
        <v>1.6</v>
      </c>
      <c r="J41" s="24">
        <v>1.6</v>
      </c>
      <c r="K41" s="24"/>
      <c r="L41" s="24"/>
      <c r="M41" s="24">
        <v>88632454</v>
      </c>
    </row>
    <row r="42" spans="1:13" x14ac:dyDescent="0.25">
      <c r="A42" s="3">
        <v>45413</v>
      </c>
      <c r="B42" s="24"/>
      <c r="C42" s="24"/>
      <c r="D42" s="24"/>
      <c r="E42" s="24"/>
      <c r="F42" s="24"/>
      <c r="G42" s="24"/>
      <c r="H42" s="24"/>
      <c r="I42" s="2" t="s">
        <v>59</v>
      </c>
      <c r="J42" s="24"/>
      <c r="K42" s="24"/>
      <c r="L42" s="24"/>
      <c r="M42" s="24"/>
    </row>
    <row r="43" spans="1:13" ht="15" customHeight="1" x14ac:dyDescent="0.25">
      <c r="A43" s="3">
        <v>45413</v>
      </c>
      <c r="B43" s="24" t="s">
        <v>81</v>
      </c>
      <c r="C43" s="24" t="s">
        <v>82</v>
      </c>
      <c r="D43" s="24">
        <v>5052003444270</v>
      </c>
      <c r="E43" s="24">
        <v>2</v>
      </c>
      <c r="F43" s="24" t="s">
        <v>57</v>
      </c>
      <c r="G43" s="24">
        <v>0.16</v>
      </c>
      <c r="H43" s="24">
        <v>0.32</v>
      </c>
      <c r="I43" s="2">
        <v>0.75</v>
      </c>
      <c r="J43" s="24">
        <v>1.7</v>
      </c>
      <c r="K43" s="24"/>
      <c r="L43" s="24"/>
      <c r="M43" s="24">
        <v>50194125</v>
      </c>
    </row>
    <row r="44" spans="1:13" x14ac:dyDescent="0.25">
      <c r="A44" s="3">
        <v>45413</v>
      </c>
      <c r="B44" s="24"/>
      <c r="C44" s="24"/>
      <c r="D44" s="24"/>
      <c r="E44" s="24"/>
      <c r="F44" s="24"/>
      <c r="G44" s="24"/>
      <c r="H44" s="24"/>
      <c r="I44" s="2" t="s">
        <v>59</v>
      </c>
      <c r="J44" s="24"/>
      <c r="K44" s="24"/>
      <c r="L44" s="24"/>
      <c r="M44" s="24"/>
    </row>
    <row r="45" spans="1:13" ht="15" customHeight="1" x14ac:dyDescent="0.25">
      <c r="A45" s="3">
        <v>45413</v>
      </c>
      <c r="B45" s="24" t="s">
        <v>81</v>
      </c>
      <c r="C45" s="24" t="s">
        <v>83</v>
      </c>
      <c r="D45" s="24">
        <v>5059697683732</v>
      </c>
      <c r="E45" s="24">
        <v>1</v>
      </c>
      <c r="F45" s="24" t="s">
        <v>57</v>
      </c>
      <c r="G45" s="24">
        <v>0.21</v>
      </c>
      <c r="H45" s="24">
        <v>0.21</v>
      </c>
      <c r="I45" s="2">
        <v>3</v>
      </c>
      <c r="J45" s="24">
        <v>3</v>
      </c>
      <c r="K45" s="24"/>
      <c r="L45" s="24"/>
      <c r="M45" s="24">
        <v>92544593</v>
      </c>
    </row>
    <row r="46" spans="1:13" x14ac:dyDescent="0.25">
      <c r="A46" s="3">
        <v>45413</v>
      </c>
      <c r="B46" s="24"/>
      <c r="C46" s="24"/>
      <c r="D46" s="24"/>
      <c r="E46" s="24"/>
      <c r="F46" s="24"/>
      <c r="G46" s="24"/>
      <c r="H46" s="24"/>
      <c r="I46" s="2" t="s">
        <v>59</v>
      </c>
      <c r="J46" s="24"/>
      <c r="K46" s="24"/>
      <c r="L46" s="24"/>
      <c r="M46" s="24"/>
    </row>
    <row r="47" spans="1:13" ht="15" customHeight="1" x14ac:dyDescent="0.25">
      <c r="A47" s="3">
        <v>45413</v>
      </c>
      <c r="B47" s="24" t="s">
        <v>81</v>
      </c>
      <c r="C47" s="24" t="s">
        <v>84</v>
      </c>
      <c r="D47" s="24">
        <v>5060150940002</v>
      </c>
      <c r="E47" s="24">
        <v>5</v>
      </c>
      <c r="F47" s="24" t="s">
        <v>57</v>
      </c>
      <c r="G47" s="24">
        <v>0.53</v>
      </c>
      <c r="H47" s="24">
        <v>2.63</v>
      </c>
      <c r="I47" s="2">
        <v>3.3</v>
      </c>
      <c r="J47" s="24">
        <v>19</v>
      </c>
      <c r="K47" s="24"/>
      <c r="L47" s="24"/>
      <c r="M47" s="24">
        <v>65859856</v>
      </c>
    </row>
    <row r="48" spans="1:13" x14ac:dyDescent="0.25">
      <c r="A48" s="3">
        <v>45413</v>
      </c>
      <c r="B48" s="24"/>
      <c r="C48" s="24"/>
      <c r="D48" s="24"/>
      <c r="E48" s="24"/>
      <c r="F48" s="24"/>
      <c r="G48" s="24"/>
      <c r="H48" s="24"/>
      <c r="I48" s="2" t="s">
        <v>59</v>
      </c>
      <c r="J48" s="24"/>
      <c r="K48" s="24"/>
      <c r="L48" s="24"/>
      <c r="M48" s="24"/>
    </row>
    <row r="49" spans="1:13" ht="15" customHeight="1" x14ac:dyDescent="0.25">
      <c r="A49" s="3">
        <v>45413</v>
      </c>
      <c r="B49" s="24" t="s">
        <v>81</v>
      </c>
      <c r="C49" s="24" t="s">
        <v>85</v>
      </c>
      <c r="D49" s="24">
        <v>5059697728150</v>
      </c>
      <c r="E49" s="24">
        <v>1</v>
      </c>
      <c r="F49" s="24" t="s">
        <v>57</v>
      </c>
      <c r="G49" s="24">
        <v>0.44</v>
      </c>
      <c r="H49" s="24">
        <v>0.44</v>
      </c>
      <c r="I49" s="2">
        <v>3.25</v>
      </c>
      <c r="J49" s="24">
        <v>3.5</v>
      </c>
      <c r="K49" s="24"/>
      <c r="L49" s="24"/>
      <c r="M49" s="24">
        <v>89936617</v>
      </c>
    </row>
    <row r="50" spans="1:13" x14ac:dyDescent="0.25">
      <c r="A50" s="3">
        <v>45413</v>
      </c>
      <c r="B50" s="24"/>
      <c r="C50" s="24"/>
      <c r="D50" s="24"/>
      <c r="E50" s="24"/>
      <c r="F50" s="24"/>
      <c r="G50" s="24"/>
      <c r="H50" s="24"/>
      <c r="I50" s="2" t="s">
        <v>59</v>
      </c>
      <c r="J50" s="24"/>
      <c r="K50" s="24"/>
      <c r="L50" s="24"/>
      <c r="M50" s="24"/>
    </row>
    <row r="51" spans="1:13" ht="15" customHeight="1" x14ac:dyDescent="0.25">
      <c r="A51" s="3">
        <v>45413</v>
      </c>
      <c r="B51" s="24" t="s">
        <v>81</v>
      </c>
      <c r="C51" s="24" t="s">
        <v>86</v>
      </c>
      <c r="D51" s="24">
        <v>5059697762635</v>
      </c>
      <c r="E51" s="24">
        <v>2</v>
      </c>
      <c r="F51" s="24" t="s">
        <v>57</v>
      </c>
      <c r="G51" s="24">
        <v>0.25</v>
      </c>
      <c r="H51" s="24">
        <v>0.5</v>
      </c>
      <c r="I51" s="2">
        <v>2.25</v>
      </c>
      <c r="J51" s="24">
        <v>4.3</v>
      </c>
      <c r="K51" s="24"/>
      <c r="L51" s="24"/>
      <c r="M51" s="24">
        <v>92438068</v>
      </c>
    </row>
    <row r="52" spans="1:13" x14ac:dyDescent="0.25">
      <c r="A52" s="3">
        <v>45413</v>
      </c>
      <c r="B52" s="24"/>
      <c r="C52" s="24"/>
      <c r="D52" s="24"/>
      <c r="E52" s="24"/>
      <c r="F52" s="24"/>
      <c r="G52" s="24"/>
      <c r="H52" s="24"/>
      <c r="I52" s="2" t="s">
        <v>59</v>
      </c>
      <c r="J52" s="24"/>
      <c r="K52" s="24"/>
      <c r="L52" s="24"/>
      <c r="M52" s="24"/>
    </row>
    <row r="53" spans="1:13" ht="15" customHeight="1" x14ac:dyDescent="0.25">
      <c r="A53" s="3">
        <v>45413</v>
      </c>
      <c r="B53" s="24" t="s">
        <v>81</v>
      </c>
      <c r="C53" s="24" t="s">
        <v>87</v>
      </c>
      <c r="D53" s="24">
        <v>5059697738265</v>
      </c>
      <c r="E53" s="24">
        <v>5</v>
      </c>
      <c r="F53" s="24" t="s">
        <v>57</v>
      </c>
      <c r="G53" s="24">
        <v>0.54</v>
      </c>
      <c r="H53" s="24">
        <v>2.7</v>
      </c>
      <c r="I53" s="2">
        <v>3.15</v>
      </c>
      <c r="J53" s="24">
        <v>15.75</v>
      </c>
      <c r="K53" s="24"/>
      <c r="L53" s="24"/>
      <c r="M53" s="24">
        <v>91715502</v>
      </c>
    </row>
    <row r="54" spans="1:13" x14ac:dyDescent="0.25">
      <c r="A54" s="3">
        <v>45413</v>
      </c>
      <c r="B54" s="24"/>
      <c r="C54" s="24"/>
      <c r="D54" s="24"/>
      <c r="E54" s="24"/>
      <c r="F54" s="24"/>
      <c r="G54" s="24"/>
      <c r="H54" s="24"/>
      <c r="I54" s="2" t="s">
        <v>59</v>
      </c>
      <c r="J54" s="24"/>
      <c r="K54" s="24"/>
      <c r="L54" s="24"/>
      <c r="M54" s="24"/>
    </row>
    <row r="55" spans="1:13" s="17" customFormat="1" ht="14.45" customHeight="1" x14ac:dyDescent="0.25">
      <c r="A55" s="15">
        <v>45414</v>
      </c>
      <c r="B55" s="24" t="s">
        <v>81</v>
      </c>
      <c r="C55" s="24" t="s">
        <v>88</v>
      </c>
      <c r="D55" s="24">
        <v>5000342001340</v>
      </c>
      <c r="E55" s="24">
        <v>2</v>
      </c>
      <c r="F55" s="24" t="s">
        <v>57</v>
      </c>
      <c r="G55" s="24">
        <v>0.42</v>
      </c>
      <c r="H55" s="24">
        <v>0.83</v>
      </c>
      <c r="I55" s="16">
        <v>3</v>
      </c>
      <c r="J55" s="24">
        <v>5.2</v>
      </c>
      <c r="K55" s="24"/>
      <c r="L55" s="24"/>
      <c r="M55" s="24">
        <v>93045820</v>
      </c>
    </row>
    <row r="56" spans="1:13" x14ac:dyDescent="0.25">
      <c r="A56" s="3">
        <v>45414</v>
      </c>
      <c r="B56" s="24"/>
      <c r="C56" s="24"/>
      <c r="D56" s="24"/>
      <c r="E56" s="24"/>
      <c r="F56" s="24"/>
      <c r="G56" s="24"/>
      <c r="H56" s="24"/>
      <c r="I56" s="2" t="s">
        <v>59</v>
      </c>
      <c r="J56" s="24"/>
      <c r="K56" s="24"/>
      <c r="L56" s="24"/>
      <c r="M56" s="24"/>
    </row>
    <row r="57" spans="1:13" ht="14.45" customHeight="1" x14ac:dyDescent="0.25">
      <c r="A57" s="3">
        <v>45414</v>
      </c>
      <c r="B57" s="24" t="s">
        <v>81</v>
      </c>
      <c r="C57" s="24" t="s">
        <v>89</v>
      </c>
      <c r="D57" s="24">
        <v>5059697734304</v>
      </c>
      <c r="E57" s="24">
        <v>1</v>
      </c>
      <c r="F57" s="24" t="s">
        <v>57</v>
      </c>
      <c r="G57" s="24">
        <v>0.34</v>
      </c>
      <c r="H57" s="24">
        <v>0.34</v>
      </c>
      <c r="I57" s="2">
        <v>3.75</v>
      </c>
      <c r="J57" s="24">
        <v>4.3</v>
      </c>
      <c r="K57" s="24"/>
      <c r="L57" s="24"/>
      <c r="M57" s="24">
        <v>92754315</v>
      </c>
    </row>
    <row r="58" spans="1:13" x14ac:dyDescent="0.25">
      <c r="A58" s="3">
        <v>45414</v>
      </c>
      <c r="B58" s="24"/>
      <c r="C58" s="24"/>
      <c r="D58" s="24"/>
      <c r="E58" s="24"/>
      <c r="F58" s="24"/>
      <c r="G58" s="24"/>
      <c r="H58" s="24"/>
      <c r="I58" s="2" t="s">
        <v>59</v>
      </c>
      <c r="J58" s="24"/>
      <c r="K58" s="24"/>
      <c r="L58" s="24"/>
      <c r="M58" s="24"/>
    </row>
    <row r="59" spans="1:13" ht="14.45" customHeight="1" x14ac:dyDescent="0.25">
      <c r="A59" s="3">
        <v>45414</v>
      </c>
      <c r="B59" s="24" t="s">
        <v>81</v>
      </c>
      <c r="C59" s="24" t="s">
        <v>90</v>
      </c>
      <c r="D59" s="24">
        <v>5059697749933</v>
      </c>
      <c r="E59" s="24">
        <v>1</v>
      </c>
      <c r="F59" s="24" t="s">
        <v>57</v>
      </c>
      <c r="G59" s="24">
        <v>0.31</v>
      </c>
      <c r="H59" s="24">
        <v>0.31</v>
      </c>
      <c r="I59" s="2">
        <v>3</v>
      </c>
      <c r="J59" s="24">
        <v>3</v>
      </c>
      <c r="K59" s="24"/>
      <c r="L59" s="24"/>
      <c r="M59" s="24">
        <v>91067364</v>
      </c>
    </row>
    <row r="60" spans="1:13" x14ac:dyDescent="0.25">
      <c r="A60" s="3">
        <v>45414</v>
      </c>
      <c r="B60" s="24"/>
      <c r="C60" s="24"/>
      <c r="D60" s="24"/>
      <c r="E60" s="24"/>
      <c r="F60" s="24"/>
      <c r="G60" s="24"/>
      <c r="H60" s="24"/>
      <c r="I60" s="2" t="s">
        <v>59</v>
      </c>
      <c r="J60" s="24"/>
      <c r="K60" s="24"/>
      <c r="L60" s="24"/>
      <c r="M60" s="24"/>
    </row>
    <row r="61" spans="1:13" ht="14.45" customHeight="1" x14ac:dyDescent="0.25">
      <c r="A61" s="3">
        <v>45414</v>
      </c>
      <c r="B61" s="24" t="s">
        <v>81</v>
      </c>
      <c r="C61" s="24" t="s">
        <v>91</v>
      </c>
      <c r="D61" s="24">
        <v>5059697704420</v>
      </c>
      <c r="E61" s="24">
        <v>4</v>
      </c>
      <c r="F61" s="24" t="s">
        <v>57</v>
      </c>
      <c r="G61" s="24">
        <v>0.32</v>
      </c>
      <c r="H61" s="24">
        <v>1.27</v>
      </c>
      <c r="I61" s="2">
        <v>3</v>
      </c>
      <c r="J61" s="24">
        <v>13.8</v>
      </c>
      <c r="K61" s="24"/>
      <c r="L61" s="24"/>
      <c r="M61" s="24">
        <v>92435716</v>
      </c>
    </row>
    <row r="62" spans="1:13" x14ac:dyDescent="0.25">
      <c r="A62" s="3">
        <v>45414</v>
      </c>
      <c r="B62" s="24"/>
      <c r="C62" s="24"/>
      <c r="D62" s="24"/>
      <c r="E62" s="24"/>
      <c r="F62" s="24"/>
      <c r="G62" s="24"/>
      <c r="H62" s="24"/>
      <c r="I62" s="2" t="s">
        <v>59</v>
      </c>
      <c r="J62" s="24"/>
      <c r="K62" s="24"/>
      <c r="L62" s="24"/>
      <c r="M62" s="24"/>
    </row>
    <row r="63" spans="1:13" ht="14.45" customHeight="1" x14ac:dyDescent="0.25">
      <c r="A63" s="3">
        <v>45414</v>
      </c>
      <c r="B63" s="24" t="s">
        <v>81</v>
      </c>
      <c r="C63" s="24" t="s">
        <v>92</v>
      </c>
      <c r="D63" s="24">
        <v>5019503034165</v>
      </c>
      <c r="E63" s="24">
        <v>3</v>
      </c>
      <c r="F63" s="24" t="s">
        <v>57</v>
      </c>
      <c r="G63" s="24">
        <v>0.11</v>
      </c>
      <c r="H63" s="24">
        <v>0.34</v>
      </c>
      <c r="I63" s="2">
        <v>2.75</v>
      </c>
      <c r="J63" s="24">
        <v>8.25</v>
      </c>
      <c r="K63" s="24"/>
      <c r="L63" s="24"/>
      <c r="M63" s="24">
        <v>85104589</v>
      </c>
    </row>
    <row r="64" spans="1:13" x14ac:dyDescent="0.25">
      <c r="A64" s="3">
        <v>45414</v>
      </c>
      <c r="B64" s="24"/>
      <c r="C64" s="24"/>
      <c r="D64" s="24"/>
      <c r="E64" s="24"/>
      <c r="F64" s="24"/>
      <c r="G64" s="24"/>
      <c r="H64" s="24"/>
      <c r="I64" s="2" t="s">
        <v>59</v>
      </c>
      <c r="J64" s="24"/>
      <c r="K64" s="24"/>
      <c r="L64" s="24"/>
      <c r="M64" s="24"/>
    </row>
    <row r="65" spans="1:13" ht="14.45" customHeight="1" x14ac:dyDescent="0.25">
      <c r="A65" s="3">
        <v>45414</v>
      </c>
      <c r="B65" s="24" t="s">
        <v>81</v>
      </c>
      <c r="C65" s="24" t="s">
        <v>93</v>
      </c>
      <c r="D65" s="24">
        <v>5059697695940</v>
      </c>
      <c r="E65" s="24">
        <v>1</v>
      </c>
      <c r="F65" s="24" t="s">
        <v>57</v>
      </c>
      <c r="G65" s="24">
        <v>0.42</v>
      </c>
      <c r="H65" s="24">
        <v>0.42</v>
      </c>
      <c r="I65" s="2">
        <v>4.5</v>
      </c>
      <c r="J65" s="24">
        <v>4.5</v>
      </c>
      <c r="K65" s="24"/>
      <c r="L65" s="24"/>
      <c r="M65" s="24">
        <v>90931777</v>
      </c>
    </row>
    <row r="66" spans="1:13" x14ac:dyDescent="0.25">
      <c r="A66" s="3">
        <v>45414</v>
      </c>
      <c r="B66" s="24"/>
      <c r="C66" s="24"/>
      <c r="D66" s="24"/>
      <c r="E66" s="24"/>
      <c r="F66" s="24"/>
      <c r="G66" s="24"/>
      <c r="H66" s="24"/>
      <c r="I66" s="2" t="s">
        <v>59</v>
      </c>
      <c r="J66" s="24"/>
      <c r="K66" s="24"/>
      <c r="L66" s="24"/>
      <c r="M66" s="24"/>
    </row>
    <row r="67" spans="1:13" ht="14.45" customHeight="1" x14ac:dyDescent="0.25">
      <c r="A67" s="3">
        <v>45414</v>
      </c>
      <c r="B67" s="24" t="s">
        <v>81</v>
      </c>
      <c r="C67" s="24" t="s">
        <v>94</v>
      </c>
      <c r="D67" s="24">
        <v>5036589203896</v>
      </c>
      <c r="E67" s="24">
        <v>1</v>
      </c>
      <c r="F67" s="24" t="s">
        <v>57</v>
      </c>
      <c r="G67" s="24">
        <v>0.44</v>
      </c>
      <c r="H67" s="24">
        <v>0.44</v>
      </c>
      <c r="I67" s="2">
        <v>2.9</v>
      </c>
      <c r="J67" s="24">
        <v>2.9</v>
      </c>
      <c r="K67" s="24"/>
      <c r="L67" s="24"/>
      <c r="M67" s="24">
        <v>66165631</v>
      </c>
    </row>
    <row r="68" spans="1:13" x14ac:dyDescent="0.25">
      <c r="A68" s="3">
        <v>45414</v>
      </c>
      <c r="B68" s="24"/>
      <c r="C68" s="24"/>
      <c r="D68" s="24"/>
      <c r="E68" s="24"/>
      <c r="F68" s="24"/>
      <c r="G68" s="24"/>
      <c r="H68" s="24"/>
      <c r="I68" s="2" t="s">
        <v>59</v>
      </c>
      <c r="J68" s="24"/>
      <c r="K68" s="24"/>
      <c r="L68" s="24"/>
      <c r="M68" s="24"/>
    </row>
    <row r="69" spans="1:13" x14ac:dyDescent="0.25">
      <c r="A69" s="3">
        <v>45414</v>
      </c>
      <c r="B69" s="24" t="s">
        <v>55</v>
      </c>
      <c r="C69" s="24" t="s">
        <v>95</v>
      </c>
      <c r="D69" s="24">
        <v>3471319</v>
      </c>
      <c r="E69" s="24">
        <v>3</v>
      </c>
      <c r="F69" s="24" t="s">
        <v>57</v>
      </c>
      <c r="G69" s="24">
        <v>0.32</v>
      </c>
      <c r="H69" s="24">
        <v>0.97</v>
      </c>
      <c r="I69" s="2">
        <v>1.5</v>
      </c>
      <c r="J69" s="24">
        <v>4.5</v>
      </c>
      <c r="K69" s="24"/>
      <c r="L69" s="24"/>
      <c r="M69" s="24">
        <v>91826428</v>
      </c>
    </row>
    <row r="70" spans="1:13" x14ac:dyDescent="0.25">
      <c r="A70" s="3">
        <v>45414</v>
      </c>
      <c r="B70" s="24"/>
      <c r="C70" s="24"/>
      <c r="D70" s="24"/>
      <c r="E70" s="24"/>
      <c r="F70" s="24"/>
      <c r="G70" s="24"/>
      <c r="H70" s="24"/>
      <c r="I70" s="2" t="s">
        <v>59</v>
      </c>
      <c r="J70" s="24"/>
      <c r="K70" s="24"/>
      <c r="L70" s="24"/>
      <c r="M70" s="24"/>
    </row>
    <row r="71" spans="1:13" x14ac:dyDescent="0.25">
      <c r="A71" s="3">
        <v>45414</v>
      </c>
      <c r="B71" s="24" t="s">
        <v>55</v>
      </c>
      <c r="C71" s="24" t="s">
        <v>96</v>
      </c>
      <c r="D71" s="24">
        <v>3424773</v>
      </c>
      <c r="E71" s="24">
        <v>1</v>
      </c>
      <c r="F71" s="24" t="s">
        <v>57</v>
      </c>
      <c r="G71" s="24">
        <v>0.33</v>
      </c>
      <c r="H71" s="24">
        <v>0.33</v>
      </c>
      <c r="I71" s="2">
        <v>1.5</v>
      </c>
      <c r="J71" s="24">
        <v>1.5</v>
      </c>
      <c r="K71" s="24"/>
      <c r="L71" s="24"/>
      <c r="M71" s="24">
        <v>92332446</v>
      </c>
    </row>
    <row r="72" spans="1:13" x14ac:dyDescent="0.25">
      <c r="A72" s="3">
        <v>45414</v>
      </c>
      <c r="B72" s="24"/>
      <c r="C72" s="24"/>
      <c r="D72" s="24"/>
      <c r="E72" s="24"/>
      <c r="F72" s="24"/>
      <c r="G72" s="24"/>
      <c r="H72" s="24"/>
      <c r="I72" s="2" t="s">
        <v>59</v>
      </c>
      <c r="J72" s="24"/>
      <c r="K72" s="24"/>
      <c r="L72" s="24"/>
      <c r="M72" s="24"/>
    </row>
    <row r="73" spans="1:13" x14ac:dyDescent="0.25">
      <c r="A73" s="3">
        <v>45414</v>
      </c>
      <c r="B73" s="24" t="s">
        <v>66</v>
      </c>
      <c r="C73" s="24" t="s">
        <v>73</v>
      </c>
      <c r="D73" s="24">
        <v>3277621</v>
      </c>
      <c r="E73" s="24">
        <v>8</v>
      </c>
      <c r="F73" s="24" t="s">
        <v>57</v>
      </c>
      <c r="G73" s="24">
        <v>0.08</v>
      </c>
      <c r="H73" s="24">
        <v>0.62</v>
      </c>
      <c r="I73" s="2">
        <v>1.2</v>
      </c>
      <c r="J73" s="24">
        <v>9.6</v>
      </c>
      <c r="K73" s="24"/>
      <c r="L73" s="24"/>
      <c r="M73" s="24">
        <v>83688234</v>
      </c>
    </row>
    <row r="74" spans="1:13" x14ac:dyDescent="0.25">
      <c r="A74" s="3">
        <v>45414</v>
      </c>
      <c r="B74" s="24"/>
      <c r="C74" s="24"/>
      <c r="D74" s="24"/>
      <c r="E74" s="24"/>
      <c r="F74" s="24"/>
      <c r="G74" s="24"/>
      <c r="H74" s="24"/>
      <c r="I74" s="2" t="s">
        <v>59</v>
      </c>
      <c r="J74" s="24"/>
      <c r="K74" s="24"/>
      <c r="L74" s="24"/>
      <c r="M74" s="24"/>
    </row>
    <row r="75" spans="1:13" x14ac:dyDescent="0.25">
      <c r="A75" s="3">
        <v>45414</v>
      </c>
      <c r="B75" s="24" t="s">
        <v>66</v>
      </c>
      <c r="C75" s="24" t="s">
        <v>78</v>
      </c>
      <c r="D75" s="24">
        <v>9669</v>
      </c>
      <c r="E75" s="24">
        <v>1</v>
      </c>
      <c r="F75" s="24" t="s">
        <v>57</v>
      </c>
      <c r="G75" s="24">
        <v>0.09</v>
      </c>
      <c r="H75" s="24">
        <v>0.09</v>
      </c>
      <c r="I75" s="2">
        <v>1.1000000000000001</v>
      </c>
      <c r="J75" s="24">
        <v>1.1000000000000001</v>
      </c>
      <c r="K75" s="24"/>
      <c r="L75" s="24"/>
      <c r="M75" s="24">
        <v>52412171</v>
      </c>
    </row>
    <row r="76" spans="1:13" x14ac:dyDescent="0.25">
      <c r="A76" s="3">
        <v>45414</v>
      </c>
      <c r="B76" s="24"/>
      <c r="C76" s="24"/>
      <c r="D76" s="24"/>
      <c r="E76" s="24"/>
      <c r="F76" s="24"/>
      <c r="G76" s="24"/>
      <c r="H76" s="24"/>
      <c r="I76" s="2" t="s">
        <v>59</v>
      </c>
      <c r="J76" s="24"/>
      <c r="K76" s="24"/>
      <c r="L76" s="24"/>
      <c r="M76" s="24"/>
    </row>
    <row r="77" spans="1:13" x14ac:dyDescent="0.25">
      <c r="A77" s="3">
        <v>45414</v>
      </c>
      <c r="B77" s="24" t="s">
        <v>66</v>
      </c>
      <c r="C77" s="24" t="s">
        <v>69</v>
      </c>
      <c r="D77" s="24">
        <v>3063255</v>
      </c>
      <c r="E77" s="24">
        <v>2</v>
      </c>
      <c r="F77" s="24" t="s">
        <v>57</v>
      </c>
      <c r="G77" s="24">
        <v>0.05</v>
      </c>
      <c r="H77" s="24">
        <v>0.1</v>
      </c>
      <c r="I77" s="2">
        <v>1.1000000000000001</v>
      </c>
      <c r="J77" s="24">
        <v>2.2000000000000002</v>
      </c>
      <c r="K77" s="24"/>
      <c r="L77" s="24"/>
      <c r="M77" s="24">
        <v>67879770</v>
      </c>
    </row>
    <row r="78" spans="1:13" x14ac:dyDescent="0.25">
      <c r="A78" s="3">
        <v>45414</v>
      </c>
      <c r="B78" s="24"/>
      <c r="C78" s="24"/>
      <c r="D78" s="24"/>
      <c r="E78" s="24"/>
      <c r="F78" s="24"/>
      <c r="G78" s="24"/>
      <c r="H78" s="24"/>
      <c r="I78" s="2" t="s">
        <v>59</v>
      </c>
      <c r="J78" s="24"/>
      <c r="K78" s="24"/>
      <c r="L78" s="24"/>
      <c r="M78" s="24"/>
    </row>
    <row r="79" spans="1:13" ht="14.45" customHeight="1" x14ac:dyDescent="0.25">
      <c r="A79" s="3">
        <v>45414</v>
      </c>
      <c r="B79" s="24" t="s">
        <v>66</v>
      </c>
      <c r="C79" s="24" t="s">
        <v>97</v>
      </c>
      <c r="D79" s="24">
        <v>5010044010038</v>
      </c>
      <c r="E79" s="24">
        <v>1</v>
      </c>
      <c r="F79" s="24" t="s">
        <v>57</v>
      </c>
      <c r="G79" s="24">
        <v>0.3</v>
      </c>
      <c r="H79" s="24">
        <v>0.3</v>
      </c>
      <c r="I79" s="2">
        <v>2.6</v>
      </c>
      <c r="J79" s="24">
        <v>2.6</v>
      </c>
      <c r="K79" s="24"/>
      <c r="L79" s="24"/>
      <c r="M79" s="24">
        <v>91493901</v>
      </c>
    </row>
    <row r="80" spans="1:13" x14ac:dyDescent="0.25">
      <c r="A80" s="3">
        <v>45414</v>
      </c>
      <c r="B80" s="24"/>
      <c r="C80" s="24"/>
      <c r="D80" s="24"/>
      <c r="E80" s="24"/>
      <c r="F80" s="24"/>
      <c r="G80" s="24"/>
      <c r="H80" s="24"/>
      <c r="I80" s="2" t="s">
        <v>59</v>
      </c>
      <c r="J80" s="24"/>
      <c r="K80" s="24"/>
      <c r="L80" s="24"/>
      <c r="M80" s="24"/>
    </row>
    <row r="81" spans="1:13" x14ac:dyDescent="0.25">
      <c r="A81" s="3">
        <v>45414</v>
      </c>
      <c r="B81" s="24" t="s">
        <v>66</v>
      </c>
      <c r="C81" s="24" t="s">
        <v>71</v>
      </c>
      <c r="D81" s="24">
        <v>3305034</v>
      </c>
      <c r="E81" s="24">
        <v>6</v>
      </c>
      <c r="F81" s="24" t="s">
        <v>57</v>
      </c>
      <c r="G81" s="24">
        <v>0</v>
      </c>
      <c r="H81" s="24">
        <v>0.01</v>
      </c>
      <c r="I81" s="2">
        <v>1</v>
      </c>
      <c r="J81" s="24">
        <v>6</v>
      </c>
      <c r="K81" s="24"/>
      <c r="L81" s="24"/>
      <c r="M81" s="24">
        <v>89426991</v>
      </c>
    </row>
    <row r="82" spans="1:13" x14ac:dyDescent="0.25">
      <c r="A82" s="3">
        <v>45414</v>
      </c>
      <c r="B82" s="24"/>
      <c r="C82" s="24"/>
      <c r="D82" s="24"/>
      <c r="E82" s="24"/>
      <c r="F82" s="24"/>
      <c r="G82" s="24"/>
      <c r="H82" s="24"/>
      <c r="I82" s="2" t="s">
        <v>59</v>
      </c>
      <c r="J82" s="24"/>
      <c r="K82" s="24"/>
      <c r="L82" s="24"/>
      <c r="M82" s="24"/>
    </row>
    <row r="83" spans="1:13" x14ac:dyDescent="0.25">
      <c r="A83" s="3">
        <v>45414</v>
      </c>
      <c r="B83" s="24" t="s">
        <v>66</v>
      </c>
      <c r="C83" s="24" t="s">
        <v>98</v>
      </c>
      <c r="D83" s="24">
        <v>3220283</v>
      </c>
      <c r="E83" s="24">
        <v>3</v>
      </c>
      <c r="F83" s="24" t="s">
        <v>57</v>
      </c>
      <c r="G83" s="24">
        <v>0.1</v>
      </c>
      <c r="H83" s="24">
        <v>0.31</v>
      </c>
      <c r="I83" s="2">
        <v>1.1000000000000001</v>
      </c>
      <c r="J83" s="24">
        <v>3.3</v>
      </c>
      <c r="K83" s="24"/>
      <c r="L83" s="24"/>
      <c r="M83" s="24">
        <v>71425069</v>
      </c>
    </row>
    <row r="84" spans="1:13" x14ac:dyDescent="0.25">
      <c r="A84" s="3">
        <v>45414</v>
      </c>
      <c r="B84" s="24"/>
      <c r="C84" s="24"/>
      <c r="D84" s="24"/>
      <c r="E84" s="24"/>
      <c r="F84" s="24"/>
      <c r="G84" s="24"/>
      <c r="H84" s="24"/>
      <c r="I84" s="2" t="s">
        <v>59</v>
      </c>
      <c r="J84" s="24"/>
      <c r="K84" s="24"/>
      <c r="L84" s="24"/>
      <c r="M84" s="24"/>
    </row>
    <row r="85" spans="1:13" ht="14.45" customHeight="1" x14ac:dyDescent="0.25">
      <c r="A85" s="3">
        <v>45414</v>
      </c>
      <c r="B85" s="24" t="s">
        <v>66</v>
      </c>
      <c r="C85" s="24" t="s">
        <v>99</v>
      </c>
      <c r="D85" s="24">
        <v>5057545845882</v>
      </c>
      <c r="E85" s="24">
        <v>1</v>
      </c>
      <c r="F85" s="24" t="s">
        <v>57</v>
      </c>
      <c r="G85" s="24">
        <v>0.22</v>
      </c>
      <c r="H85" s="24">
        <v>0.22</v>
      </c>
      <c r="I85" s="2">
        <v>1.8</v>
      </c>
      <c r="J85" s="24">
        <v>1.8</v>
      </c>
      <c r="K85" s="24"/>
      <c r="L85" s="24"/>
      <c r="M85" s="24">
        <v>84800129</v>
      </c>
    </row>
    <row r="86" spans="1:13" x14ac:dyDescent="0.25">
      <c r="A86" s="3">
        <v>45414</v>
      </c>
      <c r="B86" s="24"/>
      <c r="C86" s="24"/>
      <c r="D86" s="24"/>
      <c r="E86" s="24"/>
      <c r="F86" s="24"/>
      <c r="G86" s="24"/>
      <c r="H86" s="24"/>
      <c r="I86" s="2" t="s">
        <v>59</v>
      </c>
      <c r="J86" s="24"/>
      <c r="K86" s="24"/>
      <c r="L86" s="24"/>
      <c r="M86" s="24"/>
    </row>
    <row r="87" spans="1:13" ht="14.45" customHeight="1" x14ac:dyDescent="0.25">
      <c r="A87" s="3">
        <v>45414</v>
      </c>
      <c r="B87" s="24" t="s">
        <v>66</v>
      </c>
      <c r="C87" s="24" t="s">
        <v>70</v>
      </c>
      <c r="D87" s="24">
        <v>3269275</v>
      </c>
      <c r="E87" s="24">
        <v>12</v>
      </c>
      <c r="F87" s="24" t="s">
        <v>57</v>
      </c>
      <c r="G87" s="24">
        <v>7.0000000000000007E-2</v>
      </c>
      <c r="H87" s="24">
        <v>0.84</v>
      </c>
      <c r="I87" s="2">
        <v>1.1000000000000001</v>
      </c>
      <c r="J87" s="24">
        <v>13.2</v>
      </c>
      <c r="K87" s="24"/>
      <c r="L87" s="24"/>
      <c r="M87" s="24">
        <v>81301454</v>
      </c>
    </row>
    <row r="88" spans="1:13" x14ac:dyDescent="0.25">
      <c r="A88" s="3">
        <v>45414</v>
      </c>
      <c r="B88" s="24"/>
      <c r="C88" s="24"/>
      <c r="D88" s="24"/>
      <c r="E88" s="24"/>
      <c r="F88" s="24"/>
      <c r="G88" s="24"/>
      <c r="H88" s="24"/>
      <c r="I88" s="2" t="s">
        <v>59</v>
      </c>
      <c r="J88" s="24"/>
      <c r="K88" s="24"/>
      <c r="L88" s="24"/>
      <c r="M88" s="24"/>
    </row>
    <row r="89" spans="1:13" ht="14.45" customHeight="1" x14ac:dyDescent="0.25">
      <c r="A89" s="3">
        <v>45414</v>
      </c>
      <c r="B89" s="24" t="s">
        <v>66</v>
      </c>
      <c r="C89" s="24" t="s">
        <v>100</v>
      </c>
      <c r="D89" s="24">
        <v>5057753913267</v>
      </c>
      <c r="E89" s="24">
        <v>4</v>
      </c>
      <c r="F89" s="24" t="s">
        <v>57</v>
      </c>
      <c r="G89" s="24">
        <v>0.32</v>
      </c>
      <c r="H89" s="24">
        <v>1.29</v>
      </c>
      <c r="I89" s="2">
        <v>1.7</v>
      </c>
      <c r="J89" s="24">
        <v>6.8</v>
      </c>
      <c r="K89" s="24"/>
      <c r="L89" s="24"/>
      <c r="M89" s="24">
        <v>86019308</v>
      </c>
    </row>
    <row r="90" spans="1:13" x14ac:dyDescent="0.25">
      <c r="A90" s="3">
        <v>45414</v>
      </c>
      <c r="B90" s="24"/>
      <c r="C90" s="24"/>
      <c r="D90" s="24"/>
      <c r="E90" s="24"/>
      <c r="F90" s="24"/>
      <c r="G90" s="24"/>
      <c r="H90" s="24"/>
      <c r="I90" s="2" t="s">
        <v>59</v>
      </c>
      <c r="J90" s="24"/>
      <c r="K90" s="24"/>
      <c r="L90" s="24"/>
      <c r="M90" s="24"/>
    </row>
    <row r="91" spans="1:13" ht="14.45" customHeight="1" x14ac:dyDescent="0.25">
      <c r="A91" s="3">
        <v>45414</v>
      </c>
      <c r="B91" s="24" t="s">
        <v>66</v>
      </c>
      <c r="C91" s="24" t="s">
        <v>101</v>
      </c>
      <c r="D91" s="24">
        <v>5054268240291</v>
      </c>
      <c r="E91" s="24">
        <v>3</v>
      </c>
      <c r="F91" s="24" t="s">
        <v>57</v>
      </c>
      <c r="G91" s="24">
        <v>0.43</v>
      </c>
      <c r="H91" s="24">
        <v>1.28</v>
      </c>
      <c r="I91" s="2">
        <v>2.2999999999999998</v>
      </c>
      <c r="J91" s="24">
        <v>6.9</v>
      </c>
      <c r="K91" s="24"/>
      <c r="L91" s="24"/>
      <c r="M91" s="24">
        <v>76539134</v>
      </c>
    </row>
    <row r="92" spans="1:13" x14ac:dyDescent="0.25">
      <c r="A92" s="3">
        <v>45414</v>
      </c>
      <c r="B92" s="24"/>
      <c r="C92" s="24"/>
      <c r="D92" s="24"/>
      <c r="E92" s="24"/>
      <c r="F92" s="24"/>
      <c r="G92" s="24"/>
      <c r="H92" s="24"/>
      <c r="I92" s="2" t="s">
        <v>59</v>
      </c>
      <c r="J92" s="24"/>
      <c r="K92" s="24"/>
      <c r="L92" s="24"/>
      <c r="M92" s="24"/>
    </row>
    <row r="93" spans="1:13" x14ac:dyDescent="0.25">
      <c r="A93" s="3">
        <v>45414</v>
      </c>
      <c r="B93" s="24" t="s">
        <v>66</v>
      </c>
      <c r="C93" s="24" t="s">
        <v>76</v>
      </c>
      <c r="D93" s="24">
        <v>3269336</v>
      </c>
      <c r="E93" s="24">
        <v>5</v>
      </c>
      <c r="F93" s="24" t="s">
        <v>57</v>
      </c>
      <c r="G93" s="24">
        <v>0.09</v>
      </c>
      <c r="H93" s="24">
        <v>0.45</v>
      </c>
      <c r="I93" s="2">
        <v>1.1000000000000001</v>
      </c>
      <c r="J93" s="24">
        <v>5.5</v>
      </c>
      <c r="K93" s="24"/>
      <c r="L93" s="24"/>
      <c r="M93" s="24">
        <v>81301598</v>
      </c>
    </row>
    <row r="94" spans="1:13" x14ac:dyDescent="0.25">
      <c r="A94" s="3">
        <v>45414</v>
      </c>
      <c r="B94" s="24"/>
      <c r="C94" s="24"/>
      <c r="D94" s="24"/>
      <c r="E94" s="24"/>
      <c r="F94" s="24"/>
      <c r="G94" s="24"/>
      <c r="H94" s="24"/>
      <c r="I94" s="2" t="s">
        <v>59</v>
      </c>
      <c r="J94" s="24"/>
      <c r="K94" s="24"/>
      <c r="L94" s="24"/>
      <c r="M94" s="24"/>
    </row>
    <row r="95" spans="1:13" ht="14.45" customHeight="1" x14ac:dyDescent="0.25">
      <c r="A95" s="3">
        <v>45414</v>
      </c>
      <c r="B95" s="24" t="s">
        <v>66</v>
      </c>
      <c r="C95" s="24" t="s">
        <v>102</v>
      </c>
      <c r="D95" s="24">
        <v>5057753909550</v>
      </c>
      <c r="E95" s="24">
        <v>1</v>
      </c>
      <c r="F95" s="24" t="s">
        <v>57</v>
      </c>
      <c r="G95" s="24">
        <v>0.22</v>
      </c>
      <c r="H95" s="24">
        <v>0.22</v>
      </c>
      <c r="I95" s="2">
        <v>0.8</v>
      </c>
      <c r="J95" s="24">
        <v>0.8</v>
      </c>
      <c r="K95" s="24"/>
      <c r="L95" s="24"/>
      <c r="M95" s="24">
        <v>87588997</v>
      </c>
    </row>
    <row r="96" spans="1:13" x14ac:dyDescent="0.25">
      <c r="A96" s="3">
        <v>45414</v>
      </c>
      <c r="B96" s="24"/>
      <c r="C96" s="24"/>
      <c r="D96" s="24"/>
      <c r="E96" s="24"/>
      <c r="F96" s="24"/>
      <c r="G96" s="24"/>
      <c r="H96" s="24"/>
      <c r="I96" s="2" t="s">
        <v>59</v>
      </c>
      <c r="J96" s="24"/>
      <c r="K96" s="24"/>
      <c r="L96" s="24"/>
      <c r="M96" s="24"/>
    </row>
    <row r="97" spans="1:13" x14ac:dyDescent="0.25">
      <c r="A97" s="3">
        <v>45414</v>
      </c>
      <c r="B97" s="24" t="s">
        <v>66</v>
      </c>
      <c r="C97" s="24" t="s">
        <v>77</v>
      </c>
      <c r="D97" s="24">
        <v>3269299</v>
      </c>
      <c r="E97" s="24">
        <v>6</v>
      </c>
      <c r="F97" s="24" t="s">
        <v>57</v>
      </c>
      <c r="G97" s="24">
        <v>0.09</v>
      </c>
      <c r="H97" s="24">
        <v>0.54</v>
      </c>
      <c r="I97" s="2">
        <v>1.1000000000000001</v>
      </c>
      <c r="J97" s="24">
        <v>6.6</v>
      </c>
      <c r="K97" s="24"/>
      <c r="L97" s="24"/>
      <c r="M97" s="24">
        <v>81301517</v>
      </c>
    </row>
    <row r="98" spans="1:13" x14ac:dyDescent="0.25">
      <c r="A98" s="3">
        <v>45414</v>
      </c>
      <c r="B98" s="24"/>
      <c r="C98" s="24"/>
      <c r="D98" s="24"/>
      <c r="E98" s="24"/>
      <c r="F98" s="24"/>
      <c r="G98" s="24"/>
      <c r="H98" s="24"/>
      <c r="I98" s="2" t="s">
        <v>59</v>
      </c>
      <c r="J98" s="24"/>
      <c r="K98" s="24"/>
      <c r="L98" s="24"/>
      <c r="M98" s="24"/>
    </row>
    <row r="99" spans="1:13" x14ac:dyDescent="0.25">
      <c r="A99" s="3">
        <v>45414</v>
      </c>
      <c r="B99" s="24" t="s">
        <v>66</v>
      </c>
      <c r="C99" s="24" t="s">
        <v>67</v>
      </c>
      <c r="D99" s="24">
        <v>3063378</v>
      </c>
      <c r="E99" s="24">
        <v>9</v>
      </c>
      <c r="F99" s="24" t="s">
        <v>57</v>
      </c>
      <c r="G99" s="24">
        <v>0.08</v>
      </c>
      <c r="H99" s="24">
        <v>0.71</v>
      </c>
      <c r="I99" s="2">
        <v>1.1000000000000001</v>
      </c>
      <c r="J99" s="24">
        <v>9.9</v>
      </c>
      <c r="K99" s="24"/>
      <c r="L99" s="24"/>
      <c r="M99" s="24">
        <v>67880681</v>
      </c>
    </row>
    <row r="100" spans="1:13" x14ac:dyDescent="0.25">
      <c r="A100" s="3">
        <v>45414</v>
      </c>
      <c r="B100" s="24"/>
      <c r="C100" s="24"/>
      <c r="D100" s="24"/>
      <c r="E100" s="24"/>
      <c r="F100" s="24"/>
      <c r="G100" s="24"/>
      <c r="H100" s="24"/>
      <c r="I100" s="2" t="s">
        <v>59</v>
      </c>
      <c r="J100" s="24"/>
      <c r="K100" s="24"/>
      <c r="L100" s="24"/>
      <c r="M100" s="24"/>
    </row>
    <row r="101" spans="1:13" ht="14.45" customHeight="1" x14ac:dyDescent="0.25">
      <c r="A101" s="3">
        <v>45414</v>
      </c>
      <c r="B101" s="24" t="s">
        <v>66</v>
      </c>
      <c r="C101" s="24" t="s">
        <v>72</v>
      </c>
      <c r="D101" s="24">
        <v>5057753932602</v>
      </c>
      <c r="E101" s="24">
        <v>8</v>
      </c>
      <c r="F101" s="24" t="s">
        <v>57</v>
      </c>
      <c r="G101" s="24">
        <v>0.44</v>
      </c>
      <c r="H101" s="24">
        <v>3.53</v>
      </c>
      <c r="I101" s="2">
        <v>1.25</v>
      </c>
      <c r="J101" s="24">
        <v>10</v>
      </c>
      <c r="K101" s="24"/>
      <c r="L101" s="24"/>
      <c r="M101" s="24">
        <v>87585326</v>
      </c>
    </row>
    <row r="102" spans="1:13" x14ac:dyDescent="0.25">
      <c r="A102" s="3">
        <v>45414</v>
      </c>
      <c r="B102" s="24"/>
      <c r="C102" s="24"/>
      <c r="D102" s="24"/>
      <c r="E102" s="24"/>
      <c r="F102" s="24"/>
      <c r="G102" s="24"/>
      <c r="H102" s="24"/>
      <c r="I102" s="2" t="s">
        <v>59</v>
      </c>
      <c r="J102" s="24"/>
      <c r="K102" s="24"/>
      <c r="L102" s="24"/>
      <c r="M102" s="24"/>
    </row>
  </sheetData>
  <mergeCells count="550">
    <mergeCell ref="B5:B6"/>
    <mergeCell ref="C5:C6"/>
    <mergeCell ref="D5:D6"/>
    <mergeCell ref="E5:E6"/>
    <mergeCell ref="F5:F6"/>
    <mergeCell ref="B3:B4"/>
    <mergeCell ref="C3:C4"/>
    <mergeCell ref="D3:D4"/>
    <mergeCell ref="E3:E4"/>
    <mergeCell ref="F3:F4"/>
    <mergeCell ref="G5:G6"/>
    <mergeCell ref="H5:H6"/>
    <mergeCell ref="J5:J6"/>
    <mergeCell ref="K5:K6"/>
    <mergeCell ref="L5:L6"/>
    <mergeCell ref="M5:M6"/>
    <mergeCell ref="H3:H4"/>
    <mergeCell ref="J3:J4"/>
    <mergeCell ref="K3:K4"/>
    <mergeCell ref="L3:L4"/>
    <mergeCell ref="M3:M4"/>
    <mergeCell ref="G3:G4"/>
    <mergeCell ref="B9:B10"/>
    <mergeCell ref="C9:C10"/>
    <mergeCell ref="D9:D10"/>
    <mergeCell ref="E9:E10"/>
    <mergeCell ref="F9:F10"/>
    <mergeCell ref="B7:B8"/>
    <mergeCell ref="C7:C8"/>
    <mergeCell ref="D7:D8"/>
    <mergeCell ref="E7:E8"/>
    <mergeCell ref="F7:F8"/>
    <mergeCell ref="G9:G10"/>
    <mergeCell ref="H9:H10"/>
    <mergeCell ref="J9:J10"/>
    <mergeCell ref="K9:K10"/>
    <mergeCell ref="L9:L10"/>
    <mergeCell ref="M9:M10"/>
    <mergeCell ref="H7:H8"/>
    <mergeCell ref="J7:J8"/>
    <mergeCell ref="K7:K8"/>
    <mergeCell ref="L7:L8"/>
    <mergeCell ref="M7:M8"/>
    <mergeCell ref="G7:G8"/>
    <mergeCell ref="B13:B14"/>
    <mergeCell ref="C13:C14"/>
    <mergeCell ref="D13:D14"/>
    <mergeCell ref="E13:E14"/>
    <mergeCell ref="F13:F14"/>
    <mergeCell ref="B11:B12"/>
    <mergeCell ref="C11:C12"/>
    <mergeCell ref="D11:D12"/>
    <mergeCell ref="E11:E12"/>
    <mergeCell ref="F11:F12"/>
    <mergeCell ref="G13:G14"/>
    <mergeCell ref="H13:H14"/>
    <mergeCell ref="J13:J14"/>
    <mergeCell ref="K13:K14"/>
    <mergeCell ref="L13:L14"/>
    <mergeCell ref="M13:M14"/>
    <mergeCell ref="H11:H12"/>
    <mergeCell ref="J11:J12"/>
    <mergeCell ref="K11:K12"/>
    <mergeCell ref="L11:L12"/>
    <mergeCell ref="M11:M12"/>
    <mergeCell ref="G11:G12"/>
    <mergeCell ref="B17:B18"/>
    <mergeCell ref="C17:C18"/>
    <mergeCell ref="D17:D18"/>
    <mergeCell ref="E17:E18"/>
    <mergeCell ref="F17:F18"/>
    <mergeCell ref="B15:B16"/>
    <mergeCell ref="C15:C16"/>
    <mergeCell ref="D15:D16"/>
    <mergeCell ref="E15:E16"/>
    <mergeCell ref="F15:F16"/>
    <mergeCell ref="G17:G18"/>
    <mergeCell ref="H17:H18"/>
    <mergeCell ref="J17:J18"/>
    <mergeCell ref="K17:K18"/>
    <mergeCell ref="L17:L18"/>
    <mergeCell ref="M17:M18"/>
    <mergeCell ref="H15:H16"/>
    <mergeCell ref="J15:J16"/>
    <mergeCell ref="K15:K16"/>
    <mergeCell ref="L15:L16"/>
    <mergeCell ref="M15:M16"/>
    <mergeCell ref="G15:G16"/>
    <mergeCell ref="B21:B22"/>
    <mergeCell ref="C21:C22"/>
    <mergeCell ref="D21:D22"/>
    <mergeCell ref="E21:E22"/>
    <mergeCell ref="F21:F22"/>
    <mergeCell ref="B19:B20"/>
    <mergeCell ref="C19:C20"/>
    <mergeCell ref="D19:D20"/>
    <mergeCell ref="E19:E20"/>
    <mergeCell ref="F19:F20"/>
    <mergeCell ref="G21:G22"/>
    <mergeCell ref="H21:H22"/>
    <mergeCell ref="J21:J22"/>
    <mergeCell ref="K21:K22"/>
    <mergeCell ref="L21:L22"/>
    <mergeCell ref="M21:M22"/>
    <mergeCell ref="H19:H20"/>
    <mergeCell ref="J19:J20"/>
    <mergeCell ref="K19:K20"/>
    <mergeCell ref="L19:L20"/>
    <mergeCell ref="M19:M20"/>
    <mergeCell ref="G19:G20"/>
    <mergeCell ref="B25:B26"/>
    <mergeCell ref="C25:C26"/>
    <mergeCell ref="D25:D26"/>
    <mergeCell ref="E25:E26"/>
    <mergeCell ref="F25:F26"/>
    <mergeCell ref="B23:B24"/>
    <mergeCell ref="C23:C24"/>
    <mergeCell ref="D23:D24"/>
    <mergeCell ref="E23:E24"/>
    <mergeCell ref="F23:F24"/>
    <mergeCell ref="G25:G26"/>
    <mergeCell ref="H25:H26"/>
    <mergeCell ref="J25:J26"/>
    <mergeCell ref="K25:K26"/>
    <mergeCell ref="L25:L26"/>
    <mergeCell ref="M25:M26"/>
    <mergeCell ref="H23:H24"/>
    <mergeCell ref="J23:J24"/>
    <mergeCell ref="K23:K24"/>
    <mergeCell ref="L23:L24"/>
    <mergeCell ref="M23:M24"/>
    <mergeCell ref="G23:G24"/>
    <mergeCell ref="B29:B30"/>
    <mergeCell ref="C29:C30"/>
    <mergeCell ref="D29:D30"/>
    <mergeCell ref="E29:E30"/>
    <mergeCell ref="F29:F30"/>
    <mergeCell ref="B27:B28"/>
    <mergeCell ref="C27:C28"/>
    <mergeCell ref="D27:D28"/>
    <mergeCell ref="E27:E28"/>
    <mergeCell ref="F27:F28"/>
    <mergeCell ref="G29:G30"/>
    <mergeCell ref="H29:H30"/>
    <mergeCell ref="J29:J30"/>
    <mergeCell ref="K29:K30"/>
    <mergeCell ref="L29:L30"/>
    <mergeCell ref="M29:M30"/>
    <mergeCell ref="H27:H28"/>
    <mergeCell ref="J27:J28"/>
    <mergeCell ref="K27:K28"/>
    <mergeCell ref="L27:L28"/>
    <mergeCell ref="M27:M28"/>
    <mergeCell ref="G27:G28"/>
    <mergeCell ref="B33:B34"/>
    <mergeCell ref="C33:C34"/>
    <mergeCell ref="D33:D34"/>
    <mergeCell ref="E33:E34"/>
    <mergeCell ref="F33:F34"/>
    <mergeCell ref="B31:B32"/>
    <mergeCell ref="C31:C32"/>
    <mergeCell ref="D31:D32"/>
    <mergeCell ref="E31:E32"/>
    <mergeCell ref="F31:F32"/>
    <mergeCell ref="G33:G34"/>
    <mergeCell ref="H33:H34"/>
    <mergeCell ref="J33:J34"/>
    <mergeCell ref="K33:K34"/>
    <mergeCell ref="L33:L34"/>
    <mergeCell ref="M33:M34"/>
    <mergeCell ref="H31:H32"/>
    <mergeCell ref="J31:J32"/>
    <mergeCell ref="K31:K32"/>
    <mergeCell ref="L31:L32"/>
    <mergeCell ref="M31:M32"/>
    <mergeCell ref="G31:G32"/>
    <mergeCell ref="B37:B38"/>
    <mergeCell ref="C37:C38"/>
    <mergeCell ref="D37:D38"/>
    <mergeCell ref="E37:E38"/>
    <mergeCell ref="F37:F38"/>
    <mergeCell ref="B35:B36"/>
    <mergeCell ref="C35:C36"/>
    <mergeCell ref="D35:D36"/>
    <mergeCell ref="E35:E36"/>
    <mergeCell ref="F35:F36"/>
    <mergeCell ref="G37:G38"/>
    <mergeCell ref="H37:H38"/>
    <mergeCell ref="J37:J38"/>
    <mergeCell ref="K37:K38"/>
    <mergeCell ref="L37:L38"/>
    <mergeCell ref="M37:M38"/>
    <mergeCell ref="H35:H36"/>
    <mergeCell ref="J35:J36"/>
    <mergeCell ref="K35:K36"/>
    <mergeCell ref="L35:L36"/>
    <mergeCell ref="M35:M36"/>
    <mergeCell ref="G35:G36"/>
    <mergeCell ref="B41:B42"/>
    <mergeCell ref="C41:C42"/>
    <mergeCell ref="D41:D42"/>
    <mergeCell ref="E41:E42"/>
    <mergeCell ref="F41:F42"/>
    <mergeCell ref="B39:B40"/>
    <mergeCell ref="C39:C40"/>
    <mergeCell ref="D39:D40"/>
    <mergeCell ref="E39:E40"/>
    <mergeCell ref="F39:F40"/>
    <mergeCell ref="G41:G42"/>
    <mergeCell ref="H41:H42"/>
    <mergeCell ref="J41:J42"/>
    <mergeCell ref="K41:K42"/>
    <mergeCell ref="L41:L42"/>
    <mergeCell ref="M41:M42"/>
    <mergeCell ref="H39:H40"/>
    <mergeCell ref="J39:J40"/>
    <mergeCell ref="K39:K40"/>
    <mergeCell ref="L39:L40"/>
    <mergeCell ref="M39:M40"/>
    <mergeCell ref="G39:G40"/>
    <mergeCell ref="B45:B46"/>
    <mergeCell ref="C45:C46"/>
    <mergeCell ref="D45:D46"/>
    <mergeCell ref="E45:E46"/>
    <mergeCell ref="F45:F46"/>
    <mergeCell ref="B43:B44"/>
    <mergeCell ref="C43:C44"/>
    <mergeCell ref="D43:D44"/>
    <mergeCell ref="E43:E44"/>
    <mergeCell ref="F43:F44"/>
    <mergeCell ref="G45:G46"/>
    <mergeCell ref="H45:H46"/>
    <mergeCell ref="J45:J46"/>
    <mergeCell ref="K45:K46"/>
    <mergeCell ref="L45:L46"/>
    <mergeCell ref="M45:M46"/>
    <mergeCell ref="H43:H44"/>
    <mergeCell ref="J43:J44"/>
    <mergeCell ref="K43:K44"/>
    <mergeCell ref="L43:L44"/>
    <mergeCell ref="M43:M44"/>
    <mergeCell ref="G43:G44"/>
    <mergeCell ref="B49:B50"/>
    <mergeCell ref="C49:C50"/>
    <mergeCell ref="D49:D50"/>
    <mergeCell ref="E49:E50"/>
    <mergeCell ref="F49:F50"/>
    <mergeCell ref="B47:B48"/>
    <mergeCell ref="C47:C48"/>
    <mergeCell ref="D47:D48"/>
    <mergeCell ref="E47:E48"/>
    <mergeCell ref="F47:F48"/>
    <mergeCell ref="G49:G50"/>
    <mergeCell ref="H49:H50"/>
    <mergeCell ref="J49:J50"/>
    <mergeCell ref="K49:K50"/>
    <mergeCell ref="L49:L50"/>
    <mergeCell ref="M49:M50"/>
    <mergeCell ref="H47:H48"/>
    <mergeCell ref="J47:J48"/>
    <mergeCell ref="K47:K48"/>
    <mergeCell ref="L47:L48"/>
    <mergeCell ref="M47:M48"/>
    <mergeCell ref="G47:G48"/>
    <mergeCell ref="B53:B54"/>
    <mergeCell ref="C53:C54"/>
    <mergeCell ref="D53:D54"/>
    <mergeCell ref="E53:E54"/>
    <mergeCell ref="F53:F54"/>
    <mergeCell ref="B51:B52"/>
    <mergeCell ref="C51:C52"/>
    <mergeCell ref="D51:D52"/>
    <mergeCell ref="E51:E52"/>
    <mergeCell ref="F51:F52"/>
    <mergeCell ref="G53:G54"/>
    <mergeCell ref="H53:H54"/>
    <mergeCell ref="J53:J54"/>
    <mergeCell ref="K53:K54"/>
    <mergeCell ref="L53:L54"/>
    <mergeCell ref="M53:M54"/>
    <mergeCell ref="H51:H52"/>
    <mergeCell ref="J51:J52"/>
    <mergeCell ref="K51:K52"/>
    <mergeCell ref="L51:L52"/>
    <mergeCell ref="M51:M52"/>
    <mergeCell ref="G51:G52"/>
    <mergeCell ref="L55:L56"/>
    <mergeCell ref="M55:M56"/>
    <mergeCell ref="B57:B58"/>
    <mergeCell ref="C57:C58"/>
    <mergeCell ref="D57:D58"/>
    <mergeCell ref="E57:E58"/>
    <mergeCell ref="F57:F58"/>
    <mergeCell ref="G57:G58"/>
    <mergeCell ref="H57:H58"/>
    <mergeCell ref="J57:J58"/>
    <mergeCell ref="K57:K58"/>
    <mergeCell ref="L57:L58"/>
    <mergeCell ref="M57:M58"/>
    <mergeCell ref="B55:B56"/>
    <mergeCell ref="C55:C56"/>
    <mergeCell ref="D55:D56"/>
    <mergeCell ref="E55:E56"/>
    <mergeCell ref="F55:F56"/>
    <mergeCell ref="G55:G56"/>
    <mergeCell ref="H55:H56"/>
    <mergeCell ref="J55:J56"/>
    <mergeCell ref="K55:K56"/>
    <mergeCell ref="L59:L60"/>
    <mergeCell ref="M59:M60"/>
    <mergeCell ref="B61:B62"/>
    <mergeCell ref="C61:C62"/>
    <mergeCell ref="D61:D62"/>
    <mergeCell ref="E61:E62"/>
    <mergeCell ref="F61:F62"/>
    <mergeCell ref="G61:G62"/>
    <mergeCell ref="H61:H62"/>
    <mergeCell ref="J61:J62"/>
    <mergeCell ref="K61:K62"/>
    <mergeCell ref="L61:L62"/>
    <mergeCell ref="M61:M62"/>
    <mergeCell ref="B59:B60"/>
    <mergeCell ref="C59:C60"/>
    <mergeCell ref="D59:D60"/>
    <mergeCell ref="E59:E60"/>
    <mergeCell ref="F59:F60"/>
    <mergeCell ref="G59:G60"/>
    <mergeCell ref="H59:H60"/>
    <mergeCell ref="J59:J60"/>
    <mergeCell ref="K59:K60"/>
    <mergeCell ref="L63:L64"/>
    <mergeCell ref="M63:M64"/>
    <mergeCell ref="B65:B66"/>
    <mergeCell ref="C65:C66"/>
    <mergeCell ref="D65:D66"/>
    <mergeCell ref="E65:E66"/>
    <mergeCell ref="F65:F66"/>
    <mergeCell ref="G65:G66"/>
    <mergeCell ref="H65:H66"/>
    <mergeCell ref="J65:J66"/>
    <mergeCell ref="K65:K66"/>
    <mergeCell ref="L65:L66"/>
    <mergeCell ref="M65:M66"/>
    <mergeCell ref="B63:B64"/>
    <mergeCell ref="C63:C64"/>
    <mergeCell ref="D63:D64"/>
    <mergeCell ref="E63:E64"/>
    <mergeCell ref="F63:F64"/>
    <mergeCell ref="G63:G64"/>
    <mergeCell ref="H63:H64"/>
    <mergeCell ref="J63:J64"/>
    <mergeCell ref="K63:K64"/>
    <mergeCell ref="L67:L68"/>
    <mergeCell ref="M67:M68"/>
    <mergeCell ref="B69:B70"/>
    <mergeCell ref="C69:C70"/>
    <mergeCell ref="D69:D70"/>
    <mergeCell ref="E69:E70"/>
    <mergeCell ref="F69:F70"/>
    <mergeCell ref="G69:G70"/>
    <mergeCell ref="H69:H70"/>
    <mergeCell ref="J69:J70"/>
    <mergeCell ref="K69:K70"/>
    <mergeCell ref="L69:L70"/>
    <mergeCell ref="M69:M70"/>
    <mergeCell ref="B67:B68"/>
    <mergeCell ref="C67:C68"/>
    <mergeCell ref="D67:D68"/>
    <mergeCell ref="E67:E68"/>
    <mergeCell ref="F67:F68"/>
    <mergeCell ref="G67:G68"/>
    <mergeCell ref="H67:H68"/>
    <mergeCell ref="J67:J68"/>
    <mergeCell ref="K67:K68"/>
    <mergeCell ref="L71:L72"/>
    <mergeCell ref="M71:M72"/>
    <mergeCell ref="B73:B74"/>
    <mergeCell ref="C73:C74"/>
    <mergeCell ref="D73:D74"/>
    <mergeCell ref="E73:E74"/>
    <mergeCell ref="F73:F74"/>
    <mergeCell ref="G73:G74"/>
    <mergeCell ref="H73:H74"/>
    <mergeCell ref="J73:J74"/>
    <mergeCell ref="K73:K74"/>
    <mergeCell ref="L73:L74"/>
    <mergeCell ref="M73:M74"/>
    <mergeCell ref="B71:B72"/>
    <mergeCell ref="C71:C72"/>
    <mergeCell ref="D71:D72"/>
    <mergeCell ref="E71:E72"/>
    <mergeCell ref="F71:F72"/>
    <mergeCell ref="G71:G72"/>
    <mergeCell ref="H71:H72"/>
    <mergeCell ref="J71:J72"/>
    <mergeCell ref="K71:K72"/>
    <mergeCell ref="L75:L76"/>
    <mergeCell ref="M75:M76"/>
    <mergeCell ref="B77:B78"/>
    <mergeCell ref="C77:C78"/>
    <mergeCell ref="D77:D78"/>
    <mergeCell ref="E77:E78"/>
    <mergeCell ref="F77:F78"/>
    <mergeCell ref="G77:G78"/>
    <mergeCell ref="H77:H78"/>
    <mergeCell ref="J77:J78"/>
    <mergeCell ref="K77:K78"/>
    <mergeCell ref="L77:L78"/>
    <mergeCell ref="M77:M78"/>
    <mergeCell ref="B75:B76"/>
    <mergeCell ref="C75:C76"/>
    <mergeCell ref="D75:D76"/>
    <mergeCell ref="E75:E76"/>
    <mergeCell ref="F75:F76"/>
    <mergeCell ref="G75:G76"/>
    <mergeCell ref="H75:H76"/>
    <mergeCell ref="J75:J76"/>
    <mergeCell ref="K75:K76"/>
    <mergeCell ref="L79:L80"/>
    <mergeCell ref="M79:M80"/>
    <mergeCell ref="B81:B82"/>
    <mergeCell ref="C81:C82"/>
    <mergeCell ref="D81:D82"/>
    <mergeCell ref="E81:E82"/>
    <mergeCell ref="F81:F82"/>
    <mergeCell ref="G81:G82"/>
    <mergeCell ref="H81:H82"/>
    <mergeCell ref="J81:J82"/>
    <mergeCell ref="K81:K82"/>
    <mergeCell ref="L81:L82"/>
    <mergeCell ref="M81:M82"/>
    <mergeCell ref="B79:B80"/>
    <mergeCell ref="C79:C80"/>
    <mergeCell ref="D79:D80"/>
    <mergeCell ref="E79:E80"/>
    <mergeCell ref="F79:F80"/>
    <mergeCell ref="G79:G80"/>
    <mergeCell ref="H79:H80"/>
    <mergeCell ref="J79:J80"/>
    <mergeCell ref="K79:K80"/>
    <mergeCell ref="L83:L84"/>
    <mergeCell ref="M83:M84"/>
    <mergeCell ref="B85:B86"/>
    <mergeCell ref="C85:C86"/>
    <mergeCell ref="D85:D86"/>
    <mergeCell ref="E85:E86"/>
    <mergeCell ref="F85:F86"/>
    <mergeCell ref="G85:G86"/>
    <mergeCell ref="H85:H86"/>
    <mergeCell ref="J85:J86"/>
    <mergeCell ref="K85:K86"/>
    <mergeCell ref="L85:L86"/>
    <mergeCell ref="M85:M86"/>
    <mergeCell ref="B83:B84"/>
    <mergeCell ref="C83:C84"/>
    <mergeCell ref="D83:D84"/>
    <mergeCell ref="E83:E84"/>
    <mergeCell ref="F83:F84"/>
    <mergeCell ref="G83:G84"/>
    <mergeCell ref="H83:H84"/>
    <mergeCell ref="J83:J84"/>
    <mergeCell ref="K83:K84"/>
    <mergeCell ref="L87:L88"/>
    <mergeCell ref="M87:M88"/>
    <mergeCell ref="B89:B90"/>
    <mergeCell ref="C89:C90"/>
    <mergeCell ref="D89:D90"/>
    <mergeCell ref="E89:E90"/>
    <mergeCell ref="F89:F90"/>
    <mergeCell ref="G89:G90"/>
    <mergeCell ref="H89:H90"/>
    <mergeCell ref="J89:J90"/>
    <mergeCell ref="K89:K90"/>
    <mergeCell ref="L89:L90"/>
    <mergeCell ref="M89:M90"/>
    <mergeCell ref="B87:B88"/>
    <mergeCell ref="C87:C88"/>
    <mergeCell ref="D87:D88"/>
    <mergeCell ref="E87:E88"/>
    <mergeCell ref="F87:F88"/>
    <mergeCell ref="G87:G88"/>
    <mergeCell ref="H87:H88"/>
    <mergeCell ref="J87:J88"/>
    <mergeCell ref="K87:K88"/>
    <mergeCell ref="L91:L92"/>
    <mergeCell ref="M91:M92"/>
    <mergeCell ref="B93:B94"/>
    <mergeCell ref="C93:C94"/>
    <mergeCell ref="D93:D94"/>
    <mergeCell ref="E93:E94"/>
    <mergeCell ref="F93:F94"/>
    <mergeCell ref="G93:G94"/>
    <mergeCell ref="H93:H94"/>
    <mergeCell ref="J93:J94"/>
    <mergeCell ref="K93:K94"/>
    <mergeCell ref="L93:L94"/>
    <mergeCell ref="M93:M94"/>
    <mergeCell ref="B91:B92"/>
    <mergeCell ref="C91:C92"/>
    <mergeCell ref="D91:D92"/>
    <mergeCell ref="E91:E92"/>
    <mergeCell ref="F91:F92"/>
    <mergeCell ref="G91:G92"/>
    <mergeCell ref="H91:H92"/>
    <mergeCell ref="J91:J92"/>
    <mergeCell ref="K91:K92"/>
    <mergeCell ref="L95:L96"/>
    <mergeCell ref="M95:M96"/>
    <mergeCell ref="B97:B98"/>
    <mergeCell ref="C97:C98"/>
    <mergeCell ref="D97:D98"/>
    <mergeCell ref="E97:E98"/>
    <mergeCell ref="F97:F98"/>
    <mergeCell ref="G97:G98"/>
    <mergeCell ref="H97:H98"/>
    <mergeCell ref="J97:J98"/>
    <mergeCell ref="K97:K98"/>
    <mergeCell ref="L97:L98"/>
    <mergeCell ref="M97:M98"/>
    <mergeCell ref="B95:B96"/>
    <mergeCell ref="C95:C96"/>
    <mergeCell ref="D95:D96"/>
    <mergeCell ref="E95:E96"/>
    <mergeCell ref="F95:F96"/>
    <mergeCell ref="G95:G96"/>
    <mergeCell ref="H95:H96"/>
    <mergeCell ref="J95:J96"/>
    <mergeCell ref="K95:K96"/>
    <mergeCell ref="L99:L100"/>
    <mergeCell ref="M99:M100"/>
    <mergeCell ref="B101:B102"/>
    <mergeCell ref="C101:C102"/>
    <mergeCell ref="D101:D102"/>
    <mergeCell ref="E101:E102"/>
    <mergeCell ref="F101:F102"/>
    <mergeCell ref="G101:G102"/>
    <mergeCell ref="H101:H102"/>
    <mergeCell ref="J101:J102"/>
    <mergeCell ref="K101:K102"/>
    <mergeCell ref="L101:L102"/>
    <mergeCell ref="M101:M102"/>
    <mergeCell ref="B99:B100"/>
    <mergeCell ref="C99:C100"/>
    <mergeCell ref="D99:D100"/>
    <mergeCell ref="E99:E100"/>
    <mergeCell ref="F99:F100"/>
    <mergeCell ref="G99:G100"/>
    <mergeCell ref="H99:H100"/>
    <mergeCell ref="J99:J100"/>
    <mergeCell ref="K99:K10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479F-9AD8-448D-8570-B71432845683}">
  <dimension ref="A1:CA78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H17" sqref="AH17"/>
    </sheetView>
  </sheetViews>
  <sheetFormatPr defaultRowHeight="15" x14ac:dyDescent="0.25"/>
  <cols>
    <col min="2" max="2" width="41.5703125" customWidth="1"/>
    <col min="3" max="3" width="67.5703125" customWidth="1"/>
    <col min="4" max="4" width="19" customWidth="1"/>
    <col min="5" max="5" width="11.7109375" customWidth="1"/>
    <col min="9" max="9" width="14.7109375" customWidth="1"/>
    <col min="10" max="10" width="14.7109375" style="7" customWidth="1"/>
    <col min="11" max="11" width="13.140625" customWidth="1"/>
    <col min="14" max="14" width="13.42578125" customWidth="1"/>
    <col min="15" max="15" width="10.140625" customWidth="1"/>
    <col min="16" max="16" width="13.28515625" customWidth="1"/>
  </cols>
  <sheetData>
    <row r="1" spans="1:79" x14ac:dyDescent="0.25">
      <c r="O1" t="s">
        <v>42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  <c r="AU1" s="5"/>
    </row>
    <row r="2" spans="1:79" s="4" customFormat="1" ht="24" customHeight="1" x14ac:dyDescent="0.25">
      <c r="A2" s="4" t="s">
        <v>103</v>
      </c>
      <c r="B2" s="4" t="s">
        <v>104</v>
      </c>
      <c r="C2" s="4" t="s">
        <v>43</v>
      </c>
      <c r="D2" s="4" t="s">
        <v>44</v>
      </c>
      <c r="E2" s="4" t="s">
        <v>45</v>
      </c>
      <c r="F2" s="4" t="s">
        <v>46</v>
      </c>
      <c r="G2" s="4" t="s">
        <v>47</v>
      </c>
      <c r="H2" s="4" t="s">
        <v>48</v>
      </c>
      <c r="I2" s="4" t="s">
        <v>49</v>
      </c>
      <c r="J2" s="6" t="s">
        <v>50</v>
      </c>
      <c r="K2" s="4" t="s">
        <v>51</v>
      </c>
      <c r="L2" s="4" t="s">
        <v>52</v>
      </c>
      <c r="M2" s="4" t="s">
        <v>53</v>
      </c>
      <c r="N2" s="4" t="s">
        <v>54</v>
      </c>
      <c r="O2" s="6">
        <f>SUM(P2:AT2)</f>
        <v>500.12999999999988</v>
      </c>
      <c r="P2" s="6">
        <f>SUM(H3:H23)</f>
        <v>16.7</v>
      </c>
      <c r="Q2" s="6">
        <f>SUM(H24:H33)</f>
        <v>5.71</v>
      </c>
      <c r="R2" s="6">
        <f>SUM(H34:H115)</f>
        <v>35.790000000000006</v>
      </c>
      <c r="S2" s="6">
        <f>SUM(H116:H175)</f>
        <v>20.650000000000009</v>
      </c>
      <c r="T2" s="6">
        <f>SUM(H176:H209)</f>
        <v>10.98</v>
      </c>
      <c r="U2" s="6">
        <f>SUM(H210:H239)</f>
        <v>11.48</v>
      </c>
      <c r="V2" s="6">
        <f>SUM(H240:H277)</f>
        <v>19.699999999999996</v>
      </c>
      <c r="W2" s="6">
        <f>SUM(H278:H305)</f>
        <v>9.07</v>
      </c>
      <c r="X2" s="6">
        <f>SUM(H306:H327)</f>
        <v>10.31</v>
      </c>
      <c r="Y2" s="6">
        <f>SUM(H328:H386)</f>
        <v>61.529999999999994</v>
      </c>
      <c r="Z2" s="6">
        <f>SUM(H387:H424)</f>
        <v>72.09999999999998</v>
      </c>
      <c r="AA2" s="6">
        <f>SUM(H425:H484)</f>
        <v>49.839999999999996</v>
      </c>
      <c r="AB2" s="6">
        <f>SUM(H485:H508)</f>
        <v>10.210000000000001</v>
      </c>
      <c r="AC2" s="6">
        <f>SUM(H509:H538)</f>
        <v>9.59</v>
      </c>
      <c r="AD2" s="6">
        <f>SUM(H539:H568)</f>
        <v>13.28</v>
      </c>
      <c r="AE2" s="6">
        <f>SUM(H569:H620)</f>
        <v>18.010000000000002</v>
      </c>
      <c r="AF2" s="6">
        <f>SUM(H621:H702)</f>
        <v>42.570000000000007</v>
      </c>
      <c r="AG2" s="6">
        <f>SUM(H703:H732)</f>
        <v>46.370000000000005</v>
      </c>
      <c r="AH2" s="6">
        <f>SUM(H733:H786)</f>
        <v>36.239999999999995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</row>
    <row r="3" spans="1:79" x14ac:dyDescent="0.25">
      <c r="A3" s="3">
        <v>45413</v>
      </c>
      <c r="B3" t="s">
        <v>55</v>
      </c>
      <c r="C3" t="s">
        <v>105</v>
      </c>
      <c r="D3">
        <v>3312957</v>
      </c>
      <c r="E3">
        <v>3</v>
      </c>
      <c r="F3" t="s">
        <v>57</v>
      </c>
      <c r="G3">
        <v>0.1</v>
      </c>
      <c r="H3">
        <v>0.28999999999999998</v>
      </c>
      <c r="J3" s="7">
        <v>3.3</v>
      </c>
      <c r="M3">
        <v>86004395</v>
      </c>
      <c r="N3" s="1" t="s">
        <v>58</v>
      </c>
      <c r="O3" s="6">
        <f>SUM(P3:AT3)</f>
        <v>2554.98</v>
      </c>
      <c r="P3" s="6">
        <f>SUM(J3:J23)</f>
        <v>135.15</v>
      </c>
      <c r="Q3" s="6">
        <f>SUM(J24:J33)</f>
        <v>23.95</v>
      </c>
      <c r="R3" s="6">
        <f>SUM(J34:J115)</f>
        <v>281.29999999999995</v>
      </c>
      <c r="S3" s="6">
        <f>SUM(J116:J175)</f>
        <v>138.9</v>
      </c>
      <c r="T3" s="6">
        <f>SUM(J176:J209)</f>
        <v>87.450000000000017</v>
      </c>
      <c r="U3" s="6">
        <f>SUM(J210:J239)</f>
        <v>80.2</v>
      </c>
      <c r="V3" s="6">
        <f>SUM(J240:J277)</f>
        <v>141.04999999999998</v>
      </c>
      <c r="W3" s="6">
        <f>SUM(J278:J305)</f>
        <v>54.05</v>
      </c>
      <c r="X3" s="6">
        <f>SUM(J306:J327)</f>
        <v>70.600000000000009</v>
      </c>
      <c r="Y3" s="6">
        <f>SUM(J328:J386)</f>
        <v>246.47999999999996</v>
      </c>
      <c r="Z3">
        <f>SUM(J387:J424)</f>
        <v>270.15000000000003</v>
      </c>
      <c r="AA3" s="6">
        <f>SUM(J425:J484)</f>
        <v>177</v>
      </c>
      <c r="AB3" s="6">
        <f>SUM(J485:J508)</f>
        <v>44.800000000000004</v>
      </c>
      <c r="AC3">
        <f>SUM(J509:J538)</f>
        <v>69.599999999999994</v>
      </c>
      <c r="AD3" s="6">
        <f>SUM(J539:J568)</f>
        <v>58.300000000000011</v>
      </c>
      <c r="AE3" s="6">
        <f>SUM(J569:J620)</f>
        <v>122.69999999999999</v>
      </c>
      <c r="AF3" s="6">
        <f>SUM(J621:J702)</f>
        <v>194.24999999999997</v>
      </c>
      <c r="AG3" s="6">
        <f>SUM(J703:J732)</f>
        <v>144</v>
      </c>
      <c r="AH3" s="6">
        <f>SUM(J733:J786)</f>
        <v>215.05000000000004</v>
      </c>
    </row>
    <row r="4" spans="1:79" x14ac:dyDescent="0.25">
      <c r="A4" s="3">
        <v>45413</v>
      </c>
    </row>
    <row r="5" spans="1:79" x14ac:dyDescent="0.25">
      <c r="A5" s="3">
        <v>45413</v>
      </c>
      <c r="B5" t="s">
        <v>55</v>
      </c>
      <c r="C5" t="s">
        <v>106</v>
      </c>
      <c r="D5">
        <v>10006962</v>
      </c>
      <c r="E5">
        <v>2</v>
      </c>
      <c r="F5" t="s">
        <v>57</v>
      </c>
      <c r="G5">
        <v>0.26</v>
      </c>
      <c r="H5">
        <v>0.52</v>
      </c>
      <c r="J5" s="7">
        <v>1.8</v>
      </c>
      <c r="M5">
        <v>66652291</v>
      </c>
    </row>
    <row r="6" spans="1:79" x14ac:dyDescent="0.25">
      <c r="A6" s="3">
        <v>45413</v>
      </c>
    </row>
    <row r="7" spans="1:79" x14ac:dyDescent="0.25">
      <c r="A7" s="3">
        <v>45413</v>
      </c>
      <c r="B7" t="s">
        <v>55</v>
      </c>
      <c r="C7" t="s">
        <v>65</v>
      </c>
      <c r="D7">
        <v>3257272</v>
      </c>
      <c r="E7">
        <v>6</v>
      </c>
      <c r="F7" t="s">
        <v>57</v>
      </c>
      <c r="G7">
        <v>0.17</v>
      </c>
      <c r="H7">
        <v>0.99</v>
      </c>
      <c r="J7" s="7">
        <v>12.6</v>
      </c>
      <c r="M7">
        <v>78589566</v>
      </c>
    </row>
    <row r="8" spans="1:79" x14ac:dyDescent="0.25">
      <c r="A8" s="3">
        <v>45413</v>
      </c>
    </row>
    <row r="9" spans="1:79" x14ac:dyDescent="0.25">
      <c r="A9" s="3">
        <v>45413</v>
      </c>
      <c r="B9" t="s">
        <v>55</v>
      </c>
      <c r="C9" t="s">
        <v>107</v>
      </c>
      <c r="D9">
        <v>3339497</v>
      </c>
      <c r="E9">
        <v>2</v>
      </c>
      <c r="F9" t="s">
        <v>57</v>
      </c>
      <c r="G9">
        <v>0.38</v>
      </c>
      <c r="H9">
        <v>0.77</v>
      </c>
      <c r="J9" s="7">
        <v>6</v>
      </c>
      <c r="M9">
        <v>86322202</v>
      </c>
    </row>
    <row r="10" spans="1:79" x14ac:dyDescent="0.25">
      <c r="A10" s="3">
        <v>45413</v>
      </c>
    </row>
    <row r="11" spans="1:79" x14ac:dyDescent="0.25">
      <c r="A11" s="3">
        <v>45413</v>
      </c>
      <c r="B11" t="s">
        <v>55</v>
      </c>
      <c r="C11" t="s">
        <v>108</v>
      </c>
      <c r="D11">
        <v>3260654</v>
      </c>
      <c r="E11">
        <v>2</v>
      </c>
      <c r="F11" t="s">
        <v>57</v>
      </c>
      <c r="G11">
        <v>0.61</v>
      </c>
      <c r="H11">
        <v>1.22</v>
      </c>
      <c r="J11" s="7">
        <v>6</v>
      </c>
      <c r="M11">
        <v>78922846</v>
      </c>
    </row>
    <row r="12" spans="1:79" x14ac:dyDescent="0.25">
      <c r="A12" s="3">
        <v>45413</v>
      </c>
    </row>
    <row r="13" spans="1:79" x14ac:dyDescent="0.25">
      <c r="A13" s="3">
        <v>45413</v>
      </c>
      <c r="B13" t="s">
        <v>55</v>
      </c>
      <c r="C13" t="s">
        <v>109</v>
      </c>
      <c r="D13">
        <v>3315262</v>
      </c>
      <c r="E13">
        <v>4</v>
      </c>
      <c r="F13" t="s">
        <v>57</v>
      </c>
      <c r="G13">
        <v>0.45</v>
      </c>
      <c r="H13">
        <v>1.8</v>
      </c>
      <c r="J13" s="7">
        <v>15.8</v>
      </c>
      <c r="M13">
        <v>89634001</v>
      </c>
    </row>
    <row r="14" spans="1:79" x14ac:dyDescent="0.25">
      <c r="A14" s="3">
        <v>45413</v>
      </c>
    </row>
    <row r="15" spans="1:79" x14ac:dyDescent="0.25">
      <c r="A15" s="3">
        <v>45413</v>
      </c>
      <c r="B15" t="s">
        <v>55</v>
      </c>
      <c r="C15" t="s">
        <v>110</v>
      </c>
      <c r="D15">
        <v>3257401</v>
      </c>
      <c r="E15">
        <v>7</v>
      </c>
      <c r="F15" t="s">
        <v>57</v>
      </c>
      <c r="G15">
        <v>0.17</v>
      </c>
      <c r="H15">
        <v>1.1599999999999999</v>
      </c>
      <c r="J15" s="7">
        <v>14</v>
      </c>
      <c r="M15">
        <v>78620587</v>
      </c>
    </row>
    <row r="16" spans="1:79" x14ac:dyDescent="0.25">
      <c r="A16" s="3">
        <v>45413</v>
      </c>
    </row>
    <row r="17" spans="1:13" x14ac:dyDescent="0.25">
      <c r="A17" s="3">
        <v>45413</v>
      </c>
      <c r="B17" t="s">
        <v>81</v>
      </c>
      <c r="C17" t="s">
        <v>111</v>
      </c>
      <c r="D17">
        <v>5054402369123</v>
      </c>
      <c r="E17">
        <v>14</v>
      </c>
      <c r="F17" t="s">
        <v>57</v>
      </c>
      <c r="G17">
        <v>0.24</v>
      </c>
      <c r="H17">
        <v>3.39</v>
      </c>
      <c r="J17" s="7">
        <v>28</v>
      </c>
      <c r="M17">
        <v>56405536</v>
      </c>
    </row>
    <row r="18" spans="1:13" x14ac:dyDescent="0.25">
      <c r="A18" s="3">
        <v>45413</v>
      </c>
    </row>
    <row r="19" spans="1:13" x14ac:dyDescent="0.25">
      <c r="A19" s="3">
        <v>45413</v>
      </c>
      <c r="B19" t="s">
        <v>81</v>
      </c>
      <c r="C19" t="s">
        <v>112</v>
      </c>
      <c r="D19">
        <v>5054402369062</v>
      </c>
      <c r="E19">
        <v>15</v>
      </c>
      <c r="F19" t="s">
        <v>57</v>
      </c>
      <c r="G19">
        <v>0.26</v>
      </c>
      <c r="H19">
        <v>3.93</v>
      </c>
      <c r="J19" s="7">
        <v>30</v>
      </c>
      <c r="M19">
        <v>71311808</v>
      </c>
    </row>
    <row r="20" spans="1:13" x14ac:dyDescent="0.25">
      <c r="A20" s="3">
        <v>45413</v>
      </c>
    </row>
    <row r="21" spans="1:13" x14ac:dyDescent="0.25">
      <c r="A21" s="3">
        <v>45413</v>
      </c>
      <c r="B21" t="s">
        <v>66</v>
      </c>
      <c r="C21" t="s">
        <v>113</v>
      </c>
      <c r="D21">
        <v>5012121004336</v>
      </c>
      <c r="E21">
        <v>7</v>
      </c>
      <c r="F21" t="s">
        <v>57</v>
      </c>
      <c r="G21">
        <v>0.33</v>
      </c>
      <c r="H21">
        <v>2.33</v>
      </c>
      <c r="J21" s="7">
        <v>15.05</v>
      </c>
      <c r="M21">
        <v>87586924</v>
      </c>
    </row>
    <row r="22" spans="1:13" x14ac:dyDescent="0.25">
      <c r="A22" s="3">
        <v>45413</v>
      </c>
    </row>
    <row r="23" spans="1:13" x14ac:dyDescent="0.25">
      <c r="A23" s="3">
        <v>45413</v>
      </c>
      <c r="B23" t="s">
        <v>66</v>
      </c>
      <c r="C23" t="s">
        <v>97</v>
      </c>
      <c r="D23">
        <v>5010044010038</v>
      </c>
      <c r="E23">
        <v>1</v>
      </c>
      <c r="F23" t="s">
        <v>57</v>
      </c>
      <c r="G23">
        <v>0.3</v>
      </c>
      <c r="H23">
        <v>0.3</v>
      </c>
      <c r="J23" s="7">
        <v>2.6</v>
      </c>
      <c r="M23">
        <v>91493901</v>
      </c>
    </row>
    <row r="24" spans="1:13" x14ac:dyDescent="0.25">
      <c r="A24" s="3">
        <v>45414</v>
      </c>
      <c r="B24" s="24" t="s">
        <v>55</v>
      </c>
      <c r="C24" s="24" t="s">
        <v>110</v>
      </c>
      <c r="D24" s="24">
        <v>3257401</v>
      </c>
      <c r="E24" s="24">
        <v>6</v>
      </c>
      <c r="F24" s="24" t="s">
        <v>57</v>
      </c>
      <c r="G24" s="24">
        <v>0.17</v>
      </c>
      <c r="H24" s="24">
        <v>0.99</v>
      </c>
      <c r="I24" s="2">
        <v>1.8</v>
      </c>
      <c r="J24" s="26">
        <v>12</v>
      </c>
      <c r="K24" s="24"/>
      <c r="L24" s="24"/>
      <c r="M24" s="24">
        <v>78620587</v>
      </c>
    </row>
    <row r="25" spans="1:13" x14ac:dyDescent="0.25">
      <c r="A25" s="3">
        <v>45414</v>
      </c>
      <c r="B25" s="24"/>
      <c r="C25" s="24"/>
      <c r="D25" s="24"/>
      <c r="E25" s="24"/>
      <c r="F25" s="24"/>
      <c r="G25" s="24"/>
      <c r="H25" s="24"/>
      <c r="I25" s="2" t="s">
        <v>59</v>
      </c>
      <c r="J25" s="26"/>
      <c r="K25" s="24"/>
      <c r="L25" s="24"/>
      <c r="M25" s="24"/>
    </row>
    <row r="26" spans="1:13" x14ac:dyDescent="0.25">
      <c r="A26" s="3">
        <v>45414</v>
      </c>
      <c r="B26" s="24" t="s">
        <v>55</v>
      </c>
      <c r="C26" s="24" t="s">
        <v>114</v>
      </c>
      <c r="D26" s="24">
        <v>3272657</v>
      </c>
      <c r="E26" s="24">
        <v>1</v>
      </c>
      <c r="F26" s="24" t="s">
        <v>57</v>
      </c>
      <c r="G26" s="24">
        <v>0.53</v>
      </c>
      <c r="H26" s="24">
        <v>0.53</v>
      </c>
      <c r="I26" s="2">
        <v>0.45</v>
      </c>
      <c r="J26" s="26">
        <v>0.45</v>
      </c>
      <c r="K26" s="24"/>
      <c r="L26" s="24"/>
      <c r="M26" s="24">
        <v>82150132</v>
      </c>
    </row>
    <row r="27" spans="1:13" x14ac:dyDescent="0.25">
      <c r="A27" s="3">
        <v>45414</v>
      </c>
      <c r="B27" s="24"/>
      <c r="C27" s="24"/>
      <c r="D27" s="24"/>
      <c r="E27" s="24"/>
      <c r="F27" s="24"/>
      <c r="G27" s="24"/>
      <c r="H27" s="24"/>
      <c r="I27" s="2" t="s">
        <v>59</v>
      </c>
      <c r="J27" s="26"/>
      <c r="K27" s="24"/>
      <c r="L27" s="24"/>
      <c r="M27" s="24"/>
    </row>
    <row r="28" spans="1:13" x14ac:dyDescent="0.25">
      <c r="A28" s="3">
        <v>45414</v>
      </c>
      <c r="B28" s="24" t="s">
        <v>55</v>
      </c>
      <c r="C28" s="24" t="s">
        <v>115</v>
      </c>
      <c r="D28" s="24">
        <v>10066126</v>
      </c>
      <c r="E28" s="24">
        <v>1</v>
      </c>
      <c r="F28" s="24" t="s">
        <v>57</v>
      </c>
      <c r="G28" s="24">
        <v>0.53</v>
      </c>
      <c r="H28" s="24">
        <v>0.53</v>
      </c>
      <c r="I28" s="2">
        <v>1.9</v>
      </c>
      <c r="J28" s="26">
        <v>2.2000000000000002</v>
      </c>
      <c r="K28" s="24"/>
      <c r="L28" s="24"/>
      <c r="M28" s="24">
        <v>52607839</v>
      </c>
    </row>
    <row r="29" spans="1:13" x14ac:dyDescent="0.25">
      <c r="A29" s="3">
        <v>45414</v>
      </c>
      <c r="B29" s="24"/>
      <c r="C29" s="24"/>
      <c r="D29" s="24"/>
      <c r="E29" s="24"/>
      <c r="F29" s="24"/>
      <c r="G29" s="24"/>
      <c r="H29" s="24"/>
      <c r="I29" s="2" t="s">
        <v>59</v>
      </c>
      <c r="J29" s="26"/>
      <c r="K29" s="24"/>
      <c r="L29" s="24"/>
      <c r="M29" s="24"/>
    </row>
    <row r="30" spans="1:13" x14ac:dyDescent="0.25">
      <c r="A30" s="3">
        <v>45414</v>
      </c>
      <c r="B30" s="24" t="s">
        <v>55</v>
      </c>
      <c r="C30" s="24" t="s">
        <v>116</v>
      </c>
      <c r="D30" s="24">
        <v>3274705</v>
      </c>
      <c r="E30" s="24">
        <v>2</v>
      </c>
      <c r="F30" s="24" t="s">
        <v>57</v>
      </c>
      <c r="G30" s="24">
        <v>0.46</v>
      </c>
      <c r="H30" s="24">
        <v>0.92</v>
      </c>
      <c r="I30" s="2">
        <v>1.5</v>
      </c>
      <c r="J30" s="26">
        <v>3</v>
      </c>
      <c r="K30" s="24"/>
      <c r="L30" s="24"/>
      <c r="M30" s="24">
        <v>82873045</v>
      </c>
    </row>
    <row r="31" spans="1:13" x14ac:dyDescent="0.25">
      <c r="A31" s="3">
        <v>45414</v>
      </c>
      <c r="B31" s="24"/>
      <c r="C31" s="24"/>
      <c r="D31" s="24"/>
      <c r="E31" s="24"/>
      <c r="F31" s="24"/>
      <c r="G31" s="24"/>
      <c r="H31" s="24"/>
      <c r="I31" s="2" t="s">
        <v>59</v>
      </c>
      <c r="J31" s="26"/>
      <c r="K31" s="24"/>
      <c r="L31" s="24"/>
      <c r="M31" s="24"/>
    </row>
    <row r="32" spans="1:13" x14ac:dyDescent="0.25">
      <c r="A32" s="3">
        <v>45414</v>
      </c>
      <c r="B32" s="24" t="s">
        <v>66</v>
      </c>
      <c r="C32" s="24" t="s">
        <v>117</v>
      </c>
      <c r="D32" s="24">
        <v>5059512729744</v>
      </c>
      <c r="E32" s="24">
        <v>7</v>
      </c>
      <c r="F32" s="24" t="s">
        <v>57</v>
      </c>
      <c r="G32" s="24">
        <v>0.39</v>
      </c>
      <c r="H32" s="24">
        <v>2.74</v>
      </c>
      <c r="I32" s="2">
        <v>0.95</v>
      </c>
      <c r="J32" s="26">
        <v>6.3</v>
      </c>
      <c r="K32" s="24"/>
      <c r="L32" s="24"/>
      <c r="M32" s="24">
        <v>88887702</v>
      </c>
    </row>
    <row r="33" spans="1:13" x14ac:dyDescent="0.25">
      <c r="A33" s="3">
        <v>45414</v>
      </c>
      <c r="B33" s="24"/>
      <c r="C33" s="24"/>
      <c r="D33" s="24"/>
      <c r="E33" s="24"/>
      <c r="F33" s="24"/>
      <c r="G33" s="24"/>
      <c r="H33" s="24"/>
      <c r="I33" s="2" t="s">
        <v>59</v>
      </c>
      <c r="J33" s="26"/>
      <c r="K33" s="24"/>
      <c r="L33" s="24"/>
      <c r="M33" s="24"/>
    </row>
    <row r="34" spans="1:13" x14ac:dyDescent="0.25">
      <c r="A34" s="3">
        <v>45415</v>
      </c>
      <c r="B34" s="24" t="s">
        <v>55</v>
      </c>
      <c r="C34" s="24" t="s">
        <v>118</v>
      </c>
      <c r="D34" s="24">
        <v>10088777</v>
      </c>
      <c r="E34" s="24">
        <v>2</v>
      </c>
      <c r="F34" s="24" t="s">
        <v>57</v>
      </c>
      <c r="G34" s="24">
        <v>0.32</v>
      </c>
      <c r="H34" s="24">
        <v>0.65</v>
      </c>
      <c r="I34" s="2">
        <v>1</v>
      </c>
      <c r="J34" s="24">
        <v>2</v>
      </c>
      <c r="K34" s="24"/>
      <c r="L34" s="24"/>
      <c r="M34" s="24">
        <v>57450831</v>
      </c>
    </row>
    <row r="35" spans="1:13" x14ac:dyDescent="0.25">
      <c r="A35" s="3">
        <v>45415</v>
      </c>
      <c r="B35" s="24"/>
      <c r="C35" s="24"/>
      <c r="D35" s="24"/>
      <c r="E35" s="24"/>
      <c r="F35" s="24"/>
      <c r="G35" s="24"/>
      <c r="H35" s="24"/>
      <c r="I35" s="2" t="s">
        <v>59</v>
      </c>
      <c r="J35" s="24"/>
      <c r="K35" s="24"/>
      <c r="L35" s="24"/>
      <c r="M35" s="24"/>
    </row>
    <row r="36" spans="1:13" x14ac:dyDescent="0.25">
      <c r="A36" s="3">
        <v>45415</v>
      </c>
      <c r="B36" s="24" t="s">
        <v>55</v>
      </c>
      <c r="C36" s="24" t="s">
        <v>119</v>
      </c>
      <c r="D36" s="24">
        <v>3235713</v>
      </c>
      <c r="E36" s="24">
        <v>1</v>
      </c>
      <c r="F36" s="24" t="s">
        <v>57</v>
      </c>
      <c r="G36" s="24">
        <v>0.19</v>
      </c>
      <c r="H36" s="24">
        <v>0.19</v>
      </c>
      <c r="I36" s="2">
        <v>1.1000000000000001</v>
      </c>
      <c r="J36" s="24">
        <v>1.1000000000000001</v>
      </c>
      <c r="K36" s="24"/>
      <c r="L36" s="24"/>
      <c r="M36" s="24">
        <v>74310217</v>
      </c>
    </row>
    <row r="37" spans="1:13" x14ac:dyDescent="0.25">
      <c r="A37" s="3">
        <v>45415</v>
      </c>
      <c r="B37" s="24"/>
      <c r="C37" s="24"/>
      <c r="D37" s="24"/>
      <c r="E37" s="24"/>
      <c r="F37" s="24"/>
      <c r="G37" s="24"/>
      <c r="H37" s="24"/>
      <c r="I37" s="2" t="s">
        <v>59</v>
      </c>
      <c r="J37" s="24"/>
      <c r="K37" s="24"/>
      <c r="L37" s="24"/>
      <c r="M37" s="24"/>
    </row>
    <row r="38" spans="1:13" x14ac:dyDescent="0.25">
      <c r="A38" s="3">
        <v>45415</v>
      </c>
      <c r="B38" s="24" t="s">
        <v>81</v>
      </c>
      <c r="C38" s="24" t="s">
        <v>120</v>
      </c>
      <c r="D38" s="24">
        <v>8718692786820</v>
      </c>
      <c r="E38" s="24">
        <v>2</v>
      </c>
      <c r="F38" s="24" t="s">
        <v>57</v>
      </c>
      <c r="G38" s="24">
        <v>0.19</v>
      </c>
      <c r="H38" s="24">
        <v>0.38</v>
      </c>
      <c r="I38" s="2">
        <v>3.5</v>
      </c>
      <c r="J38" s="24">
        <v>7</v>
      </c>
      <c r="K38" s="24"/>
      <c r="L38" s="24"/>
      <c r="M38" s="24">
        <v>86489154</v>
      </c>
    </row>
    <row r="39" spans="1:13" x14ac:dyDescent="0.25">
      <c r="A39" s="3">
        <v>45415</v>
      </c>
      <c r="B39" s="24"/>
      <c r="C39" s="24"/>
      <c r="D39" s="24"/>
      <c r="E39" s="24"/>
      <c r="F39" s="24"/>
      <c r="G39" s="24"/>
      <c r="H39" s="24"/>
      <c r="I39" s="2" t="s">
        <v>59</v>
      </c>
      <c r="J39" s="24"/>
      <c r="K39" s="24"/>
      <c r="L39" s="24"/>
      <c r="M39" s="24"/>
    </row>
    <row r="40" spans="1:13" x14ac:dyDescent="0.25">
      <c r="A40" s="3">
        <v>45415</v>
      </c>
      <c r="B40" s="24" t="s">
        <v>81</v>
      </c>
      <c r="C40" s="24" t="s">
        <v>111</v>
      </c>
      <c r="D40" s="24">
        <v>5054402369123</v>
      </c>
      <c r="E40" s="24">
        <v>15</v>
      </c>
      <c r="F40" s="24" t="s">
        <v>57</v>
      </c>
      <c r="G40" s="24">
        <v>0.24</v>
      </c>
      <c r="H40" s="24">
        <v>3.63</v>
      </c>
      <c r="I40" s="2">
        <v>2</v>
      </c>
      <c r="J40" s="24">
        <v>30</v>
      </c>
      <c r="K40" s="24"/>
      <c r="L40" s="24"/>
      <c r="M40" s="24">
        <v>56405536</v>
      </c>
    </row>
    <row r="41" spans="1:13" x14ac:dyDescent="0.25">
      <c r="A41" s="3">
        <v>45415</v>
      </c>
      <c r="B41" s="24"/>
      <c r="C41" s="24"/>
      <c r="D41" s="24"/>
      <c r="E41" s="24"/>
      <c r="F41" s="24"/>
      <c r="G41" s="24"/>
      <c r="H41" s="24"/>
      <c r="I41" s="2" t="s">
        <v>59</v>
      </c>
      <c r="J41" s="24"/>
      <c r="K41" s="24"/>
      <c r="L41" s="24"/>
      <c r="M41" s="24"/>
    </row>
    <row r="42" spans="1:13" x14ac:dyDescent="0.25">
      <c r="A42" s="3">
        <v>45415</v>
      </c>
      <c r="B42" s="24" t="s">
        <v>81</v>
      </c>
      <c r="C42" s="24" t="s">
        <v>121</v>
      </c>
      <c r="D42" s="24">
        <v>5051277947432</v>
      </c>
      <c r="E42" s="24">
        <v>1</v>
      </c>
      <c r="F42" s="24" t="s">
        <v>57</v>
      </c>
      <c r="G42" s="24">
        <v>0.44</v>
      </c>
      <c r="H42" s="24">
        <v>0.44</v>
      </c>
      <c r="I42" s="2">
        <v>4.5</v>
      </c>
      <c r="J42" s="24">
        <v>4.5</v>
      </c>
      <c r="K42" s="24"/>
      <c r="L42" s="24"/>
      <c r="M42" s="24">
        <v>57445613</v>
      </c>
    </row>
    <row r="43" spans="1:13" x14ac:dyDescent="0.25">
      <c r="A43" s="3">
        <v>45415</v>
      </c>
      <c r="B43" s="24"/>
      <c r="C43" s="24"/>
      <c r="D43" s="24"/>
      <c r="E43" s="24"/>
      <c r="F43" s="24"/>
      <c r="G43" s="24"/>
      <c r="H43" s="24"/>
      <c r="I43" s="2" t="s">
        <v>59</v>
      </c>
      <c r="J43" s="24"/>
      <c r="K43" s="24"/>
      <c r="L43" s="24"/>
      <c r="M43" s="24"/>
    </row>
    <row r="44" spans="1:13" x14ac:dyDescent="0.25">
      <c r="A44" s="3">
        <v>45415</v>
      </c>
      <c r="B44" s="24" t="s">
        <v>122</v>
      </c>
      <c r="C44" s="24" t="s">
        <v>123</v>
      </c>
      <c r="D44" s="24">
        <v>5060156990476</v>
      </c>
      <c r="E44" s="24">
        <v>7</v>
      </c>
      <c r="F44" s="24" t="s">
        <v>57</v>
      </c>
      <c r="G44" s="24">
        <v>0.42</v>
      </c>
      <c r="H44" s="24">
        <v>2.91</v>
      </c>
      <c r="I44" s="2">
        <v>2.9</v>
      </c>
      <c r="J44" s="24">
        <v>20.3</v>
      </c>
      <c r="K44" s="24"/>
      <c r="L44" s="24"/>
      <c r="M44" s="24">
        <v>87586285</v>
      </c>
    </row>
    <row r="45" spans="1:13" x14ac:dyDescent="0.25">
      <c r="A45" s="3">
        <v>45415</v>
      </c>
      <c r="B45" s="24"/>
      <c r="C45" s="24"/>
      <c r="D45" s="24"/>
      <c r="E45" s="24"/>
      <c r="F45" s="24"/>
      <c r="G45" s="24"/>
      <c r="H45" s="24"/>
      <c r="I45" s="2" t="s">
        <v>59</v>
      </c>
      <c r="J45" s="24"/>
      <c r="K45" s="24"/>
      <c r="L45" s="24"/>
      <c r="M45" s="24"/>
    </row>
    <row r="46" spans="1:13" x14ac:dyDescent="0.25">
      <c r="A46" s="3">
        <v>45415</v>
      </c>
      <c r="B46" s="24" t="s">
        <v>66</v>
      </c>
      <c r="C46" s="24" t="s">
        <v>124</v>
      </c>
      <c r="D46" s="24">
        <v>3256540000827</v>
      </c>
      <c r="E46" s="24">
        <v>8</v>
      </c>
      <c r="F46" s="24" t="s">
        <v>57</v>
      </c>
      <c r="G46" s="24">
        <v>0.17</v>
      </c>
      <c r="H46" s="24">
        <v>1.34</v>
      </c>
      <c r="I46" s="2">
        <v>1.6</v>
      </c>
      <c r="J46" s="24">
        <v>12.8</v>
      </c>
      <c r="K46" s="24"/>
      <c r="L46" s="24"/>
      <c r="M46" s="24">
        <v>78924274</v>
      </c>
    </row>
    <row r="47" spans="1:13" x14ac:dyDescent="0.25">
      <c r="A47" s="3">
        <v>45415</v>
      </c>
      <c r="B47" s="24"/>
      <c r="C47" s="24"/>
      <c r="D47" s="24"/>
      <c r="E47" s="24"/>
      <c r="F47" s="24"/>
      <c r="G47" s="24"/>
      <c r="H47" s="24"/>
      <c r="I47" s="2" t="s">
        <v>59</v>
      </c>
      <c r="J47" s="24"/>
      <c r="K47" s="24"/>
      <c r="L47" s="24"/>
      <c r="M47" s="24"/>
    </row>
    <row r="48" spans="1:13" x14ac:dyDescent="0.25">
      <c r="A48" s="3">
        <v>45415</v>
      </c>
      <c r="B48" s="24" t="s">
        <v>66</v>
      </c>
      <c r="C48" s="24" t="s">
        <v>125</v>
      </c>
      <c r="D48" s="24">
        <v>5057967341054</v>
      </c>
      <c r="E48" s="24">
        <v>6</v>
      </c>
      <c r="F48" s="24" t="s">
        <v>57</v>
      </c>
      <c r="G48" s="24">
        <v>0.28999999999999998</v>
      </c>
      <c r="H48" s="24">
        <v>1.76</v>
      </c>
      <c r="I48" s="2">
        <v>1.5</v>
      </c>
      <c r="J48" s="24">
        <v>10.199999999999999</v>
      </c>
      <c r="K48" s="24"/>
      <c r="L48" s="24"/>
      <c r="M48" s="24">
        <v>86475222</v>
      </c>
    </row>
    <row r="49" spans="1:13" x14ac:dyDescent="0.25">
      <c r="A49" s="3">
        <v>45415</v>
      </c>
      <c r="B49" s="24"/>
      <c r="C49" s="24"/>
      <c r="D49" s="24"/>
      <c r="E49" s="24"/>
      <c r="F49" s="24"/>
      <c r="G49" s="24"/>
      <c r="H49" s="24"/>
      <c r="I49" s="2" t="s">
        <v>59</v>
      </c>
      <c r="J49" s="24"/>
      <c r="K49" s="24"/>
      <c r="L49" s="24"/>
      <c r="M49" s="24"/>
    </row>
    <row r="50" spans="1:13" x14ac:dyDescent="0.25">
      <c r="A50" s="3">
        <v>45415</v>
      </c>
      <c r="B50" s="24" t="s">
        <v>66</v>
      </c>
      <c r="C50" s="24" t="s">
        <v>126</v>
      </c>
      <c r="D50" s="24">
        <v>5054775347735</v>
      </c>
      <c r="E50" s="24">
        <v>6</v>
      </c>
      <c r="F50" s="24" t="s">
        <v>57</v>
      </c>
      <c r="G50" s="24">
        <v>0.23</v>
      </c>
      <c r="H50" s="24">
        <v>1.37</v>
      </c>
      <c r="I50" s="2">
        <v>1.4</v>
      </c>
      <c r="J50" s="24">
        <v>8.4</v>
      </c>
      <c r="K50" s="24"/>
      <c r="L50" s="24"/>
      <c r="M50" s="24">
        <v>80568485</v>
      </c>
    </row>
    <row r="51" spans="1:13" x14ac:dyDescent="0.25">
      <c r="A51" s="3">
        <v>45415</v>
      </c>
      <c r="B51" s="24"/>
      <c r="C51" s="24"/>
      <c r="D51" s="24"/>
      <c r="E51" s="24"/>
      <c r="F51" s="24"/>
      <c r="G51" s="24"/>
      <c r="H51" s="24"/>
      <c r="I51" s="2" t="s">
        <v>59</v>
      </c>
      <c r="J51" s="24"/>
      <c r="K51" s="24"/>
      <c r="L51" s="24"/>
      <c r="M51" s="24"/>
    </row>
    <row r="52" spans="1:13" x14ac:dyDescent="0.25">
      <c r="A52" s="15">
        <v>45415</v>
      </c>
      <c r="B52" s="25" t="s">
        <v>66</v>
      </c>
      <c r="C52" s="25" t="s">
        <v>127</v>
      </c>
      <c r="D52" s="25">
        <v>5060195902768</v>
      </c>
      <c r="E52" s="25">
        <v>4</v>
      </c>
      <c r="F52" s="25" t="s">
        <v>57</v>
      </c>
      <c r="G52" s="25">
        <v>0.24</v>
      </c>
      <c r="H52" s="25">
        <v>0.95</v>
      </c>
      <c r="I52" s="16">
        <v>2.6</v>
      </c>
      <c r="J52" s="25">
        <v>10.4</v>
      </c>
      <c r="K52" s="25"/>
      <c r="L52" s="25"/>
      <c r="M52" s="25">
        <v>76982938</v>
      </c>
    </row>
    <row r="53" spans="1:13" x14ac:dyDescent="0.25">
      <c r="A53" s="15">
        <v>45415</v>
      </c>
      <c r="B53" s="25"/>
      <c r="C53" s="25"/>
      <c r="D53" s="25"/>
      <c r="E53" s="25"/>
      <c r="F53" s="25"/>
      <c r="G53" s="25"/>
      <c r="H53" s="25"/>
      <c r="I53" s="16" t="s">
        <v>59</v>
      </c>
      <c r="J53" s="25"/>
      <c r="K53" s="25"/>
      <c r="L53" s="25"/>
      <c r="M53" s="25"/>
    </row>
    <row r="54" spans="1:13" x14ac:dyDescent="0.25">
      <c r="A54" s="3">
        <v>45415</v>
      </c>
      <c r="B54" s="24" t="s">
        <v>81</v>
      </c>
      <c r="C54" s="24" t="s">
        <v>128</v>
      </c>
      <c r="D54" s="24">
        <v>5051898591489</v>
      </c>
      <c r="E54" s="24">
        <v>1</v>
      </c>
      <c r="F54" s="24" t="s">
        <v>57</v>
      </c>
      <c r="G54" s="24">
        <v>0.28000000000000003</v>
      </c>
      <c r="H54" s="24">
        <v>0.28000000000000003</v>
      </c>
      <c r="I54" s="2">
        <v>3.5</v>
      </c>
      <c r="J54" s="24">
        <v>3.95</v>
      </c>
      <c r="K54" s="24"/>
      <c r="L54" s="24"/>
      <c r="M54" s="24">
        <v>52631176</v>
      </c>
    </row>
    <row r="55" spans="1:13" x14ac:dyDescent="0.25">
      <c r="A55" s="3">
        <v>45415</v>
      </c>
      <c r="B55" s="24"/>
      <c r="C55" s="24"/>
      <c r="D55" s="24"/>
      <c r="E55" s="24"/>
      <c r="F55" s="24"/>
      <c r="G55" s="24"/>
      <c r="H55" s="24"/>
      <c r="I55" s="2" t="s">
        <v>59</v>
      </c>
      <c r="J55" s="24"/>
      <c r="K55" s="24"/>
      <c r="L55" s="24"/>
      <c r="M55" s="24"/>
    </row>
    <row r="56" spans="1:13" x14ac:dyDescent="0.25">
      <c r="A56" s="3">
        <v>45415</v>
      </c>
      <c r="B56" s="24" t="s">
        <v>81</v>
      </c>
      <c r="C56" s="24" t="s">
        <v>129</v>
      </c>
      <c r="D56" s="24">
        <v>8713108000835</v>
      </c>
      <c r="E56" s="24">
        <v>3</v>
      </c>
      <c r="F56" s="24" t="s">
        <v>57</v>
      </c>
      <c r="G56" s="24">
        <v>0.62</v>
      </c>
      <c r="H56" s="24">
        <v>1.85</v>
      </c>
      <c r="I56" s="2">
        <v>4</v>
      </c>
      <c r="J56" s="24">
        <v>12</v>
      </c>
      <c r="K56" s="24"/>
      <c r="L56" s="24"/>
      <c r="M56" s="24">
        <v>91890304</v>
      </c>
    </row>
    <row r="57" spans="1:13" x14ac:dyDescent="0.25">
      <c r="A57" s="3">
        <v>45415</v>
      </c>
      <c r="B57" s="24"/>
      <c r="C57" s="24"/>
      <c r="D57" s="24"/>
      <c r="E57" s="24"/>
      <c r="F57" s="24"/>
      <c r="G57" s="24"/>
      <c r="H57" s="24"/>
      <c r="I57" s="2" t="s">
        <v>59</v>
      </c>
      <c r="J57" s="24"/>
      <c r="K57" s="24"/>
      <c r="L57" s="24"/>
      <c r="M57" s="24"/>
    </row>
    <row r="58" spans="1:13" x14ac:dyDescent="0.25">
      <c r="A58" s="3">
        <v>45415</v>
      </c>
      <c r="B58" s="24" t="s">
        <v>81</v>
      </c>
      <c r="C58" s="24" t="s">
        <v>130</v>
      </c>
      <c r="D58" s="24">
        <v>5059697688980</v>
      </c>
      <c r="E58" s="24">
        <v>2</v>
      </c>
      <c r="F58" s="24" t="s">
        <v>57</v>
      </c>
      <c r="G58" s="24">
        <v>0.24</v>
      </c>
      <c r="H58" s="24">
        <v>0.48</v>
      </c>
      <c r="I58" s="2">
        <v>2.15</v>
      </c>
      <c r="J58" s="24">
        <v>4.3</v>
      </c>
      <c r="K58" s="24"/>
      <c r="L58" s="24"/>
      <c r="M58" s="24">
        <v>91829990</v>
      </c>
    </row>
    <row r="59" spans="1:13" x14ac:dyDescent="0.25">
      <c r="A59" s="3">
        <v>45415</v>
      </c>
      <c r="B59" s="24"/>
      <c r="C59" s="24"/>
      <c r="D59" s="24"/>
      <c r="E59" s="24"/>
      <c r="F59" s="24"/>
      <c r="G59" s="24"/>
      <c r="H59" s="24"/>
      <c r="I59" s="2" t="s">
        <v>59</v>
      </c>
      <c r="J59" s="24"/>
      <c r="K59" s="24"/>
      <c r="L59" s="24"/>
      <c r="M59" s="24"/>
    </row>
    <row r="60" spans="1:13" x14ac:dyDescent="0.25">
      <c r="A60" s="3">
        <v>45415</v>
      </c>
      <c r="B60" s="24" t="s">
        <v>81</v>
      </c>
      <c r="C60" s="24" t="s">
        <v>131</v>
      </c>
      <c r="D60" s="24">
        <v>5059697265785</v>
      </c>
      <c r="E60" s="24">
        <v>1</v>
      </c>
      <c r="F60" s="24" t="s">
        <v>57</v>
      </c>
      <c r="G60" s="24">
        <v>0.44</v>
      </c>
      <c r="H60" s="24">
        <v>0.44</v>
      </c>
      <c r="I60" s="2">
        <v>3.25</v>
      </c>
      <c r="J60" s="24">
        <v>3.5</v>
      </c>
      <c r="K60" s="24"/>
      <c r="L60" s="24"/>
      <c r="M60" s="24">
        <v>89969313</v>
      </c>
    </row>
    <row r="61" spans="1:13" x14ac:dyDescent="0.25">
      <c r="A61" s="3">
        <v>45415</v>
      </c>
      <c r="B61" s="24"/>
      <c r="C61" s="24"/>
      <c r="D61" s="24"/>
      <c r="E61" s="24"/>
      <c r="F61" s="24"/>
      <c r="G61" s="24"/>
      <c r="H61" s="24"/>
      <c r="I61" s="2" t="s">
        <v>59</v>
      </c>
      <c r="J61" s="24"/>
      <c r="K61" s="24"/>
      <c r="L61" s="24"/>
      <c r="M61" s="24"/>
    </row>
    <row r="62" spans="1:13" x14ac:dyDescent="0.25">
      <c r="A62" s="3">
        <v>45415</v>
      </c>
      <c r="B62" s="24" t="s">
        <v>81</v>
      </c>
      <c r="C62" s="24" t="s">
        <v>132</v>
      </c>
      <c r="D62" s="24">
        <v>5057967620821</v>
      </c>
      <c r="E62" s="24">
        <v>1</v>
      </c>
      <c r="F62" s="24" t="s">
        <v>57</v>
      </c>
      <c r="G62" s="24">
        <v>0.42</v>
      </c>
      <c r="H62" s="24">
        <v>0.42</v>
      </c>
      <c r="I62" s="2">
        <v>3.45</v>
      </c>
      <c r="J62" s="24">
        <v>3.45</v>
      </c>
      <c r="K62" s="24"/>
      <c r="L62" s="24"/>
      <c r="M62" s="24">
        <v>86776839</v>
      </c>
    </row>
    <row r="63" spans="1:13" x14ac:dyDescent="0.25">
      <c r="A63" s="3">
        <v>45415</v>
      </c>
      <c r="B63" s="24"/>
      <c r="C63" s="24"/>
      <c r="D63" s="24"/>
      <c r="E63" s="24"/>
      <c r="F63" s="24"/>
      <c r="G63" s="24"/>
      <c r="H63" s="24"/>
      <c r="I63" s="2" t="s">
        <v>59</v>
      </c>
      <c r="J63" s="24"/>
      <c r="K63" s="24"/>
      <c r="L63" s="24"/>
      <c r="M63" s="24"/>
    </row>
    <row r="64" spans="1:13" x14ac:dyDescent="0.25">
      <c r="A64" s="3">
        <v>45415</v>
      </c>
      <c r="B64" s="24" t="s">
        <v>81</v>
      </c>
      <c r="C64" s="24" t="s">
        <v>133</v>
      </c>
      <c r="D64" s="24">
        <v>3297537</v>
      </c>
      <c r="E64" s="24">
        <v>1</v>
      </c>
      <c r="F64" s="24" t="s">
        <v>57</v>
      </c>
      <c r="G64" s="24">
        <v>0.2</v>
      </c>
      <c r="H64" s="24">
        <v>0.2</v>
      </c>
      <c r="I64" s="2">
        <v>2.85</v>
      </c>
      <c r="J64" s="24">
        <v>2.85</v>
      </c>
      <c r="K64" s="24"/>
      <c r="L64" s="24"/>
      <c r="M64" s="24">
        <v>87228497</v>
      </c>
    </row>
    <row r="65" spans="1:13" x14ac:dyDescent="0.25">
      <c r="A65" s="3">
        <v>45415</v>
      </c>
      <c r="B65" s="24"/>
      <c r="C65" s="24"/>
      <c r="D65" s="24"/>
      <c r="E65" s="24"/>
      <c r="F65" s="24"/>
      <c r="G65" s="24"/>
      <c r="H65" s="24"/>
      <c r="I65" s="2" t="s">
        <v>59</v>
      </c>
      <c r="J65" s="24"/>
      <c r="K65" s="24"/>
      <c r="L65" s="24"/>
      <c r="M65" s="24"/>
    </row>
    <row r="66" spans="1:13" x14ac:dyDescent="0.25">
      <c r="A66" s="3">
        <v>45415</v>
      </c>
      <c r="B66" s="24" t="s">
        <v>81</v>
      </c>
      <c r="C66" s="24" t="s">
        <v>134</v>
      </c>
      <c r="D66" s="24">
        <v>5057008546042</v>
      </c>
      <c r="E66" s="24">
        <v>4</v>
      </c>
      <c r="F66" s="24" t="s">
        <v>57</v>
      </c>
      <c r="G66" s="24">
        <v>0.17</v>
      </c>
      <c r="H66" s="24">
        <v>0.68</v>
      </c>
      <c r="I66" s="2">
        <v>3.75</v>
      </c>
      <c r="J66" s="24">
        <v>15.8</v>
      </c>
      <c r="K66" s="24"/>
      <c r="L66" s="24"/>
      <c r="M66" s="24">
        <v>75120924</v>
      </c>
    </row>
    <row r="67" spans="1:13" x14ac:dyDescent="0.25">
      <c r="A67" s="3">
        <v>45415</v>
      </c>
      <c r="B67" s="24"/>
      <c r="C67" s="24"/>
      <c r="D67" s="24"/>
      <c r="E67" s="24"/>
      <c r="F67" s="24"/>
      <c r="G67" s="24"/>
      <c r="H67" s="24"/>
      <c r="I67" s="2" t="s">
        <v>59</v>
      </c>
      <c r="J67" s="24"/>
      <c r="K67" s="24"/>
      <c r="L67" s="24"/>
      <c r="M67" s="24"/>
    </row>
    <row r="68" spans="1:13" x14ac:dyDescent="0.25">
      <c r="A68" s="3">
        <v>45415</v>
      </c>
      <c r="B68" s="24" t="s">
        <v>81</v>
      </c>
      <c r="C68" s="24" t="s">
        <v>135</v>
      </c>
      <c r="D68" s="24">
        <v>5057753859527</v>
      </c>
      <c r="E68" s="24">
        <v>1</v>
      </c>
      <c r="F68" s="24" t="s">
        <v>57</v>
      </c>
      <c r="G68" s="24">
        <v>0.37</v>
      </c>
      <c r="H68" s="24">
        <v>0.37</v>
      </c>
      <c r="I68" s="2">
        <v>3.15</v>
      </c>
      <c r="J68" s="24">
        <v>3</v>
      </c>
      <c r="K68" s="24"/>
      <c r="L68" s="24"/>
      <c r="M68" s="24">
        <v>86046333</v>
      </c>
    </row>
    <row r="69" spans="1:13" x14ac:dyDescent="0.25">
      <c r="A69" s="3">
        <v>45415</v>
      </c>
      <c r="B69" s="24"/>
      <c r="C69" s="24"/>
      <c r="D69" s="24"/>
      <c r="E69" s="24"/>
      <c r="F69" s="24"/>
      <c r="G69" s="24"/>
      <c r="H69" s="24"/>
      <c r="I69" s="2" t="s">
        <v>59</v>
      </c>
      <c r="J69" s="24"/>
      <c r="K69" s="24"/>
      <c r="L69" s="24"/>
      <c r="M69" s="24"/>
    </row>
    <row r="70" spans="1:13" x14ac:dyDescent="0.25">
      <c r="A70" s="3">
        <v>45415</v>
      </c>
      <c r="B70" s="24" t="s">
        <v>81</v>
      </c>
      <c r="C70" s="24" t="s">
        <v>136</v>
      </c>
      <c r="D70" s="24">
        <v>5025840005294</v>
      </c>
      <c r="E70" s="24">
        <v>1</v>
      </c>
      <c r="F70" s="24" t="s">
        <v>57</v>
      </c>
      <c r="G70" s="24">
        <v>0.21</v>
      </c>
      <c r="H70" s="24">
        <v>0.21</v>
      </c>
      <c r="I70" s="2">
        <v>1.1000000000000001</v>
      </c>
      <c r="J70" s="24">
        <v>1.1000000000000001</v>
      </c>
      <c r="K70" s="24"/>
      <c r="L70" s="24"/>
      <c r="M70" s="24">
        <v>91179139</v>
      </c>
    </row>
    <row r="71" spans="1:13" x14ac:dyDescent="0.25">
      <c r="A71" s="3">
        <v>45415</v>
      </c>
      <c r="B71" s="24"/>
      <c r="C71" s="24"/>
      <c r="D71" s="24"/>
      <c r="E71" s="24"/>
      <c r="F71" s="24"/>
      <c r="G71" s="24"/>
      <c r="H71" s="24"/>
      <c r="I71" s="2" t="s">
        <v>59</v>
      </c>
      <c r="J71" s="24"/>
      <c r="K71" s="24"/>
      <c r="L71" s="24"/>
      <c r="M71" s="24"/>
    </row>
    <row r="72" spans="1:13" x14ac:dyDescent="0.25">
      <c r="A72" s="3">
        <v>45415</v>
      </c>
      <c r="B72" s="24" t="s">
        <v>81</v>
      </c>
      <c r="C72" s="24" t="s">
        <v>137</v>
      </c>
      <c r="D72" s="24">
        <v>3035498</v>
      </c>
      <c r="E72" s="24">
        <v>1</v>
      </c>
      <c r="F72" s="24" t="s">
        <v>57</v>
      </c>
      <c r="G72" s="24">
        <v>0.2</v>
      </c>
      <c r="H72" s="24">
        <v>0.2</v>
      </c>
      <c r="I72" s="2">
        <v>2.6</v>
      </c>
      <c r="J72" s="24">
        <v>2.6</v>
      </c>
      <c r="K72" s="24"/>
      <c r="L72" s="24"/>
      <c r="M72" s="24">
        <v>55183885</v>
      </c>
    </row>
    <row r="73" spans="1:13" x14ac:dyDescent="0.25">
      <c r="A73" s="3">
        <v>45415</v>
      </c>
      <c r="B73" s="24"/>
      <c r="C73" s="24"/>
      <c r="D73" s="24"/>
      <c r="E73" s="24"/>
      <c r="F73" s="24"/>
      <c r="G73" s="24"/>
      <c r="H73" s="24"/>
      <c r="I73" s="2" t="s">
        <v>59</v>
      </c>
      <c r="J73" s="24"/>
      <c r="K73" s="24"/>
      <c r="L73" s="24"/>
      <c r="M73" s="24"/>
    </row>
    <row r="74" spans="1:13" x14ac:dyDescent="0.25">
      <c r="A74" s="3">
        <v>45415</v>
      </c>
      <c r="B74" s="24" t="s">
        <v>66</v>
      </c>
      <c r="C74" s="24" t="s">
        <v>138</v>
      </c>
      <c r="D74" s="24">
        <v>5010044005577</v>
      </c>
      <c r="E74" s="24">
        <v>1</v>
      </c>
      <c r="F74" s="24" t="s">
        <v>57</v>
      </c>
      <c r="G74" s="24">
        <v>0.3</v>
      </c>
      <c r="H74" s="24">
        <v>0.3</v>
      </c>
      <c r="I74" s="2">
        <v>1.85</v>
      </c>
      <c r="J74" s="24">
        <v>1.85</v>
      </c>
      <c r="K74" s="24"/>
      <c r="L74" s="24"/>
      <c r="M74" s="24">
        <v>78775835</v>
      </c>
    </row>
    <row r="75" spans="1:13" x14ac:dyDescent="0.25">
      <c r="A75" s="3">
        <v>45415</v>
      </c>
      <c r="B75" s="24"/>
      <c r="C75" s="24"/>
      <c r="D75" s="24"/>
      <c r="E75" s="24"/>
      <c r="F75" s="24"/>
      <c r="G75" s="24"/>
      <c r="H75" s="24"/>
      <c r="I75" s="2" t="s">
        <v>59</v>
      </c>
      <c r="J75" s="24"/>
      <c r="K75" s="24"/>
      <c r="L75" s="24"/>
      <c r="M75" s="24"/>
    </row>
    <row r="76" spans="1:13" x14ac:dyDescent="0.25">
      <c r="A76" s="3">
        <v>45415</v>
      </c>
      <c r="B76" s="24" t="s">
        <v>66</v>
      </c>
      <c r="C76" s="24" t="s">
        <v>75</v>
      </c>
      <c r="D76" s="24">
        <v>5057753912444</v>
      </c>
      <c r="E76" s="24">
        <v>1</v>
      </c>
      <c r="F76" s="24" t="s">
        <v>57</v>
      </c>
      <c r="G76" s="24">
        <v>0.22</v>
      </c>
      <c r="H76" s="24">
        <v>0.22</v>
      </c>
      <c r="I76" s="2">
        <v>0.9</v>
      </c>
      <c r="J76" s="24">
        <v>0.9</v>
      </c>
      <c r="K76" s="24"/>
      <c r="L76" s="24"/>
      <c r="M76" s="24">
        <v>87542625</v>
      </c>
    </row>
    <row r="77" spans="1:13" x14ac:dyDescent="0.25">
      <c r="A77" s="3">
        <v>45415</v>
      </c>
      <c r="B77" s="24"/>
      <c r="C77" s="24"/>
      <c r="D77" s="24"/>
      <c r="E77" s="24"/>
      <c r="F77" s="24"/>
      <c r="G77" s="24"/>
      <c r="H77" s="24"/>
      <c r="I77" s="2" t="s">
        <v>59</v>
      </c>
      <c r="J77" s="24"/>
      <c r="K77" s="24"/>
      <c r="L77" s="24"/>
      <c r="M77" s="24"/>
    </row>
    <row r="78" spans="1:13" x14ac:dyDescent="0.25">
      <c r="A78" s="3">
        <v>45415</v>
      </c>
      <c r="B78" s="24" t="s">
        <v>66</v>
      </c>
      <c r="C78" s="24" t="s">
        <v>139</v>
      </c>
      <c r="D78" s="24">
        <v>5000358240160</v>
      </c>
      <c r="E78" s="24">
        <v>18</v>
      </c>
      <c r="F78" s="24" t="s">
        <v>57</v>
      </c>
      <c r="G78" s="24">
        <v>0.27</v>
      </c>
      <c r="H78" s="24">
        <v>4.84</v>
      </c>
      <c r="I78" s="2">
        <v>1.6</v>
      </c>
      <c r="J78" s="24">
        <v>28.8</v>
      </c>
      <c r="K78" s="24"/>
      <c r="L78" s="24"/>
      <c r="M78" s="24">
        <v>50750913</v>
      </c>
    </row>
    <row r="79" spans="1:13" x14ac:dyDescent="0.25">
      <c r="A79" s="3">
        <v>45415</v>
      </c>
      <c r="B79" s="24"/>
      <c r="C79" s="24"/>
      <c r="D79" s="24"/>
      <c r="E79" s="24"/>
      <c r="F79" s="24"/>
      <c r="G79" s="24"/>
      <c r="H79" s="24"/>
      <c r="I79" s="2" t="s">
        <v>59</v>
      </c>
      <c r="J79" s="24"/>
      <c r="K79" s="24"/>
      <c r="L79" s="24"/>
      <c r="M79" s="24"/>
    </row>
    <row r="80" spans="1:13" x14ac:dyDescent="0.25">
      <c r="A80" s="3">
        <v>45415</v>
      </c>
      <c r="B80" s="24" t="s">
        <v>66</v>
      </c>
      <c r="C80" s="24" t="s">
        <v>78</v>
      </c>
      <c r="D80" s="24">
        <v>3048979</v>
      </c>
      <c r="E80" s="24">
        <v>1</v>
      </c>
      <c r="F80" s="24" t="s">
        <v>57</v>
      </c>
      <c r="G80" s="24">
        <v>0.09</v>
      </c>
      <c r="H80" s="24">
        <v>0.09</v>
      </c>
      <c r="I80" s="2">
        <v>1.1000000000000001</v>
      </c>
      <c r="J80" s="24">
        <v>1.1000000000000001</v>
      </c>
      <c r="K80" s="24"/>
      <c r="L80" s="24"/>
      <c r="M80" s="24">
        <v>52412171</v>
      </c>
    </row>
    <row r="81" spans="1:13" x14ac:dyDescent="0.25">
      <c r="A81" s="3">
        <v>45415</v>
      </c>
      <c r="B81" s="24"/>
      <c r="C81" s="24"/>
      <c r="D81" s="24"/>
      <c r="E81" s="24"/>
      <c r="F81" s="24"/>
      <c r="G81" s="24"/>
      <c r="H81" s="24"/>
      <c r="I81" s="2" t="s">
        <v>59</v>
      </c>
      <c r="J81" s="24"/>
      <c r="K81" s="24"/>
      <c r="L81" s="24"/>
      <c r="M81" s="24"/>
    </row>
    <row r="82" spans="1:13" x14ac:dyDescent="0.25">
      <c r="A82" s="3">
        <v>45415</v>
      </c>
      <c r="B82" s="24" t="s">
        <v>66</v>
      </c>
      <c r="C82" s="24" t="s">
        <v>140</v>
      </c>
      <c r="D82" s="24">
        <v>5059697743702</v>
      </c>
      <c r="E82" s="24">
        <v>1</v>
      </c>
      <c r="F82" s="24" t="s">
        <v>57</v>
      </c>
      <c r="G82" s="24">
        <v>0.27</v>
      </c>
      <c r="H82" s="24">
        <v>0.27</v>
      </c>
      <c r="I82" s="2">
        <v>1.95</v>
      </c>
      <c r="J82" s="24">
        <v>1.95</v>
      </c>
      <c r="K82" s="24"/>
      <c r="L82" s="24"/>
      <c r="M82" s="24">
        <v>91782283</v>
      </c>
    </row>
    <row r="83" spans="1:13" x14ac:dyDescent="0.25">
      <c r="A83" s="3">
        <v>45415</v>
      </c>
      <c r="B83" s="24"/>
      <c r="C83" s="24"/>
      <c r="D83" s="24"/>
      <c r="E83" s="24"/>
      <c r="F83" s="24"/>
      <c r="G83" s="24"/>
      <c r="H83" s="24"/>
      <c r="I83" s="2" t="s">
        <v>59</v>
      </c>
      <c r="J83" s="24"/>
      <c r="K83" s="24"/>
      <c r="L83" s="24"/>
      <c r="M83" s="24"/>
    </row>
    <row r="84" spans="1:13" x14ac:dyDescent="0.25">
      <c r="A84" s="3">
        <v>45415</v>
      </c>
      <c r="B84" s="24" t="s">
        <v>66</v>
      </c>
      <c r="C84" s="24" t="s">
        <v>74</v>
      </c>
      <c r="D84" s="24">
        <v>3063330</v>
      </c>
      <c r="E84" s="24">
        <v>11</v>
      </c>
      <c r="F84" s="24" t="s">
        <v>57</v>
      </c>
      <c r="G84" s="24">
        <v>0.08</v>
      </c>
      <c r="H84" s="24">
        <v>0.88</v>
      </c>
      <c r="I84" s="2">
        <v>1.1000000000000001</v>
      </c>
      <c r="J84" s="24">
        <v>12.1</v>
      </c>
      <c r="K84" s="24"/>
      <c r="L84" s="24"/>
      <c r="M84" s="24">
        <v>67880462</v>
      </c>
    </row>
    <row r="85" spans="1:13" x14ac:dyDescent="0.25">
      <c r="A85" s="3">
        <v>45415</v>
      </c>
      <c r="B85" s="24"/>
      <c r="C85" s="24"/>
      <c r="D85" s="24"/>
      <c r="E85" s="24"/>
      <c r="F85" s="24"/>
      <c r="G85" s="24"/>
      <c r="H85" s="24"/>
      <c r="I85" s="2" t="s">
        <v>59</v>
      </c>
      <c r="J85" s="24"/>
      <c r="K85" s="24"/>
      <c r="L85" s="24"/>
      <c r="M85" s="24"/>
    </row>
    <row r="86" spans="1:13" x14ac:dyDescent="0.25">
      <c r="A86" s="3">
        <v>45415</v>
      </c>
      <c r="B86" s="24" t="s">
        <v>66</v>
      </c>
      <c r="C86" s="24" t="s">
        <v>141</v>
      </c>
      <c r="D86" s="24">
        <v>5057967395088</v>
      </c>
      <c r="E86" s="24">
        <v>1</v>
      </c>
      <c r="F86" s="24" t="s">
        <v>57</v>
      </c>
      <c r="G86" s="24">
        <v>0.46</v>
      </c>
      <c r="H86" s="24">
        <v>0.46</v>
      </c>
      <c r="I86" s="2">
        <v>1.7</v>
      </c>
      <c r="J86" s="24">
        <v>1.95</v>
      </c>
      <c r="K86" s="24"/>
      <c r="L86" s="24"/>
      <c r="M86" s="24">
        <v>86583952</v>
      </c>
    </row>
    <row r="87" spans="1:13" x14ac:dyDescent="0.25">
      <c r="A87" s="3">
        <v>45415</v>
      </c>
      <c r="B87" s="24"/>
      <c r="C87" s="24"/>
      <c r="D87" s="24"/>
      <c r="E87" s="24"/>
      <c r="F87" s="24"/>
      <c r="G87" s="24"/>
      <c r="H87" s="24"/>
      <c r="I87" s="2" t="s">
        <v>59</v>
      </c>
      <c r="J87" s="24"/>
      <c r="K87" s="24"/>
      <c r="L87" s="24"/>
      <c r="M87" s="24"/>
    </row>
    <row r="88" spans="1:13" x14ac:dyDescent="0.25">
      <c r="A88" s="3">
        <v>45415</v>
      </c>
      <c r="B88" s="24" t="s">
        <v>66</v>
      </c>
      <c r="C88" s="24" t="s">
        <v>73</v>
      </c>
      <c r="D88" s="24">
        <v>3277621</v>
      </c>
      <c r="E88" s="24">
        <v>5</v>
      </c>
      <c r="F88" s="24" t="s">
        <v>57</v>
      </c>
      <c r="G88" s="24">
        <v>0.08</v>
      </c>
      <c r="H88" s="24">
        <v>0.39</v>
      </c>
      <c r="I88" s="2">
        <v>1.2</v>
      </c>
      <c r="J88" s="24">
        <v>6</v>
      </c>
      <c r="K88" s="24"/>
      <c r="L88" s="24"/>
      <c r="M88" s="24">
        <v>83688234</v>
      </c>
    </row>
    <row r="89" spans="1:13" x14ac:dyDescent="0.25">
      <c r="A89" s="3">
        <v>45415</v>
      </c>
      <c r="B89" s="24"/>
      <c r="C89" s="24"/>
      <c r="D89" s="24"/>
      <c r="E89" s="24"/>
      <c r="F89" s="24"/>
      <c r="G89" s="24"/>
      <c r="H89" s="24"/>
      <c r="I89" s="2" t="s">
        <v>59</v>
      </c>
      <c r="J89" s="24"/>
      <c r="K89" s="24"/>
      <c r="L89" s="24"/>
      <c r="M89" s="24"/>
    </row>
    <row r="90" spans="1:13" x14ac:dyDescent="0.25">
      <c r="A90" s="3">
        <v>45415</v>
      </c>
      <c r="B90" s="24" t="s">
        <v>66</v>
      </c>
      <c r="C90" s="24" t="s">
        <v>142</v>
      </c>
      <c r="D90" s="24">
        <v>5010044000275</v>
      </c>
      <c r="E90" s="24">
        <v>1</v>
      </c>
      <c r="F90" s="24" t="s">
        <v>57</v>
      </c>
      <c r="G90" s="24">
        <v>0.41</v>
      </c>
      <c r="H90" s="24">
        <v>0.41</v>
      </c>
      <c r="I90" s="2">
        <v>1.1000000000000001</v>
      </c>
      <c r="J90" s="24">
        <v>1.1000000000000001</v>
      </c>
      <c r="K90" s="24"/>
      <c r="L90" s="24"/>
      <c r="M90" s="24">
        <v>50688895</v>
      </c>
    </row>
    <row r="91" spans="1:13" x14ac:dyDescent="0.25">
      <c r="A91" s="3">
        <v>45415</v>
      </c>
      <c r="B91" s="24"/>
      <c r="C91" s="24"/>
      <c r="D91" s="24"/>
      <c r="E91" s="24"/>
      <c r="F91" s="24"/>
      <c r="G91" s="24"/>
      <c r="H91" s="24"/>
      <c r="I91" s="2" t="s">
        <v>59</v>
      </c>
      <c r="J91" s="24"/>
      <c r="K91" s="24"/>
      <c r="L91" s="24"/>
      <c r="M91" s="24"/>
    </row>
    <row r="92" spans="1:13" x14ac:dyDescent="0.25">
      <c r="A92" s="3">
        <v>45415</v>
      </c>
      <c r="B92" s="24" t="s">
        <v>66</v>
      </c>
      <c r="C92" s="24" t="s">
        <v>70</v>
      </c>
      <c r="D92" s="24">
        <v>3269275</v>
      </c>
      <c r="E92" s="24">
        <v>3</v>
      </c>
      <c r="F92" s="24" t="s">
        <v>57</v>
      </c>
      <c r="G92" s="24">
        <v>7.0000000000000007E-2</v>
      </c>
      <c r="H92" s="24">
        <v>0.21</v>
      </c>
      <c r="I92" s="2">
        <v>1.1000000000000001</v>
      </c>
      <c r="J92" s="24">
        <v>3.3</v>
      </c>
      <c r="K92" s="24"/>
      <c r="L92" s="24"/>
      <c r="M92" s="24">
        <v>81301454</v>
      </c>
    </row>
    <row r="93" spans="1:13" x14ac:dyDescent="0.25">
      <c r="A93" s="3">
        <v>45415</v>
      </c>
      <c r="B93" s="24"/>
      <c r="C93" s="24"/>
      <c r="D93" s="24"/>
      <c r="E93" s="24"/>
      <c r="F93" s="24"/>
      <c r="G93" s="24"/>
      <c r="H93" s="24"/>
      <c r="I93" s="2" t="s">
        <v>59</v>
      </c>
      <c r="J93" s="24"/>
      <c r="K93" s="24"/>
      <c r="L93" s="24"/>
      <c r="M93" s="24"/>
    </row>
    <row r="94" spans="1:13" x14ac:dyDescent="0.25">
      <c r="A94" s="3">
        <v>45415</v>
      </c>
      <c r="B94" s="24" t="s">
        <v>66</v>
      </c>
      <c r="C94" s="24" t="s">
        <v>143</v>
      </c>
      <c r="D94" s="24">
        <v>5059512103650</v>
      </c>
      <c r="E94" s="24">
        <v>1</v>
      </c>
      <c r="F94" s="24" t="s">
        <v>57</v>
      </c>
      <c r="G94" s="24">
        <v>0.14000000000000001</v>
      </c>
      <c r="H94" s="24">
        <v>0.15</v>
      </c>
      <c r="I94" s="2">
        <v>1.1000000000000001</v>
      </c>
      <c r="J94" s="24">
        <v>1.1000000000000001</v>
      </c>
      <c r="K94" s="24"/>
      <c r="L94" s="24"/>
      <c r="M94" s="24">
        <v>88303971</v>
      </c>
    </row>
    <row r="95" spans="1:13" x14ac:dyDescent="0.25">
      <c r="A95" s="3">
        <v>45415</v>
      </c>
      <c r="B95" s="24"/>
      <c r="C95" s="24"/>
      <c r="D95" s="24"/>
      <c r="E95" s="24"/>
      <c r="F95" s="24"/>
      <c r="G95" s="24"/>
      <c r="H95" s="24"/>
      <c r="I95" s="2" t="s">
        <v>59</v>
      </c>
      <c r="J95" s="24"/>
      <c r="K95" s="24"/>
      <c r="L95" s="24"/>
      <c r="M95" s="24"/>
    </row>
    <row r="96" spans="1:13" x14ac:dyDescent="0.25">
      <c r="A96" s="3">
        <v>45415</v>
      </c>
      <c r="B96" s="24" t="s">
        <v>66</v>
      </c>
      <c r="C96" s="24" t="s">
        <v>144</v>
      </c>
      <c r="D96" s="24">
        <v>3012369</v>
      </c>
      <c r="E96" s="24">
        <v>3</v>
      </c>
      <c r="F96" s="24" t="s">
        <v>57</v>
      </c>
      <c r="G96" s="24">
        <v>0.37</v>
      </c>
      <c r="H96" s="24">
        <v>1.1200000000000001</v>
      </c>
      <c r="I96" s="2">
        <v>0.9</v>
      </c>
      <c r="J96" s="24">
        <v>2.7</v>
      </c>
      <c r="K96" s="24"/>
      <c r="L96" s="24"/>
      <c r="M96" s="24">
        <v>51345211</v>
      </c>
    </row>
    <row r="97" spans="1:13" x14ac:dyDescent="0.25">
      <c r="A97" s="3">
        <v>45415</v>
      </c>
      <c r="B97" s="24"/>
      <c r="C97" s="24"/>
      <c r="D97" s="24"/>
      <c r="E97" s="24"/>
      <c r="F97" s="24"/>
      <c r="G97" s="24"/>
      <c r="H97" s="24"/>
      <c r="I97" s="2" t="s">
        <v>59</v>
      </c>
      <c r="J97" s="24"/>
      <c r="K97" s="24"/>
      <c r="L97" s="24"/>
      <c r="M97" s="24"/>
    </row>
    <row r="98" spans="1:13" x14ac:dyDescent="0.25">
      <c r="A98" s="3">
        <v>45415</v>
      </c>
      <c r="B98" s="24" t="s">
        <v>55</v>
      </c>
      <c r="C98" s="24" t="s">
        <v>145</v>
      </c>
      <c r="D98" s="24">
        <v>7290104507045</v>
      </c>
      <c r="E98" s="24">
        <v>6</v>
      </c>
      <c r="F98" s="24" t="s">
        <v>57</v>
      </c>
      <c r="G98" s="24">
        <v>0.22</v>
      </c>
      <c r="H98" s="24">
        <v>1.33</v>
      </c>
      <c r="I98" s="2">
        <v>2.7</v>
      </c>
      <c r="J98" s="24">
        <v>16.2</v>
      </c>
      <c r="K98" s="24"/>
      <c r="L98" s="24"/>
      <c r="M98" s="24">
        <v>76422237</v>
      </c>
    </row>
    <row r="99" spans="1:13" x14ac:dyDescent="0.25">
      <c r="A99" s="3">
        <v>45415</v>
      </c>
      <c r="B99" s="24"/>
      <c r="C99" s="24"/>
      <c r="D99" s="24"/>
      <c r="E99" s="24"/>
      <c r="F99" s="24"/>
      <c r="G99" s="24"/>
      <c r="H99" s="24"/>
      <c r="I99" s="2" t="s">
        <v>59</v>
      </c>
      <c r="J99" s="24"/>
      <c r="K99" s="24"/>
      <c r="L99" s="24"/>
      <c r="M99" s="24"/>
    </row>
    <row r="100" spans="1:13" x14ac:dyDescent="0.25">
      <c r="A100" s="3">
        <v>45415</v>
      </c>
      <c r="B100" s="24" t="s">
        <v>55</v>
      </c>
      <c r="C100" s="24" t="s">
        <v>146</v>
      </c>
      <c r="D100" s="24">
        <v>3041352</v>
      </c>
      <c r="E100" s="24">
        <v>2</v>
      </c>
      <c r="F100" s="24" t="s">
        <v>57</v>
      </c>
      <c r="G100" s="24">
        <v>0.83</v>
      </c>
      <c r="H100" s="24">
        <v>1.66</v>
      </c>
      <c r="I100" s="2">
        <v>1.1000000000000001</v>
      </c>
      <c r="J100" s="24">
        <v>2.2000000000000002</v>
      </c>
      <c r="K100" s="24"/>
      <c r="L100" s="24"/>
      <c r="M100" s="24">
        <v>57433967</v>
      </c>
    </row>
    <row r="101" spans="1:13" x14ac:dyDescent="0.25">
      <c r="A101" s="3">
        <v>45415</v>
      </c>
      <c r="B101" s="24"/>
      <c r="C101" s="24"/>
      <c r="D101" s="24"/>
      <c r="E101" s="24"/>
      <c r="F101" s="24"/>
      <c r="G101" s="24"/>
      <c r="H101" s="24"/>
      <c r="I101" s="2" t="s">
        <v>59</v>
      </c>
      <c r="J101" s="24"/>
      <c r="K101" s="24"/>
      <c r="L101" s="24"/>
      <c r="M101" s="24"/>
    </row>
    <row r="102" spans="1:13" x14ac:dyDescent="0.25">
      <c r="A102" s="3">
        <v>45415</v>
      </c>
      <c r="B102" s="24" t="s">
        <v>55</v>
      </c>
      <c r="C102" s="24" t="s">
        <v>109</v>
      </c>
      <c r="D102" s="24">
        <v>3315262</v>
      </c>
      <c r="E102" s="24">
        <v>1</v>
      </c>
      <c r="F102" s="24" t="s">
        <v>57</v>
      </c>
      <c r="G102" s="24">
        <v>0.45</v>
      </c>
      <c r="H102" s="24">
        <v>0.45</v>
      </c>
      <c r="I102" s="2">
        <v>3.95</v>
      </c>
      <c r="J102" s="24">
        <v>3.95</v>
      </c>
      <c r="K102" s="24"/>
      <c r="L102" s="24"/>
      <c r="M102" s="24">
        <v>89634001</v>
      </c>
    </row>
    <row r="103" spans="1:13" x14ac:dyDescent="0.25">
      <c r="A103" s="3">
        <v>45415</v>
      </c>
      <c r="B103" s="24"/>
      <c r="C103" s="24"/>
      <c r="D103" s="24"/>
      <c r="E103" s="24"/>
      <c r="F103" s="24"/>
      <c r="G103" s="24"/>
      <c r="H103" s="24"/>
      <c r="I103" s="2" t="s">
        <v>59</v>
      </c>
      <c r="J103" s="24"/>
      <c r="K103" s="24"/>
      <c r="L103" s="24"/>
      <c r="M103" s="24"/>
    </row>
    <row r="104" spans="1:13" x14ac:dyDescent="0.25">
      <c r="A104" s="3">
        <v>45415</v>
      </c>
      <c r="B104" s="24" t="s">
        <v>55</v>
      </c>
      <c r="C104" s="24" t="s">
        <v>147</v>
      </c>
      <c r="D104" s="24">
        <v>5060735732879</v>
      </c>
      <c r="E104" s="24">
        <v>4</v>
      </c>
      <c r="F104" s="24" t="s">
        <v>57</v>
      </c>
      <c r="G104" s="24">
        <v>0.09</v>
      </c>
      <c r="H104" s="24">
        <v>0.38</v>
      </c>
      <c r="I104" s="2">
        <v>1.45</v>
      </c>
      <c r="J104" s="24">
        <v>5.8</v>
      </c>
      <c r="K104" s="24"/>
      <c r="L104" s="24"/>
      <c r="M104" s="24">
        <v>92128245</v>
      </c>
    </row>
    <row r="105" spans="1:13" x14ac:dyDescent="0.25">
      <c r="A105" s="3">
        <v>45415</v>
      </c>
      <c r="B105" s="24"/>
      <c r="C105" s="24"/>
      <c r="D105" s="24"/>
      <c r="E105" s="24"/>
      <c r="F105" s="24"/>
      <c r="G105" s="24"/>
      <c r="H105" s="24"/>
      <c r="I105" s="2" t="s">
        <v>59</v>
      </c>
      <c r="J105" s="24"/>
      <c r="K105" s="24"/>
      <c r="L105" s="24"/>
      <c r="M105" s="24"/>
    </row>
    <row r="106" spans="1:13" x14ac:dyDescent="0.25">
      <c r="A106" s="3">
        <v>45415</v>
      </c>
      <c r="B106" s="24" t="s">
        <v>55</v>
      </c>
      <c r="C106" s="24" t="s">
        <v>106</v>
      </c>
      <c r="D106" s="24">
        <v>10006962</v>
      </c>
      <c r="E106" s="24">
        <v>5</v>
      </c>
      <c r="F106" s="24" t="s">
        <v>57</v>
      </c>
      <c r="G106" s="24">
        <v>0.26</v>
      </c>
      <c r="H106" s="24">
        <v>1.29</v>
      </c>
      <c r="I106" s="2">
        <v>0.9</v>
      </c>
      <c r="J106" s="24">
        <v>4.5</v>
      </c>
      <c r="K106" s="24"/>
      <c r="L106" s="24"/>
      <c r="M106" s="24">
        <v>66652291</v>
      </c>
    </row>
    <row r="107" spans="1:13" x14ac:dyDescent="0.25">
      <c r="A107" s="3">
        <v>45415</v>
      </c>
      <c r="B107" s="24"/>
      <c r="C107" s="24"/>
      <c r="D107" s="24"/>
      <c r="E107" s="24"/>
      <c r="F107" s="24"/>
      <c r="G107" s="24"/>
      <c r="H107" s="24"/>
      <c r="I107" s="2" t="s">
        <v>59</v>
      </c>
      <c r="J107" s="24"/>
      <c r="K107" s="24"/>
      <c r="L107" s="24"/>
      <c r="M107" s="24"/>
    </row>
    <row r="108" spans="1:13" x14ac:dyDescent="0.25">
      <c r="A108" s="3">
        <v>45415</v>
      </c>
      <c r="B108" s="24" t="s">
        <v>55</v>
      </c>
      <c r="C108" s="24" t="s">
        <v>148</v>
      </c>
      <c r="D108" s="24">
        <v>3329979</v>
      </c>
      <c r="E108" s="24">
        <v>3</v>
      </c>
      <c r="F108" s="24" t="s">
        <v>57</v>
      </c>
      <c r="G108" s="24">
        <v>0.25</v>
      </c>
      <c r="H108" s="24">
        <v>0.74</v>
      </c>
      <c r="I108" s="2">
        <v>2.9</v>
      </c>
      <c r="J108" s="24">
        <v>8.6999999999999993</v>
      </c>
      <c r="K108" s="24"/>
      <c r="L108" s="24"/>
      <c r="M108" s="24">
        <v>87890932</v>
      </c>
    </row>
    <row r="109" spans="1:13" x14ac:dyDescent="0.25">
      <c r="A109" s="3">
        <v>45415</v>
      </c>
      <c r="B109" s="24"/>
      <c r="C109" s="24"/>
      <c r="D109" s="24"/>
      <c r="E109" s="24"/>
      <c r="F109" s="24"/>
      <c r="G109" s="24"/>
      <c r="H109" s="24"/>
      <c r="I109" s="2" t="s">
        <v>59</v>
      </c>
      <c r="J109" s="24"/>
      <c r="K109" s="24"/>
      <c r="L109" s="24"/>
      <c r="M109" s="24"/>
    </row>
    <row r="110" spans="1:13" x14ac:dyDescent="0.25">
      <c r="A110" s="3">
        <v>45415</v>
      </c>
      <c r="B110" s="24" t="s">
        <v>55</v>
      </c>
      <c r="C110" s="24" t="s">
        <v>149</v>
      </c>
      <c r="D110" s="24">
        <v>3336922</v>
      </c>
      <c r="E110" s="24">
        <v>1</v>
      </c>
      <c r="F110" s="24" t="s">
        <v>57</v>
      </c>
      <c r="G110" s="24">
        <v>0.25</v>
      </c>
      <c r="H110" s="24">
        <v>0.25</v>
      </c>
      <c r="I110" s="2">
        <v>0.85</v>
      </c>
      <c r="J110" s="24">
        <v>0.85</v>
      </c>
      <c r="K110" s="24"/>
      <c r="L110" s="24"/>
      <c r="M110" s="24">
        <v>88304852</v>
      </c>
    </row>
    <row r="111" spans="1:13" x14ac:dyDescent="0.25">
      <c r="A111" s="3">
        <v>45415</v>
      </c>
      <c r="B111" s="24"/>
      <c r="C111" s="24"/>
      <c r="D111" s="24"/>
      <c r="E111" s="24"/>
      <c r="F111" s="24"/>
      <c r="G111" s="24"/>
      <c r="H111" s="24"/>
      <c r="I111" s="2" t="s">
        <v>59</v>
      </c>
      <c r="J111" s="24"/>
      <c r="K111" s="24"/>
      <c r="L111" s="24"/>
      <c r="M111" s="24"/>
    </row>
    <row r="112" spans="1:13" x14ac:dyDescent="0.25">
      <c r="A112" s="3">
        <v>45415</v>
      </c>
      <c r="B112" s="24" t="s">
        <v>79</v>
      </c>
      <c r="C112" s="24" t="s">
        <v>150</v>
      </c>
      <c r="D112" s="24">
        <v>5057753895266</v>
      </c>
      <c r="E112" s="24">
        <v>4</v>
      </c>
      <c r="F112" s="24" t="s">
        <v>57</v>
      </c>
      <c r="G112" s="24">
        <v>0.31</v>
      </c>
      <c r="H112" s="24">
        <v>1.24</v>
      </c>
      <c r="I112" s="2">
        <v>3</v>
      </c>
      <c r="J112" s="24">
        <v>12</v>
      </c>
      <c r="K112" s="24"/>
      <c r="L112" s="24"/>
      <c r="M112" s="24">
        <v>87741902</v>
      </c>
    </row>
    <row r="113" spans="1:13" x14ac:dyDescent="0.25">
      <c r="A113" s="3">
        <v>45415</v>
      </c>
      <c r="B113" s="24"/>
      <c r="C113" s="24"/>
      <c r="D113" s="24"/>
      <c r="E113" s="24"/>
      <c r="F113" s="24"/>
      <c r="G113" s="24"/>
      <c r="H113" s="24"/>
      <c r="I113" s="2" t="s">
        <v>59</v>
      </c>
      <c r="J113" s="24"/>
      <c r="K113" s="24"/>
      <c r="L113" s="24"/>
      <c r="M113" s="24"/>
    </row>
    <row r="114" spans="1:13" x14ac:dyDescent="0.25">
      <c r="A114" s="3">
        <v>45415</v>
      </c>
      <c r="B114" s="24" t="s">
        <v>79</v>
      </c>
      <c r="C114" s="24" t="s">
        <v>151</v>
      </c>
      <c r="D114" s="24">
        <v>5057008191921</v>
      </c>
      <c r="E114" s="24">
        <v>1</v>
      </c>
      <c r="F114" s="24" t="s">
        <v>57</v>
      </c>
      <c r="G114" s="24">
        <v>0.36</v>
      </c>
      <c r="H114" s="24">
        <v>0.36</v>
      </c>
      <c r="I114" s="2">
        <v>5</v>
      </c>
      <c r="J114" s="24">
        <v>5</v>
      </c>
      <c r="K114" s="24"/>
      <c r="L114" s="24"/>
      <c r="M114" s="24">
        <v>81477049</v>
      </c>
    </row>
    <row r="115" spans="1:13" x14ac:dyDescent="0.25">
      <c r="A115" s="3">
        <v>45415</v>
      </c>
      <c r="B115" s="24"/>
      <c r="C115" s="24"/>
      <c r="D115" s="24"/>
      <c r="E115" s="24"/>
      <c r="F115" s="24"/>
      <c r="G115" s="24"/>
      <c r="H115" s="24"/>
      <c r="I115" s="2" t="s">
        <v>59</v>
      </c>
      <c r="J115" s="24"/>
      <c r="K115" s="24"/>
      <c r="L115" s="24"/>
      <c r="M115" s="24"/>
    </row>
    <row r="116" spans="1:13" x14ac:dyDescent="0.25">
      <c r="A116" s="3">
        <v>45416</v>
      </c>
      <c r="B116" s="24" t="s">
        <v>81</v>
      </c>
      <c r="C116" s="24" t="s">
        <v>152</v>
      </c>
      <c r="D116" s="24">
        <v>5052004793773</v>
      </c>
      <c r="E116" s="24">
        <v>1</v>
      </c>
      <c r="F116" s="24" t="s">
        <v>57</v>
      </c>
      <c r="G116" s="24">
        <v>0.17</v>
      </c>
      <c r="H116" s="24">
        <v>0.17</v>
      </c>
      <c r="I116" s="2">
        <v>2.1</v>
      </c>
      <c r="J116" s="24">
        <v>2.1</v>
      </c>
      <c r="K116" s="24"/>
      <c r="L116" s="24"/>
      <c r="M116" s="24">
        <v>65969309</v>
      </c>
    </row>
    <row r="117" spans="1:13" x14ac:dyDescent="0.25">
      <c r="A117" s="3">
        <v>45416</v>
      </c>
      <c r="B117" s="24"/>
      <c r="C117" s="24"/>
      <c r="D117" s="24"/>
      <c r="E117" s="24"/>
      <c r="F117" s="24"/>
      <c r="G117" s="24"/>
      <c r="H117" s="24"/>
      <c r="I117" s="2" t="s">
        <v>59</v>
      </c>
      <c r="J117" s="24"/>
      <c r="K117" s="24"/>
      <c r="L117" s="24"/>
      <c r="M117" s="24"/>
    </row>
    <row r="118" spans="1:13" x14ac:dyDescent="0.25">
      <c r="A118" s="3">
        <v>45416</v>
      </c>
      <c r="B118" s="24" t="s">
        <v>81</v>
      </c>
      <c r="C118" s="24" t="s">
        <v>153</v>
      </c>
      <c r="D118" s="24">
        <v>5054269745610</v>
      </c>
      <c r="E118" s="24">
        <v>2</v>
      </c>
      <c r="F118" s="24" t="s">
        <v>57</v>
      </c>
      <c r="G118" s="24">
        <v>0.39</v>
      </c>
      <c r="H118" s="24">
        <v>0.78</v>
      </c>
      <c r="I118" s="2">
        <v>4.5</v>
      </c>
      <c r="J118" s="24">
        <v>10.4</v>
      </c>
      <c r="K118" s="24"/>
      <c r="L118" s="24"/>
      <c r="M118" s="24">
        <v>79660952</v>
      </c>
    </row>
    <row r="119" spans="1:13" x14ac:dyDescent="0.25">
      <c r="A119" s="3">
        <v>45416</v>
      </c>
      <c r="B119" s="24"/>
      <c r="C119" s="24"/>
      <c r="D119" s="24"/>
      <c r="E119" s="24"/>
      <c r="F119" s="24"/>
      <c r="G119" s="24"/>
      <c r="H119" s="24"/>
      <c r="I119" s="2" t="s">
        <v>59</v>
      </c>
      <c r="J119" s="24"/>
      <c r="K119" s="24"/>
      <c r="L119" s="24"/>
      <c r="M119" s="24"/>
    </row>
    <row r="120" spans="1:13" x14ac:dyDescent="0.25">
      <c r="A120" s="3">
        <v>45416</v>
      </c>
      <c r="B120" s="24" t="s">
        <v>81</v>
      </c>
      <c r="C120" s="24" t="s">
        <v>154</v>
      </c>
      <c r="D120" s="24">
        <v>5015326100087</v>
      </c>
      <c r="E120" s="24">
        <v>2</v>
      </c>
      <c r="F120" s="24" t="s">
        <v>57</v>
      </c>
      <c r="G120" s="24">
        <v>1.06</v>
      </c>
      <c r="H120" s="24">
        <v>2.11</v>
      </c>
      <c r="I120" s="2">
        <v>2.2999999999999998</v>
      </c>
      <c r="J120" s="24">
        <v>4.5999999999999996</v>
      </c>
      <c r="K120" s="24"/>
      <c r="L120" s="24"/>
      <c r="M120" s="24">
        <v>52544164</v>
      </c>
    </row>
    <row r="121" spans="1:13" x14ac:dyDescent="0.25">
      <c r="A121" s="3">
        <v>45416</v>
      </c>
      <c r="B121" s="24"/>
      <c r="C121" s="24"/>
      <c r="D121" s="24"/>
      <c r="E121" s="24"/>
      <c r="F121" s="24"/>
      <c r="G121" s="24"/>
      <c r="H121" s="24"/>
      <c r="I121" s="2" t="s">
        <v>59</v>
      </c>
      <c r="J121" s="24"/>
      <c r="K121" s="24"/>
      <c r="L121" s="24"/>
      <c r="M121" s="24"/>
    </row>
    <row r="122" spans="1:13" x14ac:dyDescent="0.25">
      <c r="A122" s="3">
        <v>45416</v>
      </c>
      <c r="B122" s="24" t="s">
        <v>81</v>
      </c>
      <c r="C122" s="24" t="s">
        <v>94</v>
      </c>
      <c r="D122" s="24">
        <v>5036589203896</v>
      </c>
      <c r="E122" s="24">
        <v>1</v>
      </c>
      <c r="F122" s="24" t="s">
        <v>57</v>
      </c>
      <c r="G122" s="24">
        <v>0.44</v>
      </c>
      <c r="H122" s="24">
        <v>0.44</v>
      </c>
      <c r="I122" s="2">
        <v>2.9</v>
      </c>
      <c r="J122" s="24">
        <v>2.9</v>
      </c>
      <c r="K122" s="24"/>
      <c r="L122" s="24"/>
      <c r="M122" s="24">
        <v>66165631</v>
      </c>
    </row>
    <row r="123" spans="1:13" x14ac:dyDescent="0.25">
      <c r="A123" s="3">
        <v>45416</v>
      </c>
      <c r="B123" s="24"/>
      <c r="C123" s="24"/>
      <c r="D123" s="24"/>
      <c r="E123" s="24"/>
      <c r="F123" s="24"/>
      <c r="G123" s="24"/>
      <c r="H123" s="24"/>
      <c r="I123" s="2" t="s">
        <v>59</v>
      </c>
      <c r="J123" s="24"/>
      <c r="K123" s="24"/>
      <c r="L123" s="24"/>
      <c r="M123" s="24"/>
    </row>
    <row r="124" spans="1:13" x14ac:dyDescent="0.25">
      <c r="A124" s="3">
        <v>45416</v>
      </c>
      <c r="B124" s="24" t="s">
        <v>81</v>
      </c>
      <c r="C124" s="24" t="s">
        <v>155</v>
      </c>
      <c r="D124" s="24">
        <v>5059697691089</v>
      </c>
      <c r="E124" s="24">
        <v>5</v>
      </c>
      <c r="F124" s="24" t="s">
        <v>57</v>
      </c>
      <c r="G124" s="24">
        <v>0.25</v>
      </c>
      <c r="H124" s="24">
        <v>1.24</v>
      </c>
      <c r="I124" s="2">
        <v>4</v>
      </c>
      <c r="J124" s="24">
        <v>20</v>
      </c>
      <c r="K124" s="24"/>
      <c r="L124" s="24"/>
      <c r="M124" s="24">
        <v>91637630</v>
      </c>
    </row>
    <row r="125" spans="1:13" x14ac:dyDescent="0.25">
      <c r="A125" s="3">
        <v>45416</v>
      </c>
      <c r="B125" s="24"/>
      <c r="C125" s="24"/>
      <c r="D125" s="24"/>
      <c r="E125" s="24"/>
      <c r="F125" s="24"/>
      <c r="G125" s="24"/>
      <c r="H125" s="24"/>
      <c r="I125" s="2" t="s">
        <v>59</v>
      </c>
      <c r="J125" s="24"/>
      <c r="K125" s="24"/>
      <c r="L125" s="24"/>
      <c r="M125" s="24"/>
    </row>
    <row r="126" spans="1:13" x14ac:dyDescent="0.25">
      <c r="A126" s="3">
        <v>45416</v>
      </c>
      <c r="B126" s="24" t="s">
        <v>81</v>
      </c>
      <c r="C126" s="24" t="s">
        <v>156</v>
      </c>
      <c r="D126" s="24">
        <v>3058299</v>
      </c>
      <c r="E126" s="24">
        <v>1</v>
      </c>
      <c r="F126" s="24" t="s">
        <v>57</v>
      </c>
      <c r="G126" s="24">
        <v>0.18</v>
      </c>
      <c r="H126" s="24">
        <v>0.18</v>
      </c>
      <c r="I126" s="2">
        <v>2.1</v>
      </c>
      <c r="J126" s="24">
        <v>2.1</v>
      </c>
      <c r="K126" s="24"/>
      <c r="L126" s="24"/>
      <c r="M126" s="24">
        <v>52925059</v>
      </c>
    </row>
    <row r="127" spans="1:13" x14ac:dyDescent="0.25">
      <c r="A127" s="3">
        <v>45416</v>
      </c>
      <c r="B127" s="24"/>
      <c r="C127" s="24"/>
      <c r="D127" s="24"/>
      <c r="E127" s="24"/>
      <c r="F127" s="24"/>
      <c r="G127" s="24"/>
      <c r="H127" s="24"/>
      <c r="I127" s="2" t="s">
        <v>59</v>
      </c>
      <c r="J127" s="24"/>
      <c r="K127" s="24"/>
      <c r="L127" s="24"/>
      <c r="M127" s="24"/>
    </row>
    <row r="128" spans="1:13" x14ac:dyDescent="0.25">
      <c r="A128" s="3">
        <v>45416</v>
      </c>
      <c r="B128" s="24" t="s">
        <v>81</v>
      </c>
      <c r="C128" s="24" t="s">
        <v>157</v>
      </c>
      <c r="D128" s="24">
        <v>5024530005293</v>
      </c>
      <c r="E128" s="24">
        <v>1</v>
      </c>
      <c r="F128" s="24" t="s">
        <v>57</v>
      </c>
      <c r="G128" s="24">
        <v>0.32</v>
      </c>
      <c r="H128" s="24">
        <v>0.32</v>
      </c>
      <c r="I128" s="2">
        <v>5.5</v>
      </c>
      <c r="J128" s="24">
        <v>5.75</v>
      </c>
      <c r="K128" s="24"/>
      <c r="L128" s="24"/>
      <c r="M128" s="24">
        <v>53483815</v>
      </c>
    </row>
    <row r="129" spans="1:13" x14ac:dyDescent="0.25">
      <c r="A129" s="3">
        <v>45416</v>
      </c>
      <c r="B129" s="24"/>
      <c r="C129" s="24"/>
      <c r="D129" s="24"/>
      <c r="E129" s="24"/>
      <c r="F129" s="24"/>
      <c r="G129" s="24"/>
      <c r="H129" s="24"/>
      <c r="I129" s="2" t="s">
        <v>59</v>
      </c>
      <c r="J129" s="24"/>
      <c r="K129" s="24"/>
      <c r="L129" s="24"/>
      <c r="M129" s="24"/>
    </row>
    <row r="130" spans="1:13" x14ac:dyDescent="0.25">
      <c r="A130" s="3">
        <v>45416</v>
      </c>
      <c r="B130" s="24" t="s">
        <v>81</v>
      </c>
      <c r="C130" s="24" t="s">
        <v>158</v>
      </c>
      <c r="D130" s="24">
        <v>5054269268157</v>
      </c>
      <c r="E130" s="24">
        <v>1</v>
      </c>
      <c r="F130" s="24" t="s">
        <v>57</v>
      </c>
      <c r="G130" s="24">
        <v>0.26</v>
      </c>
      <c r="H130" s="24">
        <v>0.26</v>
      </c>
      <c r="I130" s="2">
        <v>2.2000000000000002</v>
      </c>
      <c r="J130" s="24">
        <v>2.4</v>
      </c>
      <c r="K130" s="24"/>
      <c r="L130" s="24"/>
      <c r="M130" s="24">
        <v>58748737</v>
      </c>
    </row>
    <row r="131" spans="1:13" x14ac:dyDescent="0.25">
      <c r="A131" s="3">
        <v>45416</v>
      </c>
      <c r="B131" s="24"/>
      <c r="C131" s="24"/>
      <c r="D131" s="24"/>
      <c r="E131" s="24"/>
      <c r="F131" s="24"/>
      <c r="G131" s="24"/>
      <c r="H131" s="24"/>
      <c r="I131" s="2" t="s">
        <v>59</v>
      </c>
      <c r="J131" s="24"/>
      <c r="K131" s="24"/>
      <c r="L131" s="24"/>
      <c r="M131" s="24"/>
    </row>
    <row r="132" spans="1:13" x14ac:dyDescent="0.25">
      <c r="A132" s="3">
        <v>45416</v>
      </c>
      <c r="B132" s="24" t="s">
        <v>55</v>
      </c>
      <c r="C132" s="24" t="s">
        <v>159</v>
      </c>
      <c r="D132" s="24">
        <v>3319253</v>
      </c>
      <c r="E132" s="24">
        <v>2</v>
      </c>
      <c r="F132" s="24" t="s">
        <v>57</v>
      </c>
      <c r="G132" s="24">
        <v>0.31</v>
      </c>
      <c r="H132" s="24">
        <v>0.62</v>
      </c>
      <c r="I132" s="2">
        <v>1.1000000000000001</v>
      </c>
      <c r="J132" s="24">
        <v>2.5</v>
      </c>
      <c r="K132" s="24"/>
      <c r="L132" s="24"/>
      <c r="M132" s="24">
        <v>92330788</v>
      </c>
    </row>
    <row r="133" spans="1:13" x14ac:dyDescent="0.25">
      <c r="A133" s="3">
        <v>45416</v>
      </c>
      <c r="B133" s="24"/>
      <c r="C133" s="24"/>
      <c r="D133" s="24"/>
      <c r="E133" s="24"/>
      <c r="F133" s="24"/>
      <c r="G133" s="24"/>
      <c r="H133" s="24"/>
      <c r="I133" s="2" t="s">
        <v>59</v>
      </c>
      <c r="J133" s="24"/>
      <c r="K133" s="24"/>
      <c r="L133" s="24"/>
      <c r="M133" s="24"/>
    </row>
    <row r="134" spans="1:13" x14ac:dyDescent="0.25">
      <c r="A134" s="3">
        <v>45416</v>
      </c>
      <c r="B134" s="24" t="s">
        <v>55</v>
      </c>
      <c r="C134" s="24" t="s">
        <v>160</v>
      </c>
      <c r="D134" s="24">
        <v>5059697777547</v>
      </c>
      <c r="E134" s="24">
        <v>1</v>
      </c>
      <c r="F134" s="24" t="s">
        <v>57</v>
      </c>
      <c r="G134" s="24">
        <v>0.56999999999999995</v>
      </c>
      <c r="H134" s="24">
        <v>0.56999999999999995</v>
      </c>
      <c r="I134" s="2">
        <v>3.45</v>
      </c>
      <c r="J134" s="24">
        <v>3.45</v>
      </c>
      <c r="K134" s="24"/>
      <c r="L134" s="24"/>
      <c r="M134" s="24">
        <v>90866595</v>
      </c>
    </row>
    <row r="135" spans="1:13" x14ac:dyDescent="0.25">
      <c r="A135" s="3">
        <v>45416</v>
      </c>
      <c r="B135" s="24"/>
      <c r="C135" s="24"/>
      <c r="D135" s="24"/>
      <c r="E135" s="24"/>
      <c r="F135" s="24"/>
      <c r="G135" s="24"/>
      <c r="H135" s="24"/>
      <c r="I135" s="2" t="s">
        <v>59</v>
      </c>
      <c r="J135" s="24"/>
      <c r="K135" s="24"/>
      <c r="L135" s="24"/>
      <c r="M135" s="24"/>
    </row>
    <row r="136" spans="1:13" x14ac:dyDescent="0.25">
      <c r="A136" s="3">
        <v>45416</v>
      </c>
      <c r="B136" s="24" t="s">
        <v>55</v>
      </c>
      <c r="C136" s="24" t="s">
        <v>161</v>
      </c>
      <c r="D136" s="24">
        <v>3276525</v>
      </c>
      <c r="E136" s="24">
        <v>1</v>
      </c>
      <c r="F136" s="24" t="s">
        <v>57</v>
      </c>
      <c r="G136" s="24">
        <v>0.23</v>
      </c>
      <c r="H136" s="24">
        <v>0.23</v>
      </c>
      <c r="I136" s="2">
        <v>1.2</v>
      </c>
      <c r="J136" s="24">
        <v>1.2</v>
      </c>
      <c r="K136" s="24"/>
      <c r="L136" s="24"/>
      <c r="M136" s="24">
        <v>83278011</v>
      </c>
    </row>
    <row r="137" spans="1:13" x14ac:dyDescent="0.25">
      <c r="A137" s="3">
        <v>45416</v>
      </c>
      <c r="B137" s="24"/>
      <c r="C137" s="24"/>
      <c r="D137" s="24"/>
      <c r="E137" s="24"/>
      <c r="F137" s="24"/>
      <c r="G137" s="24"/>
      <c r="H137" s="24"/>
      <c r="I137" s="2" t="s">
        <v>59</v>
      </c>
      <c r="J137" s="24"/>
      <c r="K137" s="24"/>
      <c r="L137" s="24"/>
      <c r="M137" s="24"/>
    </row>
    <row r="138" spans="1:13" x14ac:dyDescent="0.25">
      <c r="A138" s="3">
        <v>45416</v>
      </c>
      <c r="B138" s="24" t="s">
        <v>55</v>
      </c>
      <c r="C138" s="24" t="s">
        <v>109</v>
      </c>
      <c r="D138" s="24">
        <v>3315262</v>
      </c>
      <c r="E138" s="24">
        <v>1</v>
      </c>
      <c r="F138" s="24" t="s">
        <v>57</v>
      </c>
      <c r="G138" s="24">
        <v>0.45</v>
      </c>
      <c r="H138" s="24">
        <v>0.45</v>
      </c>
      <c r="I138" s="2">
        <v>3.95</v>
      </c>
      <c r="J138" s="24">
        <v>3.95</v>
      </c>
      <c r="K138" s="24"/>
      <c r="L138" s="24"/>
      <c r="M138" s="24">
        <v>89634001</v>
      </c>
    </row>
    <row r="139" spans="1:13" x14ac:dyDescent="0.25">
      <c r="A139" s="3">
        <v>45416</v>
      </c>
      <c r="B139" s="24"/>
      <c r="C139" s="24"/>
      <c r="D139" s="24"/>
      <c r="E139" s="24"/>
      <c r="F139" s="24"/>
      <c r="G139" s="24"/>
      <c r="H139" s="24"/>
      <c r="I139" s="2" t="s">
        <v>59</v>
      </c>
      <c r="J139" s="24"/>
      <c r="K139" s="24"/>
      <c r="L139" s="24"/>
      <c r="M139" s="24"/>
    </row>
    <row r="140" spans="1:13" x14ac:dyDescent="0.25">
      <c r="A140" s="3">
        <v>45416</v>
      </c>
      <c r="B140" s="24" t="s">
        <v>55</v>
      </c>
      <c r="C140" s="24" t="s">
        <v>162</v>
      </c>
      <c r="D140" s="24">
        <v>3341148</v>
      </c>
      <c r="E140" s="24">
        <v>2</v>
      </c>
      <c r="F140" s="24" t="s">
        <v>57</v>
      </c>
      <c r="G140" s="24">
        <v>0.62</v>
      </c>
      <c r="H140" s="24">
        <v>1.24</v>
      </c>
      <c r="I140" s="2">
        <v>1.55</v>
      </c>
      <c r="J140" s="24">
        <v>3.1</v>
      </c>
      <c r="K140" s="24"/>
      <c r="L140" s="24"/>
      <c r="M140" s="24">
        <v>86775489</v>
      </c>
    </row>
    <row r="141" spans="1:13" x14ac:dyDescent="0.25">
      <c r="A141" s="3">
        <v>45416</v>
      </c>
      <c r="B141" s="24"/>
      <c r="C141" s="24"/>
      <c r="D141" s="24"/>
      <c r="E141" s="24"/>
      <c r="F141" s="24"/>
      <c r="G141" s="24"/>
      <c r="H141" s="24"/>
      <c r="I141" s="2" t="s">
        <v>59</v>
      </c>
      <c r="J141" s="24"/>
      <c r="K141" s="24"/>
      <c r="L141" s="24"/>
      <c r="M141" s="24"/>
    </row>
    <row r="142" spans="1:13" x14ac:dyDescent="0.25">
      <c r="A142" s="3">
        <v>45416</v>
      </c>
      <c r="B142" s="24" t="s">
        <v>55</v>
      </c>
      <c r="C142" s="24" t="s">
        <v>163</v>
      </c>
      <c r="D142" s="24">
        <v>3259450</v>
      </c>
      <c r="E142" s="24">
        <v>3</v>
      </c>
      <c r="F142" s="24" t="s">
        <v>57</v>
      </c>
      <c r="G142" s="24">
        <v>0.53</v>
      </c>
      <c r="H142" s="24">
        <v>1.6</v>
      </c>
      <c r="I142" s="2">
        <v>3.2</v>
      </c>
      <c r="J142" s="24">
        <v>9.6</v>
      </c>
      <c r="K142" s="24"/>
      <c r="L142" s="24"/>
      <c r="M142" s="24">
        <v>78798290</v>
      </c>
    </row>
    <row r="143" spans="1:13" x14ac:dyDescent="0.25">
      <c r="A143" s="3">
        <v>45416</v>
      </c>
      <c r="B143" s="24"/>
      <c r="C143" s="24"/>
      <c r="D143" s="24"/>
      <c r="E143" s="24"/>
      <c r="F143" s="24"/>
      <c r="G143" s="24"/>
      <c r="H143" s="24"/>
      <c r="I143" s="2" t="s">
        <v>59</v>
      </c>
      <c r="J143" s="24"/>
      <c r="K143" s="24"/>
      <c r="L143" s="24"/>
      <c r="M143" s="24"/>
    </row>
    <row r="144" spans="1:13" x14ac:dyDescent="0.25">
      <c r="A144" s="3">
        <v>45416</v>
      </c>
      <c r="B144" s="24" t="s">
        <v>55</v>
      </c>
      <c r="C144" s="24" t="s">
        <v>105</v>
      </c>
      <c r="D144" s="24">
        <v>3312957</v>
      </c>
      <c r="E144" s="24">
        <v>4</v>
      </c>
      <c r="F144" s="24" t="s">
        <v>57</v>
      </c>
      <c r="G144" s="24">
        <v>0.1</v>
      </c>
      <c r="H144" s="24">
        <v>0.38</v>
      </c>
      <c r="I144" s="2">
        <v>1.1000000000000001</v>
      </c>
      <c r="J144" s="24">
        <v>4.4000000000000004</v>
      </c>
      <c r="K144" s="24"/>
      <c r="L144" s="24"/>
      <c r="M144" s="24">
        <v>86004395</v>
      </c>
    </row>
    <row r="145" spans="1:13" x14ac:dyDescent="0.25">
      <c r="A145" s="3">
        <v>45416</v>
      </c>
      <c r="B145" s="24"/>
      <c r="C145" s="24"/>
      <c r="D145" s="24"/>
      <c r="E145" s="24"/>
      <c r="F145" s="24"/>
      <c r="G145" s="24"/>
      <c r="H145" s="24"/>
      <c r="I145" s="2" t="s">
        <v>59</v>
      </c>
      <c r="J145" s="24"/>
      <c r="K145" s="24"/>
      <c r="L145" s="24"/>
      <c r="M145" s="24"/>
    </row>
    <row r="146" spans="1:13" x14ac:dyDescent="0.25">
      <c r="A146" s="3">
        <v>45416</v>
      </c>
      <c r="B146" s="24" t="s">
        <v>55</v>
      </c>
      <c r="C146" s="24" t="s">
        <v>164</v>
      </c>
      <c r="D146" s="24">
        <v>10073452</v>
      </c>
      <c r="E146" s="24">
        <v>10</v>
      </c>
      <c r="F146" s="24" t="s">
        <v>57</v>
      </c>
      <c r="G146" s="24">
        <v>0.08</v>
      </c>
      <c r="H146" s="24">
        <v>0.83</v>
      </c>
      <c r="I146" s="2">
        <v>0.3</v>
      </c>
      <c r="J146" s="24">
        <v>3</v>
      </c>
      <c r="K146" s="24"/>
      <c r="L146" s="24"/>
      <c r="M146" s="24">
        <v>60906295</v>
      </c>
    </row>
    <row r="147" spans="1:13" x14ac:dyDescent="0.25">
      <c r="A147" s="3">
        <v>45416</v>
      </c>
      <c r="B147" s="24"/>
      <c r="C147" s="24"/>
      <c r="D147" s="24"/>
      <c r="E147" s="24"/>
      <c r="F147" s="24"/>
      <c r="G147" s="24"/>
      <c r="H147" s="24"/>
      <c r="I147" s="2" t="s">
        <v>59</v>
      </c>
      <c r="J147" s="24"/>
      <c r="K147" s="24"/>
      <c r="L147" s="24"/>
      <c r="M147" s="24"/>
    </row>
    <row r="148" spans="1:13" x14ac:dyDescent="0.25">
      <c r="A148" s="3">
        <v>45416</v>
      </c>
      <c r="B148" s="24" t="s">
        <v>55</v>
      </c>
      <c r="C148" s="24" t="s">
        <v>165</v>
      </c>
      <c r="D148" s="24">
        <v>3340042</v>
      </c>
      <c r="E148" s="24">
        <v>1</v>
      </c>
      <c r="F148" s="24" t="s">
        <v>57</v>
      </c>
      <c r="G148" s="24">
        <v>0.19</v>
      </c>
      <c r="H148" s="24">
        <v>0.19</v>
      </c>
      <c r="I148" s="2">
        <v>1.1499999999999999</v>
      </c>
      <c r="J148" s="24">
        <v>1.1499999999999999</v>
      </c>
      <c r="K148" s="24"/>
      <c r="L148" s="24"/>
      <c r="M148" s="24">
        <v>86330716</v>
      </c>
    </row>
    <row r="149" spans="1:13" x14ac:dyDescent="0.25">
      <c r="A149" s="3">
        <v>45416</v>
      </c>
      <c r="B149" s="24"/>
      <c r="C149" s="24"/>
      <c r="D149" s="24"/>
      <c r="E149" s="24"/>
      <c r="F149" s="24"/>
      <c r="G149" s="24"/>
      <c r="H149" s="24"/>
      <c r="I149" s="2" t="s">
        <v>59</v>
      </c>
      <c r="J149" s="24"/>
      <c r="K149" s="24"/>
      <c r="L149" s="24"/>
      <c r="M149" s="24"/>
    </row>
    <row r="150" spans="1:13" x14ac:dyDescent="0.25">
      <c r="A150" s="3">
        <v>45416</v>
      </c>
      <c r="B150" s="24" t="s">
        <v>55</v>
      </c>
      <c r="C150" s="24" t="s">
        <v>166</v>
      </c>
      <c r="D150" s="24">
        <v>3265420</v>
      </c>
      <c r="E150" s="24">
        <v>2</v>
      </c>
      <c r="F150" s="24" t="s">
        <v>57</v>
      </c>
      <c r="G150" s="24">
        <v>0.32</v>
      </c>
      <c r="H150" s="24">
        <v>0.63</v>
      </c>
      <c r="I150" s="2">
        <v>1.4</v>
      </c>
      <c r="J150" s="24">
        <v>2.8</v>
      </c>
      <c r="K150" s="24"/>
      <c r="L150" s="24"/>
      <c r="M150" s="24">
        <v>80568030</v>
      </c>
    </row>
    <row r="151" spans="1:13" x14ac:dyDescent="0.25">
      <c r="A151" s="3">
        <v>45416</v>
      </c>
      <c r="B151" s="24"/>
      <c r="C151" s="24"/>
      <c r="D151" s="24"/>
      <c r="E151" s="24"/>
      <c r="F151" s="24"/>
      <c r="G151" s="24"/>
      <c r="H151" s="24"/>
      <c r="I151" s="2" t="s">
        <v>59</v>
      </c>
      <c r="J151" s="24"/>
      <c r="K151" s="24"/>
      <c r="L151" s="24"/>
      <c r="M151" s="24"/>
    </row>
    <row r="152" spans="1:13" x14ac:dyDescent="0.25">
      <c r="A152" s="3">
        <v>45416</v>
      </c>
      <c r="B152" s="24" t="s">
        <v>66</v>
      </c>
      <c r="C152" s="24" t="s">
        <v>167</v>
      </c>
      <c r="D152" s="24">
        <v>5000119539250</v>
      </c>
      <c r="E152" s="24">
        <v>5</v>
      </c>
      <c r="F152" s="24" t="s">
        <v>57</v>
      </c>
      <c r="G152" s="24">
        <v>0.33</v>
      </c>
      <c r="H152" s="24">
        <v>1.65</v>
      </c>
      <c r="I152" s="2">
        <v>1.75</v>
      </c>
      <c r="J152" s="24">
        <v>9.75</v>
      </c>
      <c r="K152" s="24"/>
      <c r="L152" s="24"/>
      <c r="M152" s="24">
        <v>50889450</v>
      </c>
    </row>
    <row r="153" spans="1:13" x14ac:dyDescent="0.25">
      <c r="A153" s="3">
        <v>45416</v>
      </c>
      <c r="B153" s="24"/>
      <c r="C153" s="24"/>
      <c r="D153" s="24"/>
      <c r="E153" s="24"/>
      <c r="F153" s="24"/>
      <c r="G153" s="24"/>
      <c r="H153" s="24"/>
      <c r="I153" s="2" t="s">
        <v>59</v>
      </c>
      <c r="J153" s="24"/>
      <c r="K153" s="24"/>
      <c r="L153" s="24"/>
      <c r="M153" s="24"/>
    </row>
    <row r="154" spans="1:13" x14ac:dyDescent="0.25">
      <c r="A154" s="3">
        <v>45416</v>
      </c>
      <c r="B154" s="24" t="s">
        <v>66</v>
      </c>
      <c r="C154" s="24" t="s">
        <v>168</v>
      </c>
      <c r="D154" s="24">
        <v>5059697267154</v>
      </c>
      <c r="E154" s="24">
        <v>3</v>
      </c>
      <c r="F154" s="24" t="s">
        <v>57</v>
      </c>
      <c r="G154" s="24">
        <v>0.36</v>
      </c>
      <c r="H154" s="24">
        <v>1.08</v>
      </c>
      <c r="I154" s="2">
        <v>1.2</v>
      </c>
      <c r="J154" s="24">
        <v>3.6</v>
      </c>
      <c r="K154" s="24"/>
      <c r="L154" s="24"/>
      <c r="M154" s="24">
        <v>91186608</v>
      </c>
    </row>
    <row r="155" spans="1:13" x14ac:dyDescent="0.25">
      <c r="A155" s="3">
        <v>45416</v>
      </c>
      <c r="B155" s="24"/>
      <c r="C155" s="24"/>
      <c r="D155" s="24"/>
      <c r="E155" s="24"/>
      <c r="F155" s="24"/>
      <c r="G155" s="24"/>
      <c r="H155" s="24"/>
      <c r="I155" s="2" t="s">
        <v>59</v>
      </c>
      <c r="J155" s="24"/>
      <c r="K155" s="24"/>
      <c r="L155" s="24"/>
      <c r="M155" s="24"/>
    </row>
    <row r="156" spans="1:13" x14ac:dyDescent="0.25">
      <c r="A156" s="3">
        <v>45416</v>
      </c>
      <c r="B156" s="24" t="s">
        <v>66</v>
      </c>
      <c r="C156" s="24" t="s">
        <v>70</v>
      </c>
      <c r="D156" s="24">
        <v>3269275</v>
      </c>
      <c r="E156" s="24">
        <v>5</v>
      </c>
      <c r="F156" s="24" t="s">
        <v>57</v>
      </c>
      <c r="G156" s="24">
        <v>7.0000000000000007E-2</v>
      </c>
      <c r="H156" s="24">
        <v>0.35</v>
      </c>
      <c r="I156" s="2">
        <v>1.1000000000000001</v>
      </c>
      <c r="J156" s="24">
        <v>5.5</v>
      </c>
      <c r="K156" s="24"/>
      <c r="L156" s="24"/>
      <c r="M156" s="24">
        <v>81301454</v>
      </c>
    </row>
    <row r="157" spans="1:13" x14ac:dyDescent="0.25">
      <c r="A157" s="3">
        <v>45416</v>
      </c>
      <c r="B157" s="24"/>
      <c r="C157" s="24"/>
      <c r="D157" s="24"/>
      <c r="E157" s="24"/>
      <c r="F157" s="24"/>
      <c r="G157" s="24"/>
      <c r="H157" s="24"/>
      <c r="I157" s="2" t="s">
        <v>59</v>
      </c>
      <c r="J157" s="24"/>
      <c r="K157" s="24"/>
      <c r="L157" s="24"/>
      <c r="M157" s="24"/>
    </row>
    <row r="158" spans="1:13" x14ac:dyDescent="0.25">
      <c r="A158" s="3">
        <v>45416</v>
      </c>
      <c r="B158" s="24" t="s">
        <v>66</v>
      </c>
      <c r="C158" s="24" t="s">
        <v>74</v>
      </c>
      <c r="D158" s="24">
        <v>3063330</v>
      </c>
      <c r="E158" s="24">
        <v>2</v>
      </c>
      <c r="F158" s="24" t="s">
        <v>57</v>
      </c>
      <c r="G158" s="24">
        <v>0.08</v>
      </c>
      <c r="H158" s="24">
        <v>0.16</v>
      </c>
      <c r="I158" s="2">
        <v>1.1000000000000001</v>
      </c>
      <c r="J158" s="24">
        <v>2.2000000000000002</v>
      </c>
      <c r="K158" s="24"/>
      <c r="L158" s="24"/>
      <c r="M158" s="24">
        <v>67880462</v>
      </c>
    </row>
    <row r="159" spans="1:13" x14ac:dyDescent="0.25">
      <c r="A159" s="3">
        <v>45416</v>
      </c>
      <c r="B159" s="24"/>
      <c r="C159" s="24"/>
      <c r="D159" s="24"/>
      <c r="E159" s="24"/>
      <c r="F159" s="24"/>
      <c r="G159" s="24"/>
      <c r="H159" s="24"/>
      <c r="I159" s="2" t="s">
        <v>59</v>
      </c>
      <c r="J159" s="24"/>
      <c r="K159" s="24"/>
      <c r="L159" s="24"/>
      <c r="M159" s="24"/>
    </row>
    <row r="160" spans="1:13" x14ac:dyDescent="0.25">
      <c r="A160" s="3">
        <v>45416</v>
      </c>
      <c r="B160" s="24" t="s">
        <v>66</v>
      </c>
      <c r="C160" s="24" t="s">
        <v>169</v>
      </c>
      <c r="D160" s="24">
        <v>5022824240061</v>
      </c>
      <c r="E160" s="24">
        <v>2</v>
      </c>
      <c r="F160" s="24" t="s">
        <v>57</v>
      </c>
      <c r="G160" s="24">
        <v>0.5</v>
      </c>
      <c r="H160" s="24">
        <v>1</v>
      </c>
      <c r="I160" s="2">
        <v>1.1000000000000001</v>
      </c>
      <c r="J160" s="24">
        <v>2.5</v>
      </c>
      <c r="K160" s="24"/>
      <c r="L160" s="24"/>
      <c r="M160" s="24">
        <v>61699364</v>
      </c>
    </row>
    <row r="161" spans="1:13" x14ac:dyDescent="0.25">
      <c r="A161" s="3">
        <v>45416</v>
      </c>
      <c r="B161" s="24"/>
      <c r="C161" s="24"/>
      <c r="D161" s="24"/>
      <c r="E161" s="24"/>
      <c r="F161" s="24"/>
      <c r="G161" s="24"/>
      <c r="H161" s="24"/>
      <c r="I161" s="2" t="s">
        <v>59</v>
      </c>
      <c r="J161" s="24"/>
      <c r="K161" s="24"/>
      <c r="L161" s="24"/>
      <c r="M161" s="24"/>
    </row>
    <row r="162" spans="1:13" x14ac:dyDescent="0.25">
      <c r="A162" s="3">
        <v>45416</v>
      </c>
      <c r="B162" s="24" t="s">
        <v>66</v>
      </c>
      <c r="C162" s="24" t="s">
        <v>77</v>
      </c>
      <c r="D162" s="24">
        <v>3269299</v>
      </c>
      <c r="E162" s="24">
        <v>4</v>
      </c>
      <c r="F162" s="24" t="s">
        <v>57</v>
      </c>
      <c r="G162" s="24">
        <v>0.09</v>
      </c>
      <c r="H162" s="24">
        <v>0.36</v>
      </c>
      <c r="I162" s="2">
        <v>1.1000000000000001</v>
      </c>
      <c r="J162" s="24">
        <v>4.4000000000000004</v>
      </c>
      <c r="K162" s="24"/>
      <c r="L162" s="24"/>
      <c r="M162" s="24">
        <v>81301517</v>
      </c>
    </row>
    <row r="163" spans="1:13" x14ac:dyDescent="0.25">
      <c r="A163" s="3">
        <v>45416</v>
      </c>
      <c r="B163" s="24"/>
      <c r="C163" s="24"/>
      <c r="D163" s="24"/>
      <c r="E163" s="24"/>
      <c r="F163" s="24"/>
      <c r="G163" s="24"/>
      <c r="H163" s="24"/>
      <c r="I163" s="2" t="s">
        <v>59</v>
      </c>
      <c r="J163" s="24"/>
      <c r="K163" s="24"/>
      <c r="L163" s="24"/>
      <c r="M163" s="24"/>
    </row>
    <row r="164" spans="1:13" x14ac:dyDescent="0.25">
      <c r="A164" s="3">
        <v>45416</v>
      </c>
      <c r="B164" s="24" t="s">
        <v>66</v>
      </c>
      <c r="C164" s="24" t="s">
        <v>170</v>
      </c>
      <c r="D164" s="24">
        <v>5010044010137</v>
      </c>
      <c r="E164" s="24">
        <v>1</v>
      </c>
      <c r="F164" s="24" t="s">
        <v>57</v>
      </c>
      <c r="G164" s="24">
        <v>0.25</v>
      </c>
      <c r="H164" s="24">
        <v>0.25</v>
      </c>
      <c r="I164" s="2">
        <v>1.1499999999999999</v>
      </c>
      <c r="J164" s="24">
        <v>1.3</v>
      </c>
      <c r="K164" s="24"/>
      <c r="L164" s="24"/>
      <c r="M164" s="24">
        <v>91782951</v>
      </c>
    </row>
    <row r="165" spans="1:13" x14ac:dyDescent="0.25">
      <c r="A165" s="3">
        <v>45416</v>
      </c>
      <c r="B165" s="24"/>
      <c r="C165" s="24"/>
      <c r="D165" s="24"/>
      <c r="E165" s="24"/>
      <c r="F165" s="24"/>
      <c r="G165" s="24"/>
      <c r="H165" s="24"/>
      <c r="I165" s="2" t="s">
        <v>59</v>
      </c>
      <c r="J165" s="24"/>
      <c r="K165" s="24"/>
      <c r="L165" s="24"/>
      <c r="M165" s="24"/>
    </row>
    <row r="166" spans="1:13" x14ac:dyDescent="0.25">
      <c r="A166" s="3">
        <v>45416</v>
      </c>
      <c r="B166" s="24" t="s">
        <v>66</v>
      </c>
      <c r="C166" s="24" t="s">
        <v>100</v>
      </c>
      <c r="D166" s="24">
        <v>5057753913267</v>
      </c>
      <c r="E166" s="24">
        <v>1</v>
      </c>
      <c r="F166" s="24" t="s">
        <v>57</v>
      </c>
      <c r="G166" s="24">
        <v>0.32</v>
      </c>
      <c r="H166" s="24">
        <v>0.32</v>
      </c>
      <c r="I166" s="2">
        <v>1.7</v>
      </c>
      <c r="J166" s="24">
        <v>1.7</v>
      </c>
      <c r="K166" s="24"/>
      <c r="L166" s="24"/>
      <c r="M166" s="24">
        <v>86019308</v>
      </c>
    </row>
    <row r="167" spans="1:13" x14ac:dyDescent="0.25">
      <c r="A167" s="3">
        <v>45416</v>
      </c>
      <c r="B167" s="24"/>
      <c r="C167" s="24"/>
      <c r="D167" s="24"/>
      <c r="E167" s="24"/>
      <c r="F167" s="24"/>
      <c r="G167" s="24"/>
      <c r="H167" s="24"/>
      <c r="I167" s="2" t="s">
        <v>59</v>
      </c>
      <c r="J167" s="24"/>
      <c r="K167" s="24"/>
      <c r="L167" s="24"/>
      <c r="M167" s="24"/>
    </row>
    <row r="168" spans="1:13" x14ac:dyDescent="0.25">
      <c r="A168" s="3">
        <v>45416</v>
      </c>
      <c r="B168" s="24" t="s">
        <v>66</v>
      </c>
      <c r="C168" s="24" t="s">
        <v>171</v>
      </c>
      <c r="D168" s="24">
        <v>5031021454072</v>
      </c>
      <c r="E168" s="24">
        <v>5</v>
      </c>
      <c r="F168" s="24" t="s">
        <v>57</v>
      </c>
      <c r="G168" s="24">
        <v>0.33</v>
      </c>
      <c r="H168" s="24">
        <v>1.67</v>
      </c>
      <c r="I168" s="2">
        <v>1.1000000000000001</v>
      </c>
      <c r="J168" s="24">
        <v>6.25</v>
      </c>
      <c r="K168" s="24"/>
      <c r="L168" s="24"/>
      <c r="M168" s="24">
        <v>52993426</v>
      </c>
    </row>
    <row r="169" spans="1:13" x14ac:dyDescent="0.25">
      <c r="A169" s="3">
        <v>45416</v>
      </c>
      <c r="B169" s="24"/>
      <c r="C169" s="24"/>
      <c r="D169" s="24"/>
      <c r="E169" s="24"/>
      <c r="F169" s="24"/>
      <c r="G169" s="24"/>
      <c r="H169" s="24"/>
      <c r="I169" s="2" t="s">
        <v>59</v>
      </c>
      <c r="J169" s="24"/>
      <c r="K169" s="24"/>
      <c r="L169" s="24"/>
      <c r="M169" s="24"/>
    </row>
    <row r="170" spans="1:13" x14ac:dyDescent="0.25">
      <c r="A170" s="3">
        <v>45416</v>
      </c>
      <c r="B170" s="24" t="s">
        <v>66</v>
      </c>
      <c r="C170" s="24" t="s">
        <v>75</v>
      </c>
      <c r="D170" s="24">
        <v>5057753912444</v>
      </c>
      <c r="E170" s="24">
        <v>3</v>
      </c>
      <c r="F170" s="24" t="s">
        <v>57</v>
      </c>
      <c r="G170" s="24">
        <v>0.22</v>
      </c>
      <c r="H170" s="24">
        <v>0.67</v>
      </c>
      <c r="I170" s="2">
        <v>0.9</v>
      </c>
      <c r="J170" s="24">
        <v>2.7</v>
      </c>
      <c r="K170" s="24"/>
      <c r="L170" s="24"/>
      <c r="M170" s="24">
        <v>87542625</v>
      </c>
    </row>
    <row r="171" spans="1:13" x14ac:dyDescent="0.25">
      <c r="A171" s="3">
        <v>45416</v>
      </c>
      <c r="B171" s="24"/>
      <c r="C171" s="24"/>
      <c r="D171" s="24"/>
      <c r="E171" s="24"/>
      <c r="F171" s="24"/>
      <c r="G171" s="24"/>
      <c r="H171" s="24"/>
      <c r="I171" s="2" t="s">
        <v>59</v>
      </c>
      <c r="J171" s="24"/>
      <c r="K171" s="24"/>
      <c r="L171" s="24"/>
      <c r="M171" s="24"/>
    </row>
    <row r="172" spans="1:13" x14ac:dyDescent="0.25">
      <c r="A172" s="3">
        <v>45416</v>
      </c>
      <c r="B172" s="24" t="s">
        <v>66</v>
      </c>
      <c r="C172" s="24" t="s">
        <v>172</v>
      </c>
      <c r="D172" s="24">
        <v>5018374525338</v>
      </c>
      <c r="E172" s="24">
        <v>1</v>
      </c>
      <c r="F172" s="24" t="s">
        <v>57</v>
      </c>
      <c r="G172" s="24">
        <v>0.67</v>
      </c>
      <c r="H172" s="24">
        <v>0.67</v>
      </c>
      <c r="I172" s="2">
        <v>10</v>
      </c>
      <c r="J172" s="24">
        <v>10</v>
      </c>
      <c r="K172" s="24"/>
      <c r="L172" s="24"/>
      <c r="M172" s="24">
        <v>51849721</v>
      </c>
    </row>
    <row r="173" spans="1:13" x14ac:dyDescent="0.25">
      <c r="A173" s="3">
        <v>45416</v>
      </c>
      <c r="B173" s="24"/>
      <c r="C173" s="24"/>
      <c r="D173" s="24"/>
      <c r="E173" s="24"/>
      <c r="F173" s="24"/>
      <c r="G173" s="24"/>
      <c r="H173" s="24"/>
      <c r="I173" s="2" t="s">
        <v>59</v>
      </c>
      <c r="J173" s="24"/>
      <c r="K173" s="24"/>
      <c r="L173" s="24"/>
      <c r="M173" s="24"/>
    </row>
    <row r="174" spans="1:13" x14ac:dyDescent="0.25">
      <c r="A174" s="3">
        <v>45416</v>
      </c>
      <c r="B174" s="24" t="s">
        <v>66</v>
      </c>
      <c r="C174" s="24" t="s">
        <v>73</v>
      </c>
      <c r="D174" s="24">
        <v>3277621</v>
      </c>
      <c r="E174" s="24">
        <v>3</v>
      </c>
      <c r="F174" s="24" t="s">
        <v>57</v>
      </c>
      <c r="G174" s="24">
        <v>0.08</v>
      </c>
      <c r="H174" s="24">
        <v>0.23</v>
      </c>
      <c r="I174" s="2">
        <v>1.2</v>
      </c>
      <c r="J174" s="24">
        <v>3.6</v>
      </c>
      <c r="K174" s="24"/>
      <c r="L174" s="24"/>
      <c r="M174" s="24">
        <v>83688234</v>
      </c>
    </row>
    <row r="175" spans="1:13" x14ac:dyDescent="0.25">
      <c r="A175" s="3">
        <v>45416</v>
      </c>
      <c r="B175" s="24"/>
      <c r="C175" s="24"/>
      <c r="D175" s="24"/>
      <c r="E175" s="24"/>
      <c r="F175" s="24"/>
      <c r="G175" s="24"/>
      <c r="H175" s="24"/>
      <c r="I175" s="2" t="s">
        <v>59</v>
      </c>
      <c r="J175" s="24"/>
      <c r="K175" s="24"/>
      <c r="L175" s="24"/>
      <c r="M175" s="24"/>
    </row>
    <row r="176" spans="1:13" x14ac:dyDescent="0.25">
      <c r="A176" s="3">
        <v>45417</v>
      </c>
      <c r="B176" s="24" t="s">
        <v>55</v>
      </c>
      <c r="C176" s="24" t="s">
        <v>173</v>
      </c>
      <c r="D176" s="24">
        <v>3249543</v>
      </c>
      <c r="E176" s="24">
        <v>1</v>
      </c>
      <c r="F176" s="24" t="s">
        <v>57</v>
      </c>
      <c r="G176" s="24">
        <v>0.78</v>
      </c>
      <c r="H176" s="24">
        <v>0.78</v>
      </c>
      <c r="I176" s="2">
        <v>3.2</v>
      </c>
      <c r="J176" s="24">
        <v>3.2</v>
      </c>
      <c r="K176" s="24"/>
      <c r="L176" s="24"/>
      <c r="M176" s="24">
        <v>77090863</v>
      </c>
    </row>
    <row r="177" spans="1:13" x14ac:dyDescent="0.25">
      <c r="A177" s="3">
        <v>45417</v>
      </c>
      <c r="B177" s="24"/>
      <c r="C177" s="24"/>
      <c r="D177" s="24"/>
      <c r="E177" s="24"/>
      <c r="F177" s="24"/>
      <c r="G177" s="24"/>
      <c r="H177" s="24"/>
      <c r="I177" s="2" t="s">
        <v>59</v>
      </c>
      <c r="J177" s="24"/>
      <c r="K177" s="24"/>
      <c r="L177" s="24"/>
      <c r="M177" s="24"/>
    </row>
    <row r="178" spans="1:13" x14ac:dyDescent="0.25">
      <c r="A178" s="3">
        <v>45417</v>
      </c>
      <c r="B178" s="24" t="s">
        <v>55</v>
      </c>
      <c r="C178" s="24" t="s">
        <v>174</v>
      </c>
      <c r="D178" s="24">
        <v>3268681</v>
      </c>
      <c r="E178" s="24">
        <v>2</v>
      </c>
      <c r="F178" s="24" t="s">
        <v>57</v>
      </c>
      <c r="G178" s="24">
        <v>0.01</v>
      </c>
      <c r="H178" s="24">
        <v>0.03</v>
      </c>
      <c r="I178" s="2">
        <v>0.75</v>
      </c>
      <c r="J178" s="24">
        <v>1.5</v>
      </c>
      <c r="K178" s="24"/>
      <c r="L178" s="24"/>
      <c r="M178" s="24">
        <v>81203743</v>
      </c>
    </row>
    <row r="179" spans="1:13" x14ac:dyDescent="0.25">
      <c r="A179" s="3">
        <v>45417</v>
      </c>
      <c r="B179" s="24"/>
      <c r="C179" s="24"/>
      <c r="D179" s="24"/>
      <c r="E179" s="24"/>
      <c r="F179" s="24"/>
      <c r="G179" s="24"/>
      <c r="H179" s="24"/>
      <c r="I179" s="2" t="s">
        <v>59</v>
      </c>
      <c r="J179" s="24"/>
      <c r="K179" s="24"/>
      <c r="L179" s="24"/>
      <c r="M179" s="24"/>
    </row>
    <row r="180" spans="1:13" x14ac:dyDescent="0.25">
      <c r="A180" s="3">
        <v>45417</v>
      </c>
      <c r="B180" s="24" t="s">
        <v>81</v>
      </c>
      <c r="C180" s="24" t="s">
        <v>175</v>
      </c>
      <c r="D180" s="24">
        <v>5057753922771</v>
      </c>
      <c r="E180" s="24">
        <v>1</v>
      </c>
      <c r="F180" s="24" t="s">
        <v>57</v>
      </c>
      <c r="G180" s="24">
        <v>0.44</v>
      </c>
      <c r="H180" s="24">
        <v>0.44</v>
      </c>
      <c r="I180" s="2">
        <v>3.75</v>
      </c>
      <c r="J180" s="24">
        <v>3.75</v>
      </c>
      <c r="K180" s="24"/>
      <c r="L180" s="24"/>
      <c r="M180" s="24">
        <v>87690040</v>
      </c>
    </row>
    <row r="181" spans="1:13" x14ac:dyDescent="0.25">
      <c r="A181" s="3">
        <v>45417</v>
      </c>
      <c r="B181" s="24"/>
      <c r="C181" s="24"/>
      <c r="D181" s="24"/>
      <c r="E181" s="24"/>
      <c r="F181" s="24"/>
      <c r="G181" s="24"/>
      <c r="H181" s="24"/>
      <c r="I181" s="2" t="s">
        <v>59</v>
      </c>
      <c r="J181" s="24"/>
      <c r="K181" s="24"/>
      <c r="L181" s="24"/>
      <c r="M181" s="24"/>
    </row>
    <row r="182" spans="1:13" x14ac:dyDescent="0.25">
      <c r="A182" s="3">
        <v>45417</v>
      </c>
      <c r="B182" s="24" t="s">
        <v>81</v>
      </c>
      <c r="C182" s="24" t="s">
        <v>176</v>
      </c>
      <c r="D182" s="24">
        <v>5057753600990</v>
      </c>
      <c r="E182" s="24">
        <v>2</v>
      </c>
      <c r="F182" s="24" t="s">
        <v>57</v>
      </c>
      <c r="G182" s="24">
        <v>0.64</v>
      </c>
      <c r="H182" s="24">
        <v>1.28</v>
      </c>
      <c r="I182" s="2">
        <v>4.55</v>
      </c>
      <c r="J182" s="24">
        <v>9.1</v>
      </c>
      <c r="K182" s="24"/>
      <c r="L182" s="24"/>
      <c r="M182" s="24">
        <v>85735591</v>
      </c>
    </row>
    <row r="183" spans="1:13" x14ac:dyDescent="0.25">
      <c r="A183" s="3">
        <v>45417</v>
      </c>
      <c r="B183" s="24"/>
      <c r="C183" s="24"/>
      <c r="D183" s="24"/>
      <c r="E183" s="24"/>
      <c r="F183" s="24"/>
      <c r="G183" s="24"/>
      <c r="H183" s="24"/>
      <c r="I183" s="2" t="s">
        <v>59</v>
      </c>
      <c r="J183" s="24"/>
      <c r="K183" s="24"/>
      <c r="L183" s="24"/>
      <c r="M183" s="24"/>
    </row>
    <row r="184" spans="1:13" x14ac:dyDescent="0.25">
      <c r="A184" s="3">
        <v>45417</v>
      </c>
      <c r="B184" s="24" t="s">
        <v>81</v>
      </c>
      <c r="C184" s="24" t="s">
        <v>177</v>
      </c>
      <c r="D184" s="24">
        <v>5057545878859</v>
      </c>
      <c r="E184" s="24">
        <v>2</v>
      </c>
      <c r="F184" s="24" t="s">
        <v>57</v>
      </c>
      <c r="G184" s="24">
        <v>0.48</v>
      </c>
      <c r="H184" s="24">
        <v>0.96</v>
      </c>
      <c r="I184" s="2">
        <v>0.95</v>
      </c>
      <c r="J184" s="24">
        <v>2.1</v>
      </c>
      <c r="K184" s="24"/>
      <c r="L184" s="24"/>
      <c r="M184" s="24">
        <v>84820791</v>
      </c>
    </row>
    <row r="185" spans="1:13" x14ac:dyDescent="0.25">
      <c r="A185" s="3">
        <v>45417</v>
      </c>
      <c r="B185" s="24"/>
      <c r="C185" s="24"/>
      <c r="D185" s="24"/>
      <c r="E185" s="24"/>
      <c r="F185" s="24"/>
      <c r="G185" s="24"/>
      <c r="H185" s="24"/>
      <c r="I185" s="2" t="s">
        <v>59</v>
      </c>
      <c r="J185" s="24"/>
      <c r="K185" s="24"/>
      <c r="L185" s="24"/>
      <c r="M185" s="24"/>
    </row>
    <row r="186" spans="1:13" x14ac:dyDescent="0.25">
      <c r="A186" s="3">
        <v>45417</v>
      </c>
      <c r="B186" s="24" t="s">
        <v>81</v>
      </c>
      <c r="C186" s="24" t="s">
        <v>178</v>
      </c>
      <c r="D186" s="24">
        <v>5053526662318</v>
      </c>
      <c r="E186" s="24">
        <v>3</v>
      </c>
      <c r="F186" s="24" t="s">
        <v>57</v>
      </c>
      <c r="G186" s="24">
        <v>0.22</v>
      </c>
      <c r="H186" s="24">
        <v>0.65</v>
      </c>
      <c r="I186" s="2">
        <v>5.5</v>
      </c>
      <c r="J186" s="24">
        <v>16.5</v>
      </c>
      <c r="K186" s="24"/>
      <c r="L186" s="24"/>
      <c r="M186" s="24">
        <v>63753896</v>
      </c>
    </row>
    <row r="187" spans="1:13" x14ac:dyDescent="0.25">
      <c r="A187" s="3">
        <v>45417</v>
      </c>
      <c r="B187" s="24"/>
      <c r="C187" s="24"/>
      <c r="D187" s="24"/>
      <c r="E187" s="24"/>
      <c r="F187" s="24"/>
      <c r="G187" s="24"/>
      <c r="H187" s="24"/>
      <c r="I187" s="2" t="s">
        <v>59</v>
      </c>
      <c r="J187" s="24"/>
      <c r="K187" s="24"/>
      <c r="L187" s="24"/>
      <c r="M187" s="24"/>
    </row>
    <row r="188" spans="1:13" x14ac:dyDescent="0.25">
      <c r="A188" s="3">
        <v>45417</v>
      </c>
      <c r="B188" s="24" t="s">
        <v>66</v>
      </c>
      <c r="C188" s="24" t="s">
        <v>73</v>
      </c>
      <c r="D188" s="24">
        <v>3277621</v>
      </c>
      <c r="E188" s="24">
        <v>1</v>
      </c>
      <c r="F188" s="24" t="s">
        <v>57</v>
      </c>
      <c r="G188" s="24">
        <v>0.08</v>
      </c>
      <c r="H188" s="24">
        <v>0.08</v>
      </c>
      <c r="I188" s="2">
        <v>1.2</v>
      </c>
      <c r="J188" s="24">
        <v>1.2</v>
      </c>
      <c r="K188" s="24"/>
      <c r="L188" s="24"/>
      <c r="M188" s="24">
        <v>83688234</v>
      </c>
    </row>
    <row r="189" spans="1:13" x14ac:dyDescent="0.25">
      <c r="A189" s="3">
        <v>45417</v>
      </c>
      <c r="B189" s="24"/>
      <c r="C189" s="24"/>
      <c r="D189" s="24"/>
      <c r="E189" s="24"/>
      <c r="F189" s="24"/>
      <c r="G189" s="24"/>
      <c r="H189" s="24"/>
      <c r="I189" s="2" t="s">
        <v>59</v>
      </c>
      <c r="J189" s="24"/>
      <c r="K189" s="24"/>
      <c r="L189" s="24"/>
      <c r="M189" s="24"/>
    </row>
    <row r="190" spans="1:13" x14ac:dyDescent="0.25">
      <c r="A190" s="3">
        <v>45417</v>
      </c>
      <c r="B190" s="24" t="s">
        <v>66</v>
      </c>
      <c r="C190" s="24" t="s">
        <v>179</v>
      </c>
      <c r="D190" s="24">
        <v>5027952012986</v>
      </c>
      <c r="E190" s="24">
        <v>1</v>
      </c>
      <c r="F190" s="24" t="s">
        <v>57</v>
      </c>
      <c r="G190" s="24">
        <v>0.26</v>
      </c>
      <c r="H190" s="24">
        <v>0.26</v>
      </c>
      <c r="I190" s="2">
        <v>2.85</v>
      </c>
      <c r="J190" s="24">
        <v>3.3</v>
      </c>
      <c r="K190" s="24"/>
      <c r="L190" s="24"/>
      <c r="M190" s="24">
        <v>85811126</v>
      </c>
    </row>
    <row r="191" spans="1:13" x14ac:dyDescent="0.25">
      <c r="A191" s="3">
        <v>45417</v>
      </c>
      <c r="B191" s="24"/>
      <c r="C191" s="24"/>
      <c r="D191" s="24"/>
      <c r="E191" s="24"/>
      <c r="F191" s="24"/>
      <c r="G191" s="24"/>
      <c r="H191" s="24"/>
      <c r="I191" s="2" t="s">
        <v>59</v>
      </c>
      <c r="J191" s="24"/>
      <c r="K191" s="24"/>
      <c r="L191" s="24"/>
      <c r="M191" s="24"/>
    </row>
    <row r="192" spans="1:13" x14ac:dyDescent="0.25">
      <c r="A192" s="3">
        <v>45417</v>
      </c>
      <c r="B192" s="24" t="s">
        <v>66</v>
      </c>
      <c r="C192" s="24" t="s">
        <v>141</v>
      </c>
      <c r="D192" s="24">
        <v>5057967395088</v>
      </c>
      <c r="E192" s="24">
        <v>1</v>
      </c>
      <c r="F192" s="24" t="s">
        <v>57</v>
      </c>
      <c r="G192" s="24">
        <v>0.46</v>
      </c>
      <c r="H192" s="24">
        <v>0.46</v>
      </c>
      <c r="I192" s="2">
        <v>1.7</v>
      </c>
      <c r="J192" s="24">
        <v>1.95</v>
      </c>
      <c r="K192" s="24"/>
      <c r="L192" s="24"/>
      <c r="M192" s="24">
        <v>86583952</v>
      </c>
    </row>
    <row r="193" spans="1:13" x14ac:dyDescent="0.25">
      <c r="A193" s="3">
        <v>45417</v>
      </c>
      <c r="B193" s="24"/>
      <c r="C193" s="24"/>
      <c r="D193" s="24"/>
      <c r="E193" s="24"/>
      <c r="F193" s="24"/>
      <c r="G193" s="24"/>
      <c r="H193" s="24"/>
      <c r="I193" s="2" t="s">
        <v>59</v>
      </c>
      <c r="J193" s="24"/>
      <c r="K193" s="24"/>
      <c r="L193" s="24"/>
      <c r="M193" s="24"/>
    </row>
    <row r="194" spans="1:13" x14ac:dyDescent="0.25">
      <c r="A194" s="3">
        <v>45417</v>
      </c>
      <c r="B194" s="24" t="s">
        <v>66</v>
      </c>
      <c r="C194" s="24" t="s">
        <v>138</v>
      </c>
      <c r="D194" s="24">
        <v>5010044005577</v>
      </c>
      <c r="E194" s="24">
        <v>1</v>
      </c>
      <c r="F194" s="24" t="s">
        <v>57</v>
      </c>
      <c r="G194" s="24">
        <v>0.3</v>
      </c>
      <c r="H194" s="24">
        <v>0.3</v>
      </c>
      <c r="I194" s="2">
        <v>1.85</v>
      </c>
      <c r="J194" s="24">
        <v>1.85</v>
      </c>
      <c r="K194" s="24"/>
      <c r="L194" s="24"/>
      <c r="M194" s="24">
        <v>78775835</v>
      </c>
    </row>
    <row r="195" spans="1:13" x14ac:dyDescent="0.25">
      <c r="A195" s="3">
        <v>45417</v>
      </c>
      <c r="B195" s="24"/>
      <c r="C195" s="24"/>
      <c r="D195" s="24"/>
      <c r="E195" s="24"/>
      <c r="F195" s="24"/>
      <c r="G195" s="24"/>
      <c r="H195" s="24"/>
      <c r="I195" s="2" t="s">
        <v>59</v>
      </c>
      <c r="J195" s="24"/>
      <c r="K195" s="24"/>
      <c r="L195" s="24"/>
      <c r="M195" s="24"/>
    </row>
    <row r="196" spans="1:13" x14ac:dyDescent="0.25">
      <c r="A196" s="3">
        <v>45417</v>
      </c>
      <c r="B196" s="24" t="s">
        <v>66</v>
      </c>
      <c r="C196" s="24" t="s">
        <v>180</v>
      </c>
      <c r="D196" s="24">
        <v>5010044007588</v>
      </c>
      <c r="E196" s="24">
        <v>1</v>
      </c>
      <c r="F196" s="24" t="s">
        <v>57</v>
      </c>
      <c r="G196" s="24">
        <v>0.25</v>
      </c>
      <c r="H196" s="24">
        <v>0.25</v>
      </c>
      <c r="I196" s="2">
        <v>1.75</v>
      </c>
      <c r="J196" s="24">
        <v>1.85</v>
      </c>
      <c r="K196" s="24"/>
      <c r="L196" s="24"/>
      <c r="M196" s="24">
        <v>85137452</v>
      </c>
    </row>
    <row r="197" spans="1:13" x14ac:dyDescent="0.25">
      <c r="A197" s="3">
        <v>45417</v>
      </c>
      <c r="B197" s="24"/>
      <c r="C197" s="24"/>
      <c r="D197" s="24"/>
      <c r="E197" s="24"/>
      <c r="F197" s="24"/>
      <c r="G197" s="24"/>
      <c r="H197" s="24"/>
      <c r="I197" s="2" t="s">
        <v>59</v>
      </c>
      <c r="J197" s="24"/>
      <c r="K197" s="24"/>
      <c r="L197" s="24"/>
      <c r="M197" s="24"/>
    </row>
    <row r="198" spans="1:13" x14ac:dyDescent="0.25">
      <c r="A198" s="3">
        <v>45417</v>
      </c>
      <c r="B198" s="24" t="s">
        <v>66</v>
      </c>
      <c r="C198" s="24" t="s">
        <v>77</v>
      </c>
      <c r="D198" s="24">
        <v>3269299</v>
      </c>
      <c r="E198" s="24">
        <v>1</v>
      </c>
      <c r="F198" s="24" t="s">
        <v>57</v>
      </c>
      <c r="G198" s="24">
        <v>0.09</v>
      </c>
      <c r="H198" s="24">
        <v>0.09</v>
      </c>
      <c r="I198" s="2">
        <v>1.1000000000000001</v>
      </c>
      <c r="J198" s="24">
        <v>1.1000000000000001</v>
      </c>
      <c r="K198" s="24"/>
      <c r="L198" s="24"/>
      <c r="M198" s="24">
        <v>81301517</v>
      </c>
    </row>
    <row r="199" spans="1:13" x14ac:dyDescent="0.25">
      <c r="A199" s="3">
        <v>45417</v>
      </c>
      <c r="B199" s="24"/>
      <c r="C199" s="24"/>
      <c r="D199" s="24"/>
      <c r="E199" s="24"/>
      <c r="F199" s="24"/>
      <c r="G199" s="24"/>
      <c r="H199" s="24"/>
      <c r="I199" s="2" t="s">
        <v>59</v>
      </c>
      <c r="J199" s="24"/>
      <c r="K199" s="24"/>
      <c r="L199" s="24"/>
      <c r="M199" s="24"/>
    </row>
    <row r="200" spans="1:13" x14ac:dyDescent="0.25">
      <c r="A200" s="3">
        <v>45417</v>
      </c>
      <c r="B200" s="24" t="s">
        <v>66</v>
      </c>
      <c r="C200" s="24" t="s">
        <v>70</v>
      </c>
      <c r="D200" s="24">
        <v>3269275</v>
      </c>
      <c r="E200" s="24">
        <v>11</v>
      </c>
      <c r="F200" s="24" t="s">
        <v>57</v>
      </c>
      <c r="G200" s="24">
        <v>7.0000000000000007E-2</v>
      </c>
      <c r="H200" s="24">
        <v>0.77</v>
      </c>
      <c r="I200" s="2">
        <v>1.1000000000000001</v>
      </c>
      <c r="J200" s="24">
        <v>12.1</v>
      </c>
      <c r="K200" s="24"/>
      <c r="L200" s="24"/>
      <c r="M200" s="24">
        <v>81301454</v>
      </c>
    </row>
    <row r="201" spans="1:13" x14ac:dyDescent="0.25">
      <c r="A201" s="3">
        <v>45417</v>
      </c>
      <c r="B201" s="24"/>
      <c r="C201" s="24"/>
      <c r="D201" s="24"/>
      <c r="E201" s="24"/>
      <c r="F201" s="24"/>
      <c r="G201" s="24"/>
      <c r="H201" s="24"/>
      <c r="I201" s="2" t="s">
        <v>59</v>
      </c>
      <c r="J201" s="24"/>
      <c r="K201" s="24"/>
      <c r="L201" s="24"/>
      <c r="M201" s="24"/>
    </row>
    <row r="202" spans="1:13" x14ac:dyDescent="0.25">
      <c r="A202" s="3">
        <v>45417</v>
      </c>
      <c r="B202" s="24" t="s">
        <v>66</v>
      </c>
      <c r="C202" s="24" t="s">
        <v>181</v>
      </c>
      <c r="D202" s="24">
        <v>5057545619520</v>
      </c>
      <c r="E202" s="24">
        <v>1</v>
      </c>
      <c r="F202" s="24" t="s">
        <v>57</v>
      </c>
      <c r="G202" s="24">
        <v>0.82</v>
      </c>
      <c r="H202" s="24">
        <v>0.82</v>
      </c>
      <c r="I202" s="2">
        <v>0.75</v>
      </c>
      <c r="J202" s="24">
        <v>0.85</v>
      </c>
      <c r="K202" s="24"/>
      <c r="L202" s="24"/>
      <c r="M202" s="24">
        <v>84525708</v>
      </c>
    </row>
    <row r="203" spans="1:13" x14ac:dyDescent="0.25">
      <c r="A203" s="3">
        <v>45417</v>
      </c>
      <c r="B203" s="24"/>
      <c r="C203" s="24"/>
      <c r="D203" s="24"/>
      <c r="E203" s="24"/>
      <c r="F203" s="24"/>
      <c r="G203" s="24"/>
      <c r="H203" s="24"/>
      <c r="I203" s="2" t="s">
        <v>59</v>
      </c>
      <c r="J203" s="24"/>
      <c r="K203" s="24"/>
      <c r="L203" s="24"/>
      <c r="M203" s="24"/>
    </row>
    <row r="204" spans="1:13" x14ac:dyDescent="0.25">
      <c r="A204" s="3">
        <v>45417</v>
      </c>
      <c r="B204" s="24" t="s">
        <v>66</v>
      </c>
      <c r="C204" s="24" t="s">
        <v>74</v>
      </c>
      <c r="D204" s="24">
        <v>3063330</v>
      </c>
      <c r="E204" s="24">
        <v>14</v>
      </c>
      <c r="F204" s="24" t="s">
        <v>57</v>
      </c>
      <c r="G204" s="24">
        <v>0.08</v>
      </c>
      <c r="H204" s="24">
        <v>1.1200000000000001</v>
      </c>
      <c r="I204" s="2">
        <v>1.1000000000000001</v>
      </c>
      <c r="J204" s="24">
        <v>15.4</v>
      </c>
      <c r="K204" s="24"/>
      <c r="L204" s="24"/>
      <c r="M204" s="24">
        <v>67880462</v>
      </c>
    </row>
    <row r="205" spans="1:13" x14ac:dyDescent="0.25">
      <c r="A205" s="3">
        <v>45417</v>
      </c>
      <c r="B205" s="24"/>
      <c r="C205" s="24"/>
      <c r="D205" s="24"/>
      <c r="E205" s="24"/>
      <c r="F205" s="24"/>
      <c r="G205" s="24"/>
      <c r="H205" s="24"/>
      <c r="I205" s="2" t="s">
        <v>59</v>
      </c>
      <c r="J205" s="24"/>
      <c r="K205" s="24"/>
      <c r="L205" s="24"/>
      <c r="M205" s="24"/>
    </row>
    <row r="206" spans="1:13" x14ac:dyDescent="0.25">
      <c r="A206" s="3">
        <v>45417</v>
      </c>
      <c r="B206" s="24" t="s">
        <v>66</v>
      </c>
      <c r="C206" s="24" t="s">
        <v>182</v>
      </c>
      <c r="D206" s="24">
        <v>5052003232372</v>
      </c>
      <c r="E206" s="24">
        <v>6</v>
      </c>
      <c r="F206" s="24" t="s">
        <v>57</v>
      </c>
      <c r="G206" s="24">
        <v>0.23</v>
      </c>
      <c r="H206" s="24">
        <v>1.37</v>
      </c>
      <c r="I206" s="2">
        <v>0.8</v>
      </c>
      <c r="J206" s="24">
        <v>5.4</v>
      </c>
      <c r="K206" s="24"/>
      <c r="L206" s="24"/>
      <c r="M206" s="24">
        <v>60100332</v>
      </c>
    </row>
    <row r="207" spans="1:13" x14ac:dyDescent="0.25">
      <c r="A207" s="3">
        <v>45417</v>
      </c>
      <c r="B207" s="24"/>
      <c r="C207" s="24"/>
      <c r="D207" s="24"/>
      <c r="E207" s="24"/>
      <c r="F207" s="24"/>
      <c r="G207" s="24"/>
      <c r="H207" s="24"/>
      <c r="I207" s="2" t="s">
        <v>59</v>
      </c>
      <c r="J207" s="24"/>
      <c r="K207" s="24"/>
      <c r="L207" s="24"/>
      <c r="M207" s="24"/>
    </row>
    <row r="208" spans="1:13" x14ac:dyDescent="0.25">
      <c r="A208" s="3">
        <v>45417</v>
      </c>
      <c r="B208" s="24" t="s">
        <v>66</v>
      </c>
      <c r="C208" s="24" t="s">
        <v>183</v>
      </c>
      <c r="D208" s="24">
        <v>5018297006495</v>
      </c>
      <c r="E208" s="24">
        <v>3</v>
      </c>
      <c r="F208" s="24" t="s">
        <v>57</v>
      </c>
      <c r="G208" s="24">
        <v>0.44</v>
      </c>
      <c r="H208" s="24">
        <v>1.32</v>
      </c>
      <c r="I208" s="2">
        <v>2.1</v>
      </c>
      <c r="J208" s="24">
        <v>6.3</v>
      </c>
      <c r="K208" s="24"/>
      <c r="L208" s="24"/>
      <c r="M208" s="24">
        <v>84478458</v>
      </c>
    </row>
    <row r="209" spans="1:13" x14ac:dyDescent="0.25">
      <c r="A209" s="3">
        <v>45417</v>
      </c>
      <c r="B209" s="24"/>
      <c r="C209" s="24"/>
      <c r="D209" s="24"/>
      <c r="E209" s="24"/>
      <c r="F209" s="24"/>
      <c r="G209" s="24"/>
      <c r="H209" s="24"/>
      <c r="I209" s="2" t="s">
        <v>59</v>
      </c>
      <c r="J209" s="24"/>
      <c r="K209" s="24"/>
      <c r="L209" s="24"/>
      <c r="M209" s="24"/>
    </row>
    <row r="210" spans="1:13" x14ac:dyDescent="0.25">
      <c r="A210" s="3">
        <v>45418</v>
      </c>
      <c r="B210" s="24" t="s">
        <v>66</v>
      </c>
      <c r="C210" s="24" t="s">
        <v>184</v>
      </c>
      <c r="D210" s="24">
        <v>5059512103643</v>
      </c>
      <c r="E210" s="24">
        <v>1</v>
      </c>
      <c r="F210" s="24" t="s">
        <v>57</v>
      </c>
      <c r="G210" s="24">
        <v>0.17</v>
      </c>
      <c r="H210" s="24">
        <v>0.17</v>
      </c>
      <c r="I210" s="2">
        <v>1.1000000000000001</v>
      </c>
      <c r="J210" s="24">
        <v>1.1000000000000001</v>
      </c>
      <c r="K210" s="24"/>
      <c r="L210" s="24"/>
      <c r="M210" s="24">
        <v>87799776</v>
      </c>
    </row>
    <row r="211" spans="1:13" x14ac:dyDescent="0.25">
      <c r="A211" s="3">
        <v>45418</v>
      </c>
      <c r="B211" s="24"/>
      <c r="C211" s="24"/>
      <c r="D211" s="24"/>
      <c r="E211" s="24"/>
      <c r="F211" s="24"/>
      <c r="G211" s="24"/>
      <c r="H211" s="24"/>
      <c r="I211" s="2" t="s">
        <v>59</v>
      </c>
      <c r="J211" s="24"/>
      <c r="K211" s="24"/>
      <c r="L211" s="24"/>
      <c r="M211" s="24"/>
    </row>
    <row r="212" spans="1:13" x14ac:dyDescent="0.25">
      <c r="A212" s="3">
        <v>45418</v>
      </c>
      <c r="B212" s="24" t="s">
        <v>66</v>
      </c>
      <c r="C212" s="24" t="s">
        <v>185</v>
      </c>
      <c r="D212" s="24">
        <v>5054268158985</v>
      </c>
      <c r="E212" s="24">
        <v>1</v>
      </c>
      <c r="F212" s="24" t="s">
        <v>57</v>
      </c>
      <c r="G212" s="24">
        <v>0.05</v>
      </c>
      <c r="H212" s="24">
        <v>0.05</v>
      </c>
      <c r="I212" s="2">
        <v>1.95</v>
      </c>
      <c r="J212" s="24">
        <v>1.95</v>
      </c>
      <c r="K212" s="24"/>
      <c r="L212" s="24"/>
      <c r="M212" s="24">
        <v>76466179</v>
      </c>
    </row>
    <row r="213" spans="1:13" x14ac:dyDescent="0.25">
      <c r="A213" s="3">
        <v>45418</v>
      </c>
      <c r="B213" s="24"/>
      <c r="C213" s="24"/>
      <c r="D213" s="24"/>
      <c r="E213" s="24"/>
      <c r="F213" s="24"/>
      <c r="G213" s="24"/>
      <c r="H213" s="24"/>
      <c r="I213" s="2" t="s">
        <v>59</v>
      </c>
      <c r="J213" s="24"/>
      <c r="K213" s="24"/>
      <c r="L213" s="24"/>
      <c r="M213" s="24"/>
    </row>
    <row r="214" spans="1:13" x14ac:dyDescent="0.25">
      <c r="A214" s="3">
        <v>45418</v>
      </c>
      <c r="B214" s="24" t="s">
        <v>66</v>
      </c>
      <c r="C214" s="24" t="s">
        <v>186</v>
      </c>
      <c r="D214" s="24">
        <v>5057967341559</v>
      </c>
      <c r="E214" s="24">
        <v>9</v>
      </c>
      <c r="F214" s="24" t="s">
        <v>57</v>
      </c>
      <c r="G214" s="24">
        <v>0.25</v>
      </c>
      <c r="H214" s="24">
        <v>2.2400000000000002</v>
      </c>
      <c r="I214" s="2">
        <v>1.45</v>
      </c>
      <c r="J214" s="24">
        <v>13.05</v>
      </c>
      <c r="K214" s="24"/>
      <c r="L214" s="24"/>
      <c r="M214" s="24">
        <v>86476630</v>
      </c>
    </row>
    <row r="215" spans="1:13" x14ac:dyDescent="0.25">
      <c r="A215" s="3">
        <v>45418</v>
      </c>
      <c r="B215" s="24"/>
      <c r="C215" s="24"/>
      <c r="D215" s="24"/>
      <c r="E215" s="24"/>
      <c r="F215" s="24"/>
      <c r="G215" s="24"/>
      <c r="H215" s="24"/>
      <c r="I215" s="2" t="s">
        <v>59</v>
      </c>
      <c r="J215" s="24"/>
      <c r="K215" s="24"/>
      <c r="L215" s="24"/>
      <c r="M215" s="24"/>
    </row>
    <row r="216" spans="1:13" x14ac:dyDescent="0.25">
      <c r="A216" s="3">
        <v>45418</v>
      </c>
      <c r="B216" s="24" t="s">
        <v>55</v>
      </c>
      <c r="C216" s="24" t="s">
        <v>163</v>
      </c>
      <c r="D216" s="24">
        <v>3259450</v>
      </c>
      <c r="E216" s="24">
        <v>1</v>
      </c>
      <c r="F216" s="24" t="s">
        <v>57</v>
      </c>
      <c r="G216" s="24">
        <v>0.53</v>
      </c>
      <c r="H216" s="24">
        <v>0.53</v>
      </c>
      <c r="I216" s="2">
        <v>3.2</v>
      </c>
      <c r="J216" s="24">
        <v>3.2</v>
      </c>
      <c r="K216" s="24"/>
      <c r="L216" s="24"/>
      <c r="M216" s="24">
        <v>78798290</v>
      </c>
    </row>
    <row r="217" spans="1:13" x14ac:dyDescent="0.25">
      <c r="A217" s="3">
        <v>45418</v>
      </c>
      <c r="B217" s="24"/>
      <c r="C217" s="24"/>
      <c r="D217" s="24"/>
      <c r="E217" s="24"/>
      <c r="F217" s="24"/>
      <c r="G217" s="24"/>
      <c r="H217" s="24"/>
      <c r="I217" s="2" t="s">
        <v>59</v>
      </c>
      <c r="J217" s="24"/>
      <c r="K217" s="24"/>
      <c r="L217" s="24"/>
      <c r="M217" s="24"/>
    </row>
    <row r="218" spans="1:13" x14ac:dyDescent="0.25">
      <c r="A218" s="3">
        <v>45418</v>
      </c>
      <c r="B218" s="24" t="s">
        <v>55</v>
      </c>
      <c r="C218" s="24" t="s">
        <v>165</v>
      </c>
      <c r="D218" s="24">
        <v>3340042</v>
      </c>
      <c r="E218" s="24">
        <v>2</v>
      </c>
      <c r="F218" s="24" t="s">
        <v>57</v>
      </c>
      <c r="G218" s="24">
        <v>0.19</v>
      </c>
      <c r="H218" s="24">
        <v>0.39</v>
      </c>
      <c r="I218" s="2">
        <v>1.1499999999999999</v>
      </c>
      <c r="J218" s="24">
        <v>2.2999999999999998</v>
      </c>
      <c r="K218" s="24"/>
      <c r="L218" s="24"/>
      <c r="M218" s="24">
        <v>86330716</v>
      </c>
    </row>
    <row r="219" spans="1:13" x14ac:dyDescent="0.25">
      <c r="A219" s="3">
        <v>45418</v>
      </c>
      <c r="B219" s="24"/>
      <c r="C219" s="24"/>
      <c r="D219" s="24"/>
      <c r="E219" s="24"/>
      <c r="F219" s="24"/>
      <c r="G219" s="24"/>
      <c r="H219" s="24"/>
      <c r="I219" s="2" t="s">
        <v>59</v>
      </c>
      <c r="J219" s="24"/>
      <c r="K219" s="24"/>
      <c r="L219" s="24"/>
      <c r="M219" s="24"/>
    </row>
    <row r="220" spans="1:13" x14ac:dyDescent="0.25">
      <c r="A220" s="3">
        <v>45418</v>
      </c>
      <c r="B220" s="24" t="s">
        <v>55</v>
      </c>
      <c r="C220" s="24" t="s">
        <v>187</v>
      </c>
      <c r="D220" s="24">
        <v>10066096</v>
      </c>
      <c r="E220" s="24">
        <v>1</v>
      </c>
      <c r="F220" s="24" t="s">
        <v>57</v>
      </c>
      <c r="G220" s="24">
        <v>0.53</v>
      </c>
      <c r="H220" s="24">
        <v>0.53</v>
      </c>
      <c r="I220" s="2">
        <v>2.1</v>
      </c>
      <c r="J220" s="24">
        <v>2.1</v>
      </c>
      <c r="K220" s="24"/>
      <c r="L220" s="24"/>
      <c r="M220" s="24">
        <v>57431537</v>
      </c>
    </row>
    <row r="221" spans="1:13" x14ac:dyDescent="0.25">
      <c r="A221" s="3">
        <v>45418</v>
      </c>
      <c r="B221" s="24"/>
      <c r="C221" s="24"/>
      <c r="D221" s="24"/>
      <c r="E221" s="24"/>
      <c r="F221" s="24"/>
      <c r="G221" s="24"/>
      <c r="H221" s="24"/>
      <c r="I221" s="2" t="s">
        <v>59</v>
      </c>
      <c r="J221" s="24"/>
      <c r="K221" s="24"/>
      <c r="L221" s="24"/>
      <c r="M221" s="24"/>
    </row>
    <row r="222" spans="1:13" x14ac:dyDescent="0.25">
      <c r="A222" s="3">
        <v>45418</v>
      </c>
      <c r="B222" s="24" t="s">
        <v>55</v>
      </c>
      <c r="C222" s="24" t="s">
        <v>188</v>
      </c>
      <c r="D222" s="24">
        <v>10008546</v>
      </c>
      <c r="E222" s="24">
        <v>1</v>
      </c>
      <c r="F222" s="24" t="s">
        <v>57</v>
      </c>
      <c r="G222" s="24">
        <v>0.59</v>
      </c>
      <c r="H222" s="24">
        <v>0.59</v>
      </c>
      <c r="I222" s="2">
        <v>2.4</v>
      </c>
      <c r="J222" s="24">
        <v>2.2999999999999998</v>
      </c>
      <c r="K222" s="24"/>
      <c r="L222" s="24"/>
      <c r="M222" s="24">
        <v>57753093</v>
      </c>
    </row>
    <row r="223" spans="1:13" x14ac:dyDescent="0.25">
      <c r="A223" s="3">
        <v>45418</v>
      </c>
      <c r="B223" s="24"/>
      <c r="C223" s="24"/>
      <c r="D223" s="24"/>
      <c r="E223" s="24"/>
      <c r="F223" s="24"/>
      <c r="G223" s="24"/>
      <c r="H223" s="24"/>
      <c r="I223" s="2" t="s">
        <v>59</v>
      </c>
      <c r="J223" s="24"/>
      <c r="K223" s="24"/>
      <c r="L223" s="24"/>
      <c r="M223" s="24"/>
    </row>
    <row r="224" spans="1:13" x14ac:dyDescent="0.25">
      <c r="A224" s="3">
        <v>45418</v>
      </c>
      <c r="B224" s="24" t="s">
        <v>55</v>
      </c>
      <c r="C224" s="24" t="s">
        <v>189</v>
      </c>
      <c r="D224" s="24">
        <v>10113950</v>
      </c>
      <c r="E224" s="24">
        <v>1</v>
      </c>
      <c r="F224" s="24" t="s">
        <v>57</v>
      </c>
      <c r="G224" s="24">
        <v>0.45</v>
      </c>
      <c r="H224" s="24">
        <v>0.45</v>
      </c>
      <c r="I224" s="2">
        <v>1.4</v>
      </c>
      <c r="J224" s="24">
        <v>1.4</v>
      </c>
      <c r="K224" s="24"/>
      <c r="L224" s="24"/>
      <c r="M224" s="24">
        <v>68153089</v>
      </c>
    </row>
    <row r="225" spans="1:13" x14ac:dyDescent="0.25">
      <c r="A225" s="3">
        <v>45418</v>
      </c>
      <c r="B225" s="24"/>
      <c r="C225" s="24"/>
      <c r="D225" s="24"/>
      <c r="E225" s="24"/>
      <c r="F225" s="24"/>
      <c r="G225" s="24"/>
      <c r="H225" s="24"/>
      <c r="I225" s="2" t="s">
        <v>59</v>
      </c>
      <c r="J225" s="24"/>
      <c r="K225" s="24"/>
      <c r="L225" s="24"/>
      <c r="M225" s="24"/>
    </row>
    <row r="226" spans="1:13" x14ac:dyDescent="0.25">
      <c r="A226" s="3">
        <v>45418</v>
      </c>
      <c r="B226" s="24" t="s">
        <v>81</v>
      </c>
      <c r="C226" s="24" t="s">
        <v>190</v>
      </c>
      <c r="D226" s="24">
        <v>89981122</v>
      </c>
      <c r="E226" s="24">
        <v>1</v>
      </c>
      <c r="F226" s="24" t="s">
        <v>57</v>
      </c>
      <c r="G226" s="24">
        <v>0.48</v>
      </c>
      <c r="H226" s="24">
        <v>0.48</v>
      </c>
      <c r="I226" s="2">
        <v>3.5</v>
      </c>
      <c r="J226" s="24">
        <v>3.5</v>
      </c>
      <c r="K226" s="24"/>
      <c r="L226" s="24"/>
      <c r="M226" s="24">
        <v>89981122</v>
      </c>
    </row>
    <row r="227" spans="1:13" x14ac:dyDescent="0.25">
      <c r="A227" s="3">
        <v>45418</v>
      </c>
      <c r="B227" s="24"/>
      <c r="C227" s="24"/>
      <c r="D227" s="24"/>
      <c r="E227" s="24"/>
      <c r="F227" s="24"/>
      <c r="G227" s="24"/>
      <c r="H227" s="24"/>
      <c r="I227" s="2" t="s">
        <v>59</v>
      </c>
      <c r="J227" s="24"/>
      <c r="K227" s="24"/>
      <c r="L227" s="24"/>
      <c r="M227" s="24"/>
    </row>
    <row r="228" spans="1:13" x14ac:dyDescent="0.25">
      <c r="A228" s="3">
        <v>45418</v>
      </c>
      <c r="B228" s="24" t="s">
        <v>81</v>
      </c>
      <c r="C228" s="24" t="s">
        <v>191</v>
      </c>
      <c r="D228" s="24">
        <v>5059697710421</v>
      </c>
      <c r="E228" s="24">
        <v>2</v>
      </c>
      <c r="F228" s="24" t="s">
        <v>57</v>
      </c>
      <c r="G228" s="24">
        <v>0.18</v>
      </c>
      <c r="H228" s="24">
        <v>0.35</v>
      </c>
      <c r="I228" s="2">
        <v>3.45</v>
      </c>
      <c r="J228" s="24">
        <v>6.9</v>
      </c>
      <c r="K228" s="24"/>
      <c r="L228" s="24"/>
      <c r="M228" s="24">
        <v>92326903</v>
      </c>
    </row>
    <row r="229" spans="1:13" x14ac:dyDescent="0.25">
      <c r="A229" s="3">
        <v>45418</v>
      </c>
      <c r="B229" s="24"/>
      <c r="C229" s="24"/>
      <c r="D229" s="24"/>
      <c r="E229" s="24"/>
      <c r="F229" s="24"/>
      <c r="G229" s="24"/>
      <c r="H229" s="24"/>
      <c r="I229" s="2" t="s">
        <v>59</v>
      </c>
      <c r="J229" s="24"/>
      <c r="K229" s="24"/>
      <c r="L229" s="24"/>
      <c r="M229" s="24"/>
    </row>
    <row r="230" spans="1:13" x14ac:dyDescent="0.25">
      <c r="A230" s="3">
        <v>45418</v>
      </c>
      <c r="B230" s="24" t="s">
        <v>81</v>
      </c>
      <c r="C230" s="24" t="s">
        <v>192</v>
      </c>
      <c r="D230" s="24">
        <v>5000342000428</v>
      </c>
      <c r="E230" s="24">
        <v>4</v>
      </c>
      <c r="F230" s="24" t="s">
        <v>57</v>
      </c>
      <c r="G230" s="24">
        <v>0.14000000000000001</v>
      </c>
      <c r="H230" s="24">
        <v>0.56000000000000005</v>
      </c>
      <c r="I230" s="2">
        <v>2.6</v>
      </c>
      <c r="J230" s="24">
        <v>10.4</v>
      </c>
      <c r="K230" s="24"/>
      <c r="L230" s="24"/>
      <c r="M230" s="24">
        <v>91886546</v>
      </c>
    </row>
    <row r="231" spans="1:13" x14ac:dyDescent="0.25">
      <c r="A231" s="3">
        <v>45418</v>
      </c>
      <c r="B231" s="24"/>
      <c r="C231" s="24"/>
      <c r="D231" s="24"/>
      <c r="E231" s="24"/>
      <c r="F231" s="24"/>
      <c r="G231" s="24"/>
      <c r="H231" s="24"/>
      <c r="I231" s="2" t="s">
        <v>59</v>
      </c>
      <c r="J231" s="24"/>
      <c r="K231" s="24"/>
      <c r="L231" s="24"/>
      <c r="M231" s="24"/>
    </row>
    <row r="232" spans="1:13" x14ac:dyDescent="0.25">
      <c r="A232" s="3">
        <v>45418</v>
      </c>
      <c r="B232" s="24" t="s">
        <v>81</v>
      </c>
      <c r="C232" s="24" t="s">
        <v>193</v>
      </c>
      <c r="D232" s="24">
        <v>5057753928919</v>
      </c>
      <c r="E232" s="24">
        <v>2</v>
      </c>
      <c r="F232" s="24" t="s">
        <v>57</v>
      </c>
      <c r="G232" s="24">
        <v>0.28999999999999998</v>
      </c>
      <c r="H232" s="24">
        <v>0.57999999999999996</v>
      </c>
      <c r="I232" s="2">
        <v>2.2999999999999998</v>
      </c>
      <c r="J232" s="24">
        <v>4.5999999999999996</v>
      </c>
      <c r="K232" s="24"/>
      <c r="L232" s="24"/>
      <c r="M232" s="24">
        <v>87739416</v>
      </c>
    </row>
    <row r="233" spans="1:13" x14ac:dyDescent="0.25">
      <c r="A233" s="3">
        <v>45418</v>
      </c>
      <c r="B233" s="24"/>
      <c r="C233" s="24"/>
      <c r="D233" s="24"/>
      <c r="E233" s="24"/>
      <c r="F233" s="24"/>
      <c r="G233" s="24"/>
      <c r="H233" s="24"/>
      <c r="I233" s="2" t="s">
        <v>59</v>
      </c>
      <c r="J233" s="24"/>
      <c r="K233" s="24"/>
      <c r="L233" s="24"/>
      <c r="M233" s="24"/>
    </row>
    <row r="234" spans="1:13" x14ac:dyDescent="0.25">
      <c r="A234" s="3">
        <v>45418</v>
      </c>
      <c r="B234" s="24" t="s">
        <v>81</v>
      </c>
      <c r="C234" s="24" t="s">
        <v>194</v>
      </c>
      <c r="D234" s="24">
        <v>5054269155655</v>
      </c>
      <c r="E234" s="24">
        <v>2</v>
      </c>
      <c r="F234" s="24" t="s">
        <v>57</v>
      </c>
      <c r="G234" s="24">
        <v>0.7</v>
      </c>
      <c r="H234" s="24">
        <v>1.4</v>
      </c>
      <c r="I234" s="2">
        <v>2.7</v>
      </c>
      <c r="J234" s="24">
        <v>5.4</v>
      </c>
      <c r="K234" s="24"/>
      <c r="L234" s="24"/>
      <c r="M234" s="24">
        <v>78939274</v>
      </c>
    </row>
    <row r="235" spans="1:13" x14ac:dyDescent="0.25">
      <c r="A235" s="3">
        <v>45418</v>
      </c>
      <c r="B235" s="24"/>
      <c r="C235" s="24"/>
      <c r="D235" s="24"/>
      <c r="E235" s="24"/>
      <c r="F235" s="24"/>
      <c r="G235" s="24"/>
      <c r="H235" s="24"/>
      <c r="I235" s="2" t="s">
        <v>59</v>
      </c>
      <c r="J235" s="24"/>
      <c r="K235" s="24"/>
      <c r="L235" s="24"/>
      <c r="M235" s="24"/>
    </row>
    <row r="236" spans="1:13" ht="14.45" customHeight="1" x14ac:dyDescent="0.25">
      <c r="A236" s="3">
        <v>45418</v>
      </c>
      <c r="B236" s="24" t="s">
        <v>81</v>
      </c>
      <c r="C236" s="24" t="s">
        <v>195</v>
      </c>
      <c r="D236" s="24">
        <v>5060360506203</v>
      </c>
      <c r="E236" s="24">
        <v>5</v>
      </c>
      <c r="F236" s="24" t="s">
        <v>57</v>
      </c>
      <c r="G236" s="24">
        <v>0.5</v>
      </c>
      <c r="H236" s="24">
        <v>2.5</v>
      </c>
      <c r="I236" s="2">
        <v>2.9</v>
      </c>
      <c r="J236" s="24">
        <v>13.75</v>
      </c>
      <c r="K236" s="24"/>
      <c r="L236" s="24"/>
      <c r="M236" s="24">
        <v>88890821</v>
      </c>
    </row>
    <row r="237" spans="1:13" x14ac:dyDescent="0.25">
      <c r="A237" s="3">
        <v>45418</v>
      </c>
      <c r="B237" s="24"/>
      <c r="C237" s="24"/>
      <c r="D237" s="24"/>
      <c r="E237" s="24"/>
      <c r="F237" s="24"/>
      <c r="G237" s="24"/>
      <c r="H237" s="24"/>
      <c r="I237" s="2" t="s">
        <v>59</v>
      </c>
      <c r="J237" s="24"/>
      <c r="K237" s="24"/>
      <c r="L237" s="24"/>
      <c r="M237" s="24"/>
    </row>
    <row r="238" spans="1:13" x14ac:dyDescent="0.25">
      <c r="A238" s="3">
        <v>45418</v>
      </c>
      <c r="B238" s="24" t="s">
        <v>81</v>
      </c>
      <c r="C238" s="24" t="s">
        <v>196</v>
      </c>
      <c r="D238" s="24">
        <v>5013683305589</v>
      </c>
      <c r="E238" s="24">
        <v>3</v>
      </c>
      <c r="F238" s="24" t="s">
        <v>57</v>
      </c>
      <c r="G238" s="24">
        <v>0.22</v>
      </c>
      <c r="H238" s="24">
        <v>0.66</v>
      </c>
      <c r="I238" s="2">
        <v>2.5</v>
      </c>
      <c r="J238" s="24">
        <v>8.25</v>
      </c>
      <c r="K238" s="24"/>
      <c r="L238" s="24"/>
      <c r="M238" s="24">
        <v>54682889</v>
      </c>
    </row>
    <row r="239" spans="1:13" x14ac:dyDescent="0.25">
      <c r="A239" s="3">
        <v>45418</v>
      </c>
      <c r="B239" s="24"/>
      <c r="C239" s="24"/>
      <c r="D239" s="24"/>
      <c r="E239" s="24"/>
      <c r="F239" s="24"/>
      <c r="G239" s="24"/>
      <c r="H239" s="24"/>
      <c r="I239" s="2" t="s">
        <v>59</v>
      </c>
      <c r="J239" s="24"/>
      <c r="K239" s="24"/>
      <c r="L239" s="24"/>
      <c r="M239" s="24"/>
    </row>
    <row r="240" spans="1:13" x14ac:dyDescent="0.25">
      <c r="A240" s="3">
        <v>45419</v>
      </c>
      <c r="B240" s="24" t="s">
        <v>81</v>
      </c>
      <c r="C240" s="24" t="s">
        <v>197</v>
      </c>
      <c r="D240" s="24">
        <v>3446850</v>
      </c>
      <c r="E240" s="24">
        <v>3</v>
      </c>
      <c r="F240" s="24" t="s">
        <v>57</v>
      </c>
      <c r="G240" s="24">
        <v>0.21</v>
      </c>
      <c r="H240" s="24">
        <v>0.64</v>
      </c>
      <c r="I240" s="2">
        <v>2.85</v>
      </c>
      <c r="J240" s="24">
        <v>8.5500000000000007</v>
      </c>
      <c r="K240" s="24"/>
      <c r="L240" s="24"/>
      <c r="M240" s="24">
        <v>89971816</v>
      </c>
    </row>
    <row r="241" spans="2:13" x14ac:dyDescent="0.25">
      <c r="B241" s="24"/>
      <c r="C241" s="24"/>
      <c r="D241" s="24"/>
      <c r="E241" s="24"/>
      <c r="F241" s="24"/>
      <c r="G241" s="24"/>
      <c r="H241" s="24"/>
      <c r="I241" s="2" t="s">
        <v>59</v>
      </c>
      <c r="J241" s="24"/>
      <c r="K241" s="24"/>
      <c r="L241" s="24"/>
      <c r="M241" s="24"/>
    </row>
    <row r="242" spans="2:13" x14ac:dyDescent="0.25">
      <c r="B242" s="24" t="s">
        <v>81</v>
      </c>
      <c r="C242" s="24" t="s">
        <v>198</v>
      </c>
      <c r="D242" s="24">
        <v>3000984</v>
      </c>
      <c r="E242" s="24">
        <v>1</v>
      </c>
      <c r="F242" s="24" t="s">
        <v>57</v>
      </c>
      <c r="G242" s="24">
        <v>0.19</v>
      </c>
      <c r="H242" s="24">
        <v>0.19</v>
      </c>
      <c r="I242" s="2">
        <v>2.6</v>
      </c>
      <c r="J242" s="24">
        <v>2.6</v>
      </c>
      <c r="K242" s="24"/>
      <c r="L242" s="24"/>
      <c r="M242" s="24">
        <v>50805913</v>
      </c>
    </row>
    <row r="243" spans="2:13" x14ac:dyDescent="0.25">
      <c r="B243" s="24"/>
      <c r="C243" s="24"/>
      <c r="D243" s="24"/>
      <c r="E243" s="24"/>
      <c r="F243" s="24"/>
      <c r="G243" s="24"/>
      <c r="H243" s="24"/>
      <c r="I243" s="2" t="s">
        <v>59</v>
      </c>
      <c r="J243" s="24"/>
      <c r="K243" s="24"/>
      <c r="L243" s="24"/>
      <c r="M243" s="24"/>
    </row>
    <row r="244" spans="2:13" x14ac:dyDescent="0.25">
      <c r="B244" s="24" t="s">
        <v>81</v>
      </c>
      <c r="C244" s="24" t="s">
        <v>199</v>
      </c>
      <c r="D244" s="24">
        <v>5036589200970</v>
      </c>
      <c r="E244" s="24">
        <v>1</v>
      </c>
      <c r="F244" s="24" t="s">
        <v>57</v>
      </c>
      <c r="G244" s="24">
        <v>0.47</v>
      </c>
      <c r="H244" s="24">
        <v>0.47</v>
      </c>
      <c r="I244" s="2">
        <v>2.35</v>
      </c>
      <c r="J244" s="24">
        <v>2.35</v>
      </c>
      <c r="K244" s="24"/>
      <c r="L244" s="24"/>
      <c r="M244" s="24">
        <v>57761152</v>
      </c>
    </row>
    <row r="245" spans="2:13" x14ac:dyDescent="0.25">
      <c r="B245" s="24"/>
      <c r="C245" s="24"/>
      <c r="D245" s="24"/>
      <c r="E245" s="24"/>
      <c r="F245" s="24"/>
      <c r="G245" s="24"/>
      <c r="H245" s="24"/>
      <c r="I245" s="2" t="s">
        <v>59</v>
      </c>
      <c r="J245" s="24"/>
      <c r="K245" s="24"/>
      <c r="L245" s="24"/>
      <c r="M245" s="24"/>
    </row>
    <row r="246" spans="2:13" x14ac:dyDescent="0.25">
      <c r="B246" s="24" t="s">
        <v>81</v>
      </c>
      <c r="C246" s="24" t="s">
        <v>200</v>
      </c>
      <c r="D246" s="24">
        <v>5052109903343</v>
      </c>
      <c r="E246" s="24">
        <v>5</v>
      </c>
      <c r="F246" s="24" t="s">
        <v>57</v>
      </c>
      <c r="G246" s="24">
        <v>0.23</v>
      </c>
      <c r="H246" s="24">
        <v>1.1299999999999999</v>
      </c>
      <c r="I246" s="2">
        <v>3.25</v>
      </c>
      <c r="J246" s="24">
        <v>18.75</v>
      </c>
      <c r="K246" s="24"/>
      <c r="L246" s="24"/>
      <c r="M246" s="24">
        <v>70639929</v>
      </c>
    </row>
    <row r="247" spans="2:13" x14ac:dyDescent="0.25">
      <c r="B247" s="24"/>
      <c r="C247" s="24"/>
      <c r="D247" s="24"/>
      <c r="E247" s="24"/>
      <c r="F247" s="24"/>
      <c r="G247" s="24"/>
      <c r="H247" s="24"/>
      <c r="I247" s="2" t="s">
        <v>59</v>
      </c>
      <c r="J247" s="24"/>
      <c r="K247" s="24"/>
      <c r="L247" s="24"/>
      <c r="M247" s="24"/>
    </row>
    <row r="248" spans="2:13" x14ac:dyDescent="0.25">
      <c r="B248" s="24" t="s">
        <v>81</v>
      </c>
      <c r="C248" s="24" t="s">
        <v>201</v>
      </c>
      <c r="D248" s="24">
        <v>5059697710438</v>
      </c>
      <c r="E248" s="24">
        <v>4</v>
      </c>
      <c r="F248" s="24" t="s">
        <v>57</v>
      </c>
      <c r="G248" s="24">
        <v>0.12</v>
      </c>
      <c r="H248" s="24">
        <v>0.48</v>
      </c>
      <c r="I248" s="2">
        <v>3.75</v>
      </c>
      <c r="J248" s="24">
        <v>15</v>
      </c>
      <c r="K248" s="24"/>
      <c r="L248" s="24"/>
      <c r="M248" s="24">
        <v>92745990</v>
      </c>
    </row>
    <row r="249" spans="2:13" x14ac:dyDescent="0.25">
      <c r="B249" s="24"/>
      <c r="C249" s="24"/>
      <c r="D249" s="24"/>
      <c r="E249" s="24"/>
      <c r="F249" s="24"/>
      <c r="G249" s="24"/>
      <c r="H249" s="24"/>
      <c r="I249" s="2" t="s">
        <v>59</v>
      </c>
      <c r="J249" s="24"/>
      <c r="K249" s="24"/>
      <c r="L249" s="24"/>
      <c r="M249" s="24"/>
    </row>
    <row r="250" spans="2:13" x14ac:dyDescent="0.25">
      <c r="B250" s="24" t="s">
        <v>81</v>
      </c>
      <c r="C250" s="24" t="s">
        <v>202</v>
      </c>
      <c r="D250" s="24">
        <v>5201054017012</v>
      </c>
      <c r="E250" s="24">
        <v>1</v>
      </c>
      <c r="F250" s="24" t="s">
        <v>57</v>
      </c>
      <c r="G250" s="24">
        <v>0.16</v>
      </c>
      <c r="H250" s="24">
        <v>0.16</v>
      </c>
      <c r="I250" s="2">
        <v>1.6</v>
      </c>
      <c r="J250" s="24">
        <v>1.6</v>
      </c>
      <c r="K250" s="24"/>
      <c r="L250" s="24"/>
      <c r="M250" s="24">
        <v>89628389</v>
      </c>
    </row>
    <row r="251" spans="2:13" x14ac:dyDescent="0.25">
      <c r="B251" s="24"/>
      <c r="C251" s="24"/>
      <c r="D251" s="24"/>
      <c r="E251" s="24"/>
      <c r="F251" s="24"/>
      <c r="G251" s="24"/>
      <c r="H251" s="24"/>
      <c r="I251" s="2" t="s">
        <v>59</v>
      </c>
      <c r="J251" s="24"/>
      <c r="K251" s="24"/>
      <c r="L251" s="24"/>
      <c r="M251" s="24"/>
    </row>
    <row r="252" spans="2:13" x14ac:dyDescent="0.25">
      <c r="B252" s="24" t="s">
        <v>81</v>
      </c>
      <c r="C252" s="24" t="s">
        <v>203</v>
      </c>
      <c r="D252" s="24">
        <v>5057753917999</v>
      </c>
      <c r="E252" s="24">
        <v>6</v>
      </c>
      <c r="F252" s="24" t="s">
        <v>57</v>
      </c>
      <c r="G252" s="24">
        <v>0.64</v>
      </c>
      <c r="H252" s="24">
        <v>3.86</v>
      </c>
      <c r="I252" s="2">
        <v>5.4</v>
      </c>
      <c r="J252" s="24">
        <v>32.4</v>
      </c>
      <c r="K252" s="24"/>
      <c r="L252" s="24"/>
      <c r="M252" s="24">
        <v>87892164</v>
      </c>
    </row>
    <row r="253" spans="2:13" x14ac:dyDescent="0.25">
      <c r="B253" s="24"/>
      <c r="C253" s="24"/>
      <c r="D253" s="24"/>
      <c r="E253" s="24"/>
      <c r="F253" s="24"/>
      <c r="G253" s="24"/>
      <c r="H253" s="24"/>
      <c r="I253" s="2" t="s">
        <v>59</v>
      </c>
      <c r="J253" s="24"/>
      <c r="K253" s="24"/>
      <c r="L253" s="24"/>
      <c r="M253" s="24"/>
    </row>
    <row r="254" spans="2:13" x14ac:dyDescent="0.25">
      <c r="B254" s="24" t="s">
        <v>81</v>
      </c>
      <c r="C254" s="24" t="s">
        <v>204</v>
      </c>
      <c r="D254" s="24">
        <v>4025500243579</v>
      </c>
      <c r="E254" s="24">
        <v>4</v>
      </c>
      <c r="F254" s="24" t="s">
        <v>57</v>
      </c>
      <c r="G254" s="24">
        <v>0.17</v>
      </c>
      <c r="H254" s="24">
        <v>0.66</v>
      </c>
      <c r="I254" s="2">
        <v>1</v>
      </c>
      <c r="J254" s="24">
        <v>4</v>
      </c>
      <c r="K254" s="24"/>
      <c r="L254" s="24"/>
      <c r="M254" s="24">
        <v>86644224</v>
      </c>
    </row>
    <row r="255" spans="2:13" x14ac:dyDescent="0.25">
      <c r="B255" s="24"/>
      <c r="C255" s="24"/>
      <c r="D255" s="24"/>
      <c r="E255" s="24"/>
      <c r="F255" s="24"/>
      <c r="G255" s="24"/>
      <c r="H255" s="24"/>
      <c r="I255" s="2" t="s">
        <v>59</v>
      </c>
      <c r="J255" s="24"/>
      <c r="K255" s="24"/>
      <c r="L255" s="24"/>
      <c r="M255" s="24"/>
    </row>
    <row r="256" spans="2:13" x14ac:dyDescent="0.25">
      <c r="B256" s="24" t="s">
        <v>81</v>
      </c>
      <c r="C256" s="24" t="s">
        <v>205</v>
      </c>
      <c r="D256" s="24">
        <v>3045320518283</v>
      </c>
      <c r="E256" s="24">
        <v>1</v>
      </c>
      <c r="F256" s="24" t="s">
        <v>57</v>
      </c>
      <c r="G256" s="24">
        <v>0.44</v>
      </c>
      <c r="H256" s="24">
        <v>0.44</v>
      </c>
      <c r="I256" s="2">
        <v>3.2</v>
      </c>
      <c r="J256" s="24">
        <v>3.7</v>
      </c>
      <c r="K256" s="24"/>
      <c r="L256" s="24"/>
      <c r="M256" s="24">
        <v>59840009</v>
      </c>
    </row>
    <row r="257" spans="2:13" x14ac:dyDescent="0.25">
      <c r="B257" s="24"/>
      <c r="C257" s="24"/>
      <c r="D257" s="24"/>
      <c r="E257" s="24"/>
      <c r="F257" s="24"/>
      <c r="G257" s="24"/>
      <c r="H257" s="24"/>
      <c r="I257" s="2" t="s">
        <v>59</v>
      </c>
      <c r="J257" s="24"/>
      <c r="K257" s="24"/>
      <c r="L257" s="24"/>
      <c r="M257" s="24"/>
    </row>
    <row r="258" spans="2:13" x14ac:dyDescent="0.25">
      <c r="B258" s="24" t="s">
        <v>81</v>
      </c>
      <c r="C258" s="24" t="s">
        <v>206</v>
      </c>
      <c r="D258" s="24">
        <v>5053947082658</v>
      </c>
      <c r="E258" s="24">
        <v>3</v>
      </c>
      <c r="F258" s="24" t="s">
        <v>57</v>
      </c>
      <c r="G258" s="24">
        <v>0.21</v>
      </c>
      <c r="H258" s="24">
        <v>0.64</v>
      </c>
      <c r="I258" s="2">
        <v>2.8</v>
      </c>
      <c r="J258" s="24">
        <v>8.4</v>
      </c>
      <c r="K258" s="24"/>
      <c r="L258" s="24"/>
      <c r="M258" s="24">
        <v>73779228</v>
      </c>
    </row>
    <row r="259" spans="2:13" x14ac:dyDescent="0.25">
      <c r="B259" s="24"/>
      <c r="C259" s="24"/>
      <c r="D259" s="24"/>
      <c r="E259" s="24"/>
      <c r="F259" s="24"/>
      <c r="G259" s="24"/>
      <c r="H259" s="24"/>
      <c r="I259" s="2" t="s">
        <v>59</v>
      </c>
      <c r="J259" s="24"/>
      <c r="K259" s="24"/>
      <c r="L259" s="24"/>
      <c r="M259" s="24"/>
    </row>
    <row r="260" spans="2:13" x14ac:dyDescent="0.25">
      <c r="B260" s="24" t="s">
        <v>81</v>
      </c>
      <c r="C260" s="24" t="s">
        <v>177</v>
      </c>
      <c r="D260" s="24">
        <v>5057545878859</v>
      </c>
      <c r="E260" s="24">
        <v>3</v>
      </c>
      <c r="F260" s="24" t="s">
        <v>57</v>
      </c>
      <c r="G260" s="24">
        <v>0.48</v>
      </c>
      <c r="H260" s="24">
        <v>1.44</v>
      </c>
      <c r="I260" s="2">
        <v>0.95</v>
      </c>
      <c r="J260" s="24">
        <v>3.15</v>
      </c>
      <c r="K260" s="24"/>
      <c r="L260" s="24"/>
      <c r="M260" s="24">
        <v>84820791</v>
      </c>
    </row>
    <row r="261" spans="2:13" x14ac:dyDescent="0.25">
      <c r="B261" s="24"/>
      <c r="C261" s="24"/>
      <c r="D261" s="24"/>
      <c r="E261" s="24"/>
      <c r="F261" s="24"/>
      <c r="G261" s="24"/>
      <c r="H261" s="24"/>
      <c r="I261" s="2" t="s">
        <v>59</v>
      </c>
      <c r="J261" s="24"/>
      <c r="K261" s="24"/>
      <c r="L261" s="24"/>
      <c r="M261" s="24"/>
    </row>
    <row r="262" spans="2:13" x14ac:dyDescent="0.25">
      <c r="B262" s="24" t="s">
        <v>55</v>
      </c>
      <c r="C262" s="24" t="s">
        <v>65</v>
      </c>
      <c r="D262" s="24">
        <v>3257272</v>
      </c>
      <c r="E262" s="24">
        <v>1</v>
      </c>
      <c r="F262" s="24" t="s">
        <v>57</v>
      </c>
      <c r="G262" s="24">
        <v>0.17</v>
      </c>
      <c r="H262" s="24">
        <v>0.17</v>
      </c>
      <c r="I262" s="2">
        <v>2.1</v>
      </c>
      <c r="J262" s="24">
        <v>2.1</v>
      </c>
      <c r="K262" s="24"/>
      <c r="L262" s="24"/>
      <c r="M262" s="24">
        <v>78589566</v>
      </c>
    </row>
    <row r="263" spans="2:13" x14ac:dyDescent="0.25">
      <c r="B263" s="24"/>
      <c r="C263" s="24"/>
      <c r="D263" s="24"/>
      <c r="E263" s="24"/>
      <c r="F263" s="24"/>
      <c r="G263" s="24"/>
      <c r="H263" s="24"/>
      <c r="I263" s="2" t="s">
        <v>59</v>
      </c>
      <c r="J263" s="24"/>
      <c r="K263" s="24"/>
      <c r="L263" s="24"/>
      <c r="M263" s="24"/>
    </row>
    <row r="264" spans="2:13" x14ac:dyDescent="0.25">
      <c r="B264" s="24" t="s">
        <v>55</v>
      </c>
      <c r="C264" s="24" t="s">
        <v>207</v>
      </c>
      <c r="D264" s="24">
        <v>10004685</v>
      </c>
      <c r="E264" s="24">
        <v>5</v>
      </c>
      <c r="F264" s="24" t="s">
        <v>57</v>
      </c>
      <c r="G264" s="24">
        <v>0.21</v>
      </c>
      <c r="H264" s="24">
        <v>1.07</v>
      </c>
      <c r="I264" s="2">
        <v>1.35</v>
      </c>
      <c r="J264" s="24">
        <v>7</v>
      </c>
      <c r="K264" s="24"/>
      <c r="L264" s="24"/>
      <c r="M264" s="24">
        <v>66081902</v>
      </c>
    </row>
    <row r="265" spans="2:13" x14ac:dyDescent="0.25">
      <c r="B265" s="24"/>
      <c r="C265" s="24"/>
      <c r="D265" s="24"/>
      <c r="E265" s="24"/>
      <c r="F265" s="24"/>
      <c r="G265" s="24"/>
      <c r="H265" s="24"/>
      <c r="I265" s="2" t="s">
        <v>59</v>
      </c>
      <c r="J265" s="24"/>
      <c r="K265" s="24"/>
      <c r="L265" s="24"/>
      <c r="M265" s="24"/>
    </row>
    <row r="266" spans="2:13" x14ac:dyDescent="0.25">
      <c r="B266" s="24" t="s">
        <v>55</v>
      </c>
      <c r="C266" s="24" t="s">
        <v>208</v>
      </c>
      <c r="D266" s="24">
        <v>3246986</v>
      </c>
      <c r="E266" s="24">
        <v>1</v>
      </c>
      <c r="F266" s="24" t="s">
        <v>57</v>
      </c>
      <c r="G266" s="24">
        <v>0.37</v>
      </c>
      <c r="H266" s="24">
        <v>0.37</v>
      </c>
      <c r="I266" s="2">
        <v>1.8</v>
      </c>
      <c r="J266" s="24">
        <v>2.15</v>
      </c>
      <c r="K266" s="24"/>
      <c r="L266" s="24"/>
      <c r="M266" s="24">
        <v>76466006</v>
      </c>
    </row>
    <row r="267" spans="2:13" x14ac:dyDescent="0.25">
      <c r="B267" s="24"/>
      <c r="C267" s="24"/>
      <c r="D267" s="24"/>
      <c r="E267" s="24"/>
      <c r="F267" s="24"/>
      <c r="G267" s="24"/>
      <c r="H267" s="24"/>
      <c r="I267" s="2" t="s">
        <v>59</v>
      </c>
      <c r="J267" s="24"/>
      <c r="K267" s="24"/>
      <c r="L267" s="24"/>
      <c r="M267" s="24"/>
    </row>
    <row r="268" spans="2:13" x14ac:dyDescent="0.25">
      <c r="B268" s="24" t="s">
        <v>55</v>
      </c>
      <c r="C268" s="24" t="s">
        <v>118</v>
      </c>
      <c r="D268" s="24">
        <v>10088777</v>
      </c>
      <c r="E268" s="24">
        <v>15</v>
      </c>
      <c r="F268" s="24" t="s">
        <v>57</v>
      </c>
      <c r="G268" s="24">
        <v>0.32</v>
      </c>
      <c r="H268" s="24">
        <v>4.8499999999999996</v>
      </c>
      <c r="I268" s="2">
        <v>1</v>
      </c>
      <c r="J268" s="24">
        <v>15</v>
      </c>
      <c r="K268" s="24"/>
      <c r="L268" s="24"/>
      <c r="M268" s="24">
        <v>57450831</v>
      </c>
    </row>
    <row r="269" spans="2:13" x14ac:dyDescent="0.25">
      <c r="B269" s="24"/>
      <c r="C269" s="24"/>
      <c r="D269" s="24"/>
      <c r="E269" s="24"/>
      <c r="F269" s="24"/>
      <c r="G269" s="24"/>
      <c r="H269" s="24"/>
      <c r="I269" s="2" t="s">
        <v>59</v>
      </c>
      <c r="J269" s="24"/>
      <c r="K269" s="24"/>
      <c r="L269" s="24"/>
      <c r="M269" s="24"/>
    </row>
    <row r="270" spans="2:13" x14ac:dyDescent="0.25">
      <c r="B270" s="24" t="s">
        <v>55</v>
      </c>
      <c r="C270" s="24" t="s">
        <v>209</v>
      </c>
      <c r="D270" s="24">
        <v>3250020</v>
      </c>
      <c r="E270" s="24">
        <v>2</v>
      </c>
      <c r="F270" s="24" t="s">
        <v>57</v>
      </c>
      <c r="G270" s="24">
        <v>0.69</v>
      </c>
      <c r="H270" s="24">
        <v>1.38</v>
      </c>
      <c r="I270" s="2">
        <v>1.7</v>
      </c>
      <c r="J270" s="24">
        <v>3.4</v>
      </c>
      <c r="K270" s="24"/>
      <c r="L270" s="24"/>
      <c r="M270" s="24">
        <v>77116489</v>
      </c>
    </row>
    <row r="271" spans="2:13" x14ac:dyDescent="0.25">
      <c r="B271" s="24"/>
      <c r="C271" s="24"/>
      <c r="D271" s="24"/>
      <c r="E271" s="24"/>
      <c r="F271" s="24"/>
      <c r="G271" s="24"/>
      <c r="H271" s="24"/>
      <c r="I271" s="2" t="s">
        <v>59</v>
      </c>
      <c r="J271" s="24"/>
      <c r="K271" s="24"/>
      <c r="L271" s="24"/>
      <c r="M271" s="24"/>
    </row>
    <row r="272" spans="2:13" x14ac:dyDescent="0.25">
      <c r="B272" s="24" t="s">
        <v>55</v>
      </c>
      <c r="C272" s="24" t="s">
        <v>210</v>
      </c>
      <c r="D272" s="24">
        <v>3271162</v>
      </c>
      <c r="E272" s="24">
        <v>1</v>
      </c>
      <c r="F272" s="24" t="s">
        <v>57</v>
      </c>
      <c r="G272" s="24">
        <v>0.24</v>
      </c>
      <c r="H272" s="24">
        <v>0.24</v>
      </c>
      <c r="I272" s="2">
        <v>1.6</v>
      </c>
      <c r="J272" s="24">
        <v>1.7</v>
      </c>
      <c r="K272" s="24"/>
      <c r="L272" s="24"/>
      <c r="M272" s="24">
        <v>67461198</v>
      </c>
    </row>
    <row r="273" spans="1:13" x14ac:dyDescent="0.25">
      <c r="B273" s="24"/>
      <c r="C273" s="24"/>
      <c r="D273" s="24"/>
      <c r="E273" s="24"/>
      <c r="F273" s="24"/>
      <c r="G273" s="24"/>
      <c r="H273" s="24"/>
      <c r="I273" s="2" t="s">
        <v>59</v>
      </c>
      <c r="J273" s="24"/>
      <c r="K273" s="24"/>
      <c r="L273" s="24"/>
      <c r="M273" s="24"/>
    </row>
    <row r="274" spans="1:13" x14ac:dyDescent="0.25">
      <c r="B274" s="24" t="s">
        <v>55</v>
      </c>
      <c r="C274" s="24" t="s">
        <v>211</v>
      </c>
      <c r="D274" s="24">
        <v>3340561</v>
      </c>
      <c r="E274" s="24">
        <v>2</v>
      </c>
      <c r="F274" s="24" t="s">
        <v>57</v>
      </c>
      <c r="G274" s="24">
        <v>0.59</v>
      </c>
      <c r="H274" s="24">
        <v>1.18</v>
      </c>
      <c r="I274" s="2">
        <v>3.85</v>
      </c>
      <c r="J274" s="24">
        <v>7.7</v>
      </c>
      <c r="K274" s="24"/>
      <c r="L274" s="24"/>
      <c r="M274" s="24">
        <v>86474246</v>
      </c>
    </row>
    <row r="275" spans="1:13" x14ac:dyDescent="0.25">
      <c r="B275" s="24"/>
      <c r="C275" s="24"/>
      <c r="D275" s="24"/>
      <c r="E275" s="24"/>
      <c r="F275" s="24"/>
      <c r="G275" s="24"/>
      <c r="H275" s="24"/>
      <c r="I275" s="2" t="s">
        <v>59</v>
      </c>
      <c r="J275" s="24"/>
      <c r="K275" s="24"/>
      <c r="L275" s="24"/>
      <c r="M275" s="24"/>
    </row>
    <row r="276" spans="1:13" x14ac:dyDescent="0.25">
      <c r="B276" s="24" t="s">
        <v>55</v>
      </c>
      <c r="C276" s="24" t="s">
        <v>96</v>
      </c>
      <c r="D276" s="24">
        <v>3424773</v>
      </c>
      <c r="E276" s="24">
        <v>1</v>
      </c>
      <c r="F276" s="24" t="s">
        <v>57</v>
      </c>
      <c r="G276" s="24">
        <v>0.33</v>
      </c>
      <c r="H276" s="24">
        <v>0.33</v>
      </c>
      <c r="I276" s="2">
        <v>1.5</v>
      </c>
      <c r="J276" s="24">
        <v>1.5</v>
      </c>
      <c r="K276" s="24"/>
      <c r="L276" s="24"/>
      <c r="M276" s="24">
        <v>92332446</v>
      </c>
    </row>
    <row r="277" spans="1:13" x14ac:dyDescent="0.25">
      <c r="B277" s="24"/>
      <c r="C277" s="24"/>
      <c r="D277" s="24"/>
      <c r="E277" s="24"/>
      <c r="F277" s="24"/>
      <c r="G277" s="24"/>
      <c r="H277" s="24"/>
      <c r="I277" s="2" t="s">
        <v>59</v>
      </c>
      <c r="J277" s="24"/>
      <c r="K277" s="24"/>
      <c r="L277" s="24"/>
      <c r="M277" s="24"/>
    </row>
    <row r="278" spans="1:13" x14ac:dyDescent="0.25">
      <c r="A278" s="3">
        <v>45420</v>
      </c>
      <c r="B278" s="24" t="s">
        <v>81</v>
      </c>
      <c r="C278" s="24" t="s">
        <v>212</v>
      </c>
      <c r="D278" s="24">
        <v>5059697761478</v>
      </c>
      <c r="E278" s="24">
        <v>2</v>
      </c>
      <c r="F278" s="24" t="s">
        <v>57</v>
      </c>
      <c r="G278" s="24">
        <v>0.31</v>
      </c>
      <c r="H278" s="24">
        <v>0.63</v>
      </c>
      <c r="I278" s="2">
        <v>3</v>
      </c>
      <c r="J278" s="24">
        <v>6</v>
      </c>
      <c r="K278" s="24"/>
      <c r="L278" s="24"/>
      <c r="M278" s="24">
        <v>92380837</v>
      </c>
    </row>
    <row r="279" spans="1:13" x14ac:dyDescent="0.25">
      <c r="B279" s="24"/>
      <c r="C279" s="24"/>
      <c r="D279" s="24"/>
      <c r="E279" s="24"/>
      <c r="F279" s="24"/>
      <c r="G279" s="24"/>
      <c r="H279" s="24"/>
      <c r="I279" s="2" t="s">
        <v>59</v>
      </c>
      <c r="J279" s="24"/>
      <c r="K279" s="24"/>
      <c r="L279" s="24"/>
      <c r="M279" s="24"/>
    </row>
    <row r="280" spans="1:13" x14ac:dyDescent="0.25">
      <c r="B280" s="24" t="s">
        <v>81</v>
      </c>
      <c r="C280" s="24" t="s">
        <v>213</v>
      </c>
      <c r="D280" s="24">
        <v>5057373396556</v>
      </c>
      <c r="E280" s="24">
        <v>1</v>
      </c>
      <c r="F280" s="24" t="s">
        <v>57</v>
      </c>
      <c r="G280" s="24">
        <v>0.34</v>
      </c>
      <c r="H280" s="24">
        <v>0.34</v>
      </c>
      <c r="I280" s="2">
        <v>2.6</v>
      </c>
      <c r="J280" s="24">
        <v>2.6</v>
      </c>
      <c r="K280" s="24"/>
      <c r="L280" s="24"/>
      <c r="M280" s="24">
        <v>63703766</v>
      </c>
    </row>
    <row r="281" spans="1:13" x14ac:dyDescent="0.25">
      <c r="B281" s="24"/>
      <c r="C281" s="24"/>
      <c r="D281" s="24"/>
      <c r="E281" s="24"/>
      <c r="F281" s="24"/>
      <c r="G281" s="24"/>
      <c r="H281" s="24"/>
      <c r="I281" s="2" t="s">
        <v>59</v>
      </c>
      <c r="J281" s="24"/>
      <c r="K281" s="24"/>
      <c r="L281" s="24"/>
      <c r="M281" s="24"/>
    </row>
    <row r="282" spans="1:13" x14ac:dyDescent="0.25">
      <c r="B282" s="24" t="s">
        <v>55</v>
      </c>
      <c r="C282" s="24" t="s">
        <v>164</v>
      </c>
      <c r="D282" s="24">
        <v>10073452</v>
      </c>
      <c r="E282" s="24">
        <v>5</v>
      </c>
      <c r="F282" s="24" t="s">
        <v>57</v>
      </c>
      <c r="G282" s="24">
        <v>0.08</v>
      </c>
      <c r="H282" s="24">
        <v>0.42</v>
      </c>
      <c r="I282" s="2">
        <v>0.3</v>
      </c>
      <c r="J282" s="24">
        <v>1.5</v>
      </c>
      <c r="K282" s="24"/>
      <c r="L282" s="24"/>
      <c r="M282" s="24">
        <v>60906295</v>
      </c>
    </row>
    <row r="283" spans="1:13" x14ac:dyDescent="0.25">
      <c r="B283" s="24"/>
      <c r="C283" s="24"/>
      <c r="D283" s="24"/>
      <c r="E283" s="24"/>
      <c r="F283" s="24"/>
      <c r="G283" s="24"/>
      <c r="H283" s="24"/>
      <c r="I283" s="2" t="s">
        <v>59</v>
      </c>
      <c r="J283" s="24"/>
      <c r="K283" s="24"/>
      <c r="L283" s="24"/>
      <c r="M283" s="24"/>
    </row>
    <row r="284" spans="1:13" x14ac:dyDescent="0.25">
      <c r="B284" s="24" t="s">
        <v>66</v>
      </c>
      <c r="C284" s="24" t="s">
        <v>182</v>
      </c>
      <c r="D284" s="24">
        <v>5052003232372</v>
      </c>
      <c r="E284" s="24">
        <v>5</v>
      </c>
      <c r="F284" s="24" t="s">
        <v>57</v>
      </c>
      <c r="G284" s="24">
        <v>0.23</v>
      </c>
      <c r="H284" s="24">
        <v>1.1399999999999999</v>
      </c>
      <c r="I284" s="2">
        <v>0.8</v>
      </c>
      <c r="J284" s="24">
        <v>4.5</v>
      </c>
      <c r="K284" s="24"/>
      <c r="L284" s="24"/>
      <c r="M284" s="24">
        <v>60100332</v>
      </c>
    </row>
    <row r="285" spans="1:13" x14ac:dyDescent="0.25">
      <c r="B285" s="24"/>
      <c r="C285" s="24"/>
      <c r="D285" s="24"/>
      <c r="E285" s="24"/>
      <c r="F285" s="24"/>
      <c r="G285" s="24"/>
      <c r="H285" s="24"/>
      <c r="I285" s="2" t="s">
        <v>59</v>
      </c>
      <c r="J285" s="24"/>
      <c r="K285" s="24"/>
      <c r="L285" s="24"/>
      <c r="M285" s="24"/>
    </row>
    <row r="286" spans="1:13" x14ac:dyDescent="0.25">
      <c r="B286" s="24" t="s">
        <v>66</v>
      </c>
      <c r="C286" s="24" t="s">
        <v>101</v>
      </c>
      <c r="D286" s="24">
        <v>5054268240291</v>
      </c>
      <c r="E286" s="24">
        <v>1</v>
      </c>
      <c r="F286" s="24" t="s">
        <v>57</v>
      </c>
      <c r="G286" s="24">
        <v>0.43</v>
      </c>
      <c r="H286" s="24">
        <v>0.43</v>
      </c>
      <c r="I286" s="2">
        <v>2.2999999999999998</v>
      </c>
      <c r="J286" s="24">
        <v>2.2999999999999998</v>
      </c>
      <c r="K286" s="24"/>
      <c r="L286" s="24"/>
      <c r="M286" s="24">
        <v>76539134</v>
      </c>
    </row>
    <row r="287" spans="1:13" x14ac:dyDescent="0.25">
      <c r="B287" s="24"/>
      <c r="C287" s="24"/>
      <c r="D287" s="24"/>
      <c r="E287" s="24"/>
      <c r="F287" s="24"/>
      <c r="G287" s="24"/>
      <c r="H287" s="24"/>
      <c r="I287" s="2" t="s">
        <v>59</v>
      </c>
      <c r="J287" s="24"/>
      <c r="K287" s="24"/>
      <c r="L287" s="24"/>
      <c r="M287" s="24"/>
    </row>
    <row r="288" spans="1:13" x14ac:dyDescent="0.25">
      <c r="B288" s="24" t="s">
        <v>66</v>
      </c>
      <c r="C288" s="24" t="s">
        <v>214</v>
      </c>
      <c r="D288" s="24">
        <v>5053526592615</v>
      </c>
      <c r="E288" s="24">
        <v>1</v>
      </c>
      <c r="F288" s="24" t="s">
        <v>57</v>
      </c>
      <c r="G288" s="24">
        <v>0.26</v>
      </c>
      <c r="H288" s="24">
        <v>0.26</v>
      </c>
      <c r="I288" s="2">
        <v>1.95</v>
      </c>
      <c r="J288" s="24">
        <v>1.95</v>
      </c>
      <c r="K288" s="24"/>
      <c r="L288" s="24"/>
      <c r="M288" s="24">
        <v>75589703</v>
      </c>
    </row>
    <row r="289" spans="2:13" x14ac:dyDescent="0.25">
      <c r="B289" s="24"/>
      <c r="C289" s="24"/>
      <c r="D289" s="24"/>
      <c r="E289" s="24"/>
      <c r="F289" s="24"/>
      <c r="G289" s="24"/>
      <c r="H289" s="24"/>
      <c r="I289" s="2" t="s">
        <v>59</v>
      </c>
      <c r="J289" s="24"/>
      <c r="K289" s="24"/>
      <c r="L289" s="24"/>
      <c r="M289" s="24"/>
    </row>
    <row r="290" spans="2:13" x14ac:dyDescent="0.25">
      <c r="B290" s="24" t="s">
        <v>66</v>
      </c>
      <c r="C290" s="24" t="s">
        <v>102</v>
      </c>
      <c r="D290" s="24">
        <v>5057753909550</v>
      </c>
      <c r="E290" s="24">
        <v>7</v>
      </c>
      <c r="F290" s="24" t="s">
        <v>57</v>
      </c>
      <c r="G290" s="24">
        <v>0.22</v>
      </c>
      <c r="H290" s="24">
        <v>1.55</v>
      </c>
      <c r="I290" s="2">
        <v>0.8</v>
      </c>
      <c r="J290" s="24">
        <v>5.6</v>
      </c>
      <c r="K290" s="24"/>
      <c r="L290" s="24"/>
      <c r="M290" s="24">
        <v>87588997</v>
      </c>
    </row>
    <row r="291" spans="2:13" x14ac:dyDescent="0.25">
      <c r="B291" s="24"/>
      <c r="C291" s="24"/>
      <c r="D291" s="24"/>
      <c r="E291" s="24"/>
      <c r="F291" s="24"/>
      <c r="G291" s="24"/>
      <c r="H291" s="24"/>
      <c r="I291" s="2" t="s">
        <v>59</v>
      </c>
      <c r="J291" s="24"/>
      <c r="K291" s="24"/>
      <c r="L291" s="24"/>
      <c r="M291" s="24"/>
    </row>
    <row r="292" spans="2:13" x14ac:dyDescent="0.25">
      <c r="B292" s="24" t="s">
        <v>66</v>
      </c>
      <c r="C292" s="24" t="s">
        <v>184</v>
      </c>
      <c r="D292" s="24">
        <v>5059512103643</v>
      </c>
      <c r="E292" s="24">
        <v>1</v>
      </c>
      <c r="F292" s="24" t="s">
        <v>57</v>
      </c>
      <c r="G292" s="24">
        <v>0.17</v>
      </c>
      <c r="H292" s="24">
        <v>0.17</v>
      </c>
      <c r="I292" s="2">
        <v>1.1000000000000001</v>
      </c>
      <c r="J292" s="24">
        <v>1.1000000000000001</v>
      </c>
      <c r="K292" s="24"/>
      <c r="L292" s="24"/>
      <c r="M292" s="24">
        <v>87799776</v>
      </c>
    </row>
    <row r="293" spans="2:13" x14ac:dyDescent="0.25">
      <c r="B293" s="24"/>
      <c r="C293" s="24"/>
      <c r="D293" s="24"/>
      <c r="E293" s="24"/>
      <c r="F293" s="24"/>
      <c r="G293" s="24"/>
      <c r="H293" s="24"/>
      <c r="I293" s="2" t="s">
        <v>59</v>
      </c>
      <c r="J293" s="24"/>
      <c r="K293" s="24"/>
      <c r="L293" s="24"/>
      <c r="M293" s="24"/>
    </row>
    <row r="294" spans="2:13" x14ac:dyDescent="0.25">
      <c r="B294" s="24" t="s">
        <v>66</v>
      </c>
      <c r="C294" s="24" t="s">
        <v>215</v>
      </c>
      <c r="D294" s="24">
        <v>5057545889619</v>
      </c>
      <c r="E294" s="24">
        <v>3</v>
      </c>
      <c r="F294" s="24" t="s">
        <v>57</v>
      </c>
      <c r="G294" s="24">
        <v>0.3</v>
      </c>
      <c r="H294" s="24">
        <v>0.89</v>
      </c>
      <c r="I294" s="2">
        <v>0.9</v>
      </c>
      <c r="J294" s="24">
        <v>2.7</v>
      </c>
      <c r="K294" s="24"/>
      <c r="L294" s="24"/>
      <c r="M294" s="24">
        <v>84827904</v>
      </c>
    </row>
    <row r="295" spans="2:13" x14ac:dyDescent="0.25">
      <c r="B295" s="24"/>
      <c r="C295" s="24"/>
      <c r="D295" s="24"/>
      <c r="E295" s="24"/>
      <c r="F295" s="24"/>
      <c r="G295" s="24"/>
      <c r="H295" s="24"/>
      <c r="I295" s="2" t="s">
        <v>59</v>
      </c>
      <c r="J295" s="24"/>
      <c r="K295" s="24"/>
      <c r="L295" s="24"/>
      <c r="M295" s="24"/>
    </row>
    <row r="296" spans="2:13" x14ac:dyDescent="0.25">
      <c r="B296" s="24" t="s">
        <v>66</v>
      </c>
      <c r="C296" s="24" t="s">
        <v>75</v>
      </c>
      <c r="D296" s="24">
        <v>5057753912444</v>
      </c>
      <c r="E296" s="24">
        <v>6</v>
      </c>
      <c r="F296" s="24" t="s">
        <v>57</v>
      </c>
      <c r="G296" s="24">
        <v>0.22</v>
      </c>
      <c r="H296" s="24">
        <v>1.34</v>
      </c>
      <c r="I296" s="2">
        <v>0.8</v>
      </c>
      <c r="J296" s="24">
        <v>5.4</v>
      </c>
      <c r="K296" s="24"/>
      <c r="L296" s="24"/>
      <c r="M296" s="24">
        <v>87542625</v>
      </c>
    </row>
    <row r="297" spans="2:13" x14ac:dyDescent="0.25">
      <c r="B297" s="24"/>
      <c r="C297" s="24"/>
      <c r="D297" s="24"/>
      <c r="E297" s="24"/>
      <c r="F297" s="24"/>
      <c r="G297" s="24"/>
      <c r="H297" s="24"/>
      <c r="I297" s="2" t="s">
        <v>59</v>
      </c>
      <c r="J297" s="24"/>
      <c r="K297" s="24"/>
      <c r="L297" s="24"/>
      <c r="M297" s="24"/>
    </row>
    <row r="298" spans="2:13" x14ac:dyDescent="0.25">
      <c r="B298" s="24" t="s">
        <v>66</v>
      </c>
      <c r="C298" s="24" t="s">
        <v>70</v>
      </c>
      <c r="D298" s="24">
        <v>3269275</v>
      </c>
      <c r="E298" s="24">
        <v>1</v>
      </c>
      <c r="F298" s="24" t="s">
        <v>57</v>
      </c>
      <c r="G298" s="24">
        <v>7.0000000000000007E-2</v>
      </c>
      <c r="H298" s="24">
        <v>7.0000000000000007E-2</v>
      </c>
      <c r="I298" s="2">
        <v>1.1000000000000001</v>
      </c>
      <c r="J298" s="24">
        <v>1.1000000000000001</v>
      </c>
      <c r="K298" s="24"/>
      <c r="L298" s="24"/>
      <c r="M298" s="24">
        <v>81301454</v>
      </c>
    </row>
    <row r="299" spans="2:13" x14ac:dyDescent="0.25">
      <c r="B299" s="24"/>
      <c r="C299" s="24"/>
      <c r="D299" s="24"/>
      <c r="E299" s="24"/>
      <c r="F299" s="24"/>
      <c r="G299" s="24"/>
      <c r="H299" s="24"/>
      <c r="I299" s="2" t="s">
        <v>59</v>
      </c>
      <c r="J299" s="24"/>
      <c r="K299" s="24"/>
      <c r="L299" s="24"/>
      <c r="M299" s="24"/>
    </row>
    <row r="300" spans="2:13" x14ac:dyDescent="0.25">
      <c r="B300" s="24" t="s">
        <v>66</v>
      </c>
      <c r="C300" s="24" t="s">
        <v>216</v>
      </c>
      <c r="D300" s="24">
        <v>5054775580187</v>
      </c>
      <c r="E300" s="24">
        <v>1</v>
      </c>
      <c r="F300" s="24" t="s">
        <v>57</v>
      </c>
      <c r="G300" s="24">
        <v>0.48</v>
      </c>
      <c r="H300" s="24">
        <v>0.48</v>
      </c>
      <c r="I300" s="2">
        <v>2.2999999999999998</v>
      </c>
      <c r="J300" s="24">
        <v>2.2999999999999998</v>
      </c>
      <c r="K300" s="24"/>
      <c r="L300" s="24"/>
      <c r="M300" s="24">
        <v>76557849</v>
      </c>
    </row>
    <row r="301" spans="2:13" x14ac:dyDescent="0.25">
      <c r="B301" s="24"/>
      <c r="C301" s="24"/>
      <c r="D301" s="24"/>
      <c r="E301" s="24"/>
      <c r="F301" s="24"/>
      <c r="G301" s="24"/>
      <c r="H301" s="24"/>
      <c r="I301" s="2" t="s">
        <v>59</v>
      </c>
      <c r="J301" s="24"/>
      <c r="K301" s="24"/>
      <c r="L301" s="24"/>
      <c r="M301" s="24"/>
    </row>
    <row r="302" spans="2:13" x14ac:dyDescent="0.25">
      <c r="B302" s="24" t="s">
        <v>66</v>
      </c>
      <c r="C302" s="24" t="s">
        <v>74</v>
      </c>
      <c r="D302" s="24">
        <v>3063330</v>
      </c>
      <c r="E302" s="24">
        <v>10</v>
      </c>
      <c r="F302" s="24" t="s">
        <v>57</v>
      </c>
      <c r="G302" s="24">
        <v>0.08</v>
      </c>
      <c r="H302" s="24">
        <v>0.8</v>
      </c>
      <c r="I302" s="2">
        <v>1.1000000000000001</v>
      </c>
      <c r="J302" s="24">
        <v>11</v>
      </c>
      <c r="K302" s="24"/>
      <c r="L302" s="24"/>
      <c r="M302" s="24">
        <v>67880462</v>
      </c>
    </row>
    <row r="303" spans="2:13" x14ac:dyDescent="0.25">
      <c r="B303" s="24"/>
      <c r="C303" s="24"/>
      <c r="D303" s="24"/>
      <c r="E303" s="24"/>
      <c r="F303" s="24"/>
      <c r="G303" s="24"/>
      <c r="H303" s="24"/>
      <c r="I303" s="2" t="s">
        <v>59</v>
      </c>
      <c r="J303" s="24"/>
      <c r="K303" s="24"/>
      <c r="L303" s="24"/>
      <c r="M303" s="24"/>
    </row>
    <row r="304" spans="2:13" x14ac:dyDescent="0.25">
      <c r="B304" s="24" t="s">
        <v>122</v>
      </c>
      <c r="C304" s="24" t="s">
        <v>217</v>
      </c>
      <c r="D304" s="24">
        <v>5057753932657</v>
      </c>
      <c r="E304" s="24">
        <v>2</v>
      </c>
      <c r="F304" s="24" t="s">
        <v>57</v>
      </c>
      <c r="G304" s="24">
        <v>0.27</v>
      </c>
      <c r="H304" s="24">
        <v>0.55000000000000004</v>
      </c>
      <c r="I304" s="2">
        <v>2.6</v>
      </c>
      <c r="J304" s="24">
        <v>6</v>
      </c>
      <c r="K304" s="24"/>
      <c r="L304" s="24"/>
      <c r="M304" s="24">
        <v>87874877</v>
      </c>
    </row>
    <row r="305" spans="1:13" x14ac:dyDescent="0.25">
      <c r="B305" s="24"/>
      <c r="C305" s="24"/>
      <c r="D305" s="24"/>
      <c r="E305" s="24"/>
      <c r="F305" s="24"/>
      <c r="G305" s="24"/>
      <c r="H305" s="24"/>
      <c r="I305" s="2" t="s">
        <v>59</v>
      </c>
      <c r="J305" s="24"/>
      <c r="K305" s="24"/>
      <c r="L305" s="24"/>
      <c r="M305" s="24"/>
    </row>
    <row r="306" spans="1:13" x14ac:dyDescent="0.25">
      <c r="A306" s="3">
        <v>45421</v>
      </c>
      <c r="B306" s="24" t="s">
        <v>81</v>
      </c>
      <c r="C306" s="24" t="s">
        <v>218</v>
      </c>
      <c r="D306" s="24">
        <v>5411188116615</v>
      </c>
      <c r="E306" s="24">
        <v>3</v>
      </c>
      <c r="F306" s="24" t="s">
        <v>57</v>
      </c>
      <c r="G306" s="24">
        <v>1.05</v>
      </c>
      <c r="H306" s="24">
        <v>3.14</v>
      </c>
      <c r="I306" s="2">
        <v>2.2999999999999998</v>
      </c>
      <c r="J306" s="24">
        <v>6.9</v>
      </c>
      <c r="K306" s="24"/>
      <c r="L306" s="24"/>
      <c r="M306" s="24">
        <v>76274694</v>
      </c>
    </row>
    <row r="307" spans="1:13" x14ac:dyDescent="0.25">
      <c r="B307" s="24"/>
      <c r="C307" s="24"/>
      <c r="D307" s="24"/>
      <c r="E307" s="24"/>
      <c r="F307" s="24"/>
      <c r="G307" s="24"/>
      <c r="H307" s="24"/>
      <c r="I307" s="2" t="s">
        <v>59</v>
      </c>
      <c r="J307" s="24"/>
      <c r="K307" s="24"/>
      <c r="L307" s="24"/>
      <c r="M307" s="24"/>
    </row>
    <row r="308" spans="1:13" x14ac:dyDescent="0.25">
      <c r="B308" s="24" t="s">
        <v>81</v>
      </c>
      <c r="C308" s="24" t="s">
        <v>219</v>
      </c>
      <c r="D308" s="24">
        <v>3055533</v>
      </c>
      <c r="E308" s="24">
        <v>1</v>
      </c>
      <c r="F308" s="24" t="s">
        <v>57</v>
      </c>
      <c r="G308" s="24">
        <v>0.19</v>
      </c>
      <c r="H308" s="24">
        <v>0.19</v>
      </c>
      <c r="I308" s="2">
        <v>2.6</v>
      </c>
      <c r="J308" s="24">
        <v>2.6</v>
      </c>
      <c r="K308" s="24"/>
      <c r="L308" s="24"/>
      <c r="M308" s="24">
        <v>63527456</v>
      </c>
    </row>
    <row r="309" spans="1:13" x14ac:dyDescent="0.25">
      <c r="B309" s="24"/>
      <c r="C309" s="24"/>
      <c r="D309" s="24"/>
      <c r="E309" s="24"/>
      <c r="F309" s="24"/>
      <c r="G309" s="24"/>
      <c r="H309" s="24"/>
      <c r="I309" s="2" t="s">
        <v>59</v>
      </c>
      <c r="J309" s="24"/>
      <c r="K309" s="24"/>
      <c r="L309" s="24"/>
      <c r="M309" s="24"/>
    </row>
    <row r="310" spans="1:13" x14ac:dyDescent="0.25">
      <c r="B310" s="24" t="s">
        <v>81</v>
      </c>
      <c r="C310" s="24" t="s">
        <v>220</v>
      </c>
      <c r="D310" s="24">
        <v>5057753897697</v>
      </c>
      <c r="E310" s="24">
        <v>1</v>
      </c>
      <c r="F310" s="24" t="s">
        <v>57</v>
      </c>
      <c r="G310" s="24">
        <v>7.0000000000000007E-2</v>
      </c>
      <c r="H310" s="24">
        <v>7.0000000000000007E-2</v>
      </c>
      <c r="I310" s="2">
        <v>1.3</v>
      </c>
      <c r="J310" s="24">
        <v>1.3</v>
      </c>
      <c r="K310" s="24"/>
      <c r="L310" s="24"/>
      <c r="M310" s="24">
        <v>87796290</v>
      </c>
    </row>
    <row r="311" spans="1:13" x14ac:dyDescent="0.25">
      <c r="B311" s="24"/>
      <c r="C311" s="24"/>
      <c r="D311" s="24"/>
      <c r="E311" s="24"/>
      <c r="F311" s="24"/>
      <c r="G311" s="24"/>
      <c r="H311" s="24"/>
      <c r="I311" s="2" t="s">
        <v>59</v>
      </c>
      <c r="J311" s="24"/>
      <c r="K311" s="24"/>
      <c r="L311" s="24"/>
      <c r="M311" s="24"/>
    </row>
    <row r="312" spans="1:13" x14ac:dyDescent="0.25">
      <c r="B312" s="24" t="s">
        <v>55</v>
      </c>
      <c r="C312" s="24" t="s">
        <v>95</v>
      </c>
      <c r="D312" s="24">
        <v>3471319</v>
      </c>
      <c r="E312" s="24">
        <v>1</v>
      </c>
      <c r="F312" s="24" t="s">
        <v>57</v>
      </c>
      <c r="G312" s="24">
        <v>0.32</v>
      </c>
      <c r="H312" s="24">
        <v>0.32</v>
      </c>
      <c r="I312" s="2">
        <v>1.5</v>
      </c>
      <c r="J312" s="24">
        <v>1.5</v>
      </c>
      <c r="K312" s="24"/>
      <c r="L312" s="24"/>
      <c r="M312" s="24">
        <v>91826428</v>
      </c>
    </row>
    <row r="313" spans="1:13" x14ac:dyDescent="0.25">
      <c r="B313" s="24"/>
      <c r="C313" s="24"/>
      <c r="D313" s="24"/>
      <c r="E313" s="24"/>
      <c r="F313" s="24"/>
      <c r="G313" s="24"/>
      <c r="H313" s="24"/>
      <c r="I313" s="2" t="s">
        <v>59</v>
      </c>
      <c r="J313" s="24"/>
      <c r="K313" s="24"/>
      <c r="L313" s="24"/>
      <c r="M313" s="24"/>
    </row>
    <row r="314" spans="1:13" x14ac:dyDescent="0.25">
      <c r="B314" s="24" t="s">
        <v>66</v>
      </c>
      <c r="C314" s="24" t="s">
        <v>221</v>
      </c>
      <c r="D314" s="24">
        <v>5057967342105</v>
      </c>
      <c r="E314" s="24">
        <v>5</v>
      </c>
      <c r="F314" s="24" t="s">
        <v>57</v>
      </c>
      <c r="G314" s="24">
        <v>0.26</v>
      </c>
      <c r="H314" s="24">
        <v>1.31</v>
      </c>
      <c r="I314" s="2">
        <v>1.2</v>
      </c>
      <c r="J314" s="24">
        <v>6.5</v>
      </c>
      <c r="K314" s="24"/>
      <c r="L314" s="24"/>
      <c r="M314" s="24">
        <v>86489085</v>
      </c>
    </row>
    <row r="315" spans="1:13" x14ac:dyDescent="0.25">
      <c r="B315" s="24"/>
      <c r="C315" s="24"/>
      <c r="D315" s="24"/>
      <c r="E315" s="24"/>
      <c r="F315" s="24"/>
      <c r="G315" s="24"/>
      <c r="H315" s="24"/>
      <c r="I315" s="2" t="s">
        <v>59</v>
      </c>
      <c r="J315" s="24"/>
      <c r="K315" s="24"/>
      <c r="L315" s="24"/>
      <c r="M315" s="24"/>
    </row>
    <row r="316" spans="1:13" x14ac:dyDescent="0.25">
      <c r="B316" s="24" t="s">
        <v>66</v>
      </c>
      <c r="C316" s="24" t="s">
        <v>77</v>
      </c>
      <c r="D316" s="24">
        <v>3269299</v>
      </c>
      <c r="E316" s="24">
        <v>10</v>
      </c>
      <c r="F316" s="24" t="s">
        <v>57</v>
      </c>
      <c r="G316" s="24">
        <v>0.09</v>
      </c>
      <c r="H316" s="24">
        <v>0.9</v>
      </c>
      <c r="I316" s="2">
        <v>1.1000000000000001</v>
      </c>
      <c r="J316" s="24">
        <v>11</v>
      </c>
      <c r="K316" s="24"/>
      <c r="L316" s="24"/>
      <c r="M316" s="24">
        <v>81301517</v>
      </c>
    </row>
    <row r="317" spans="1:13" x14ac:dyDescent="0.25">
      <c r="B317" s="24"/>
      <c r="C317" s="24"/>
      <c r="D317" s="24"/>
      <c r="E317" s="24"/>
      <c r="F317" s="24"/>
      <c r="G317" s="24"/>
      <c r="H317" s="24"/>
      <c r="I317" s="2" t="s">
        <v>59</v>
      </c>
      <c r="J317" s="24"/>
      <c r="K317" s="24"/>
      <c r="L317" s="24"/>
      <c r="M317" s="24"/>
    </row>
    <row r="318" spans="1:13" x14ac:dyDescent="0.25">
      <c r="B318" s="24" t="s">
        <v>66</v>
      </c>
      <c r="C318" s="24" t="s">
        <v>70</v>
      </c>
      <c r="D318" s="24">
        <v>3269275</v>
      </c>
      <c r="E318" s="24">
        <v>8</v>
      </c>
      <c r="F318" s="24" t="s">
        <v>57</v>
      </c>
      <c r="G318" s="24">
        <v>7.0000000000000007E-2</v>
      </c>
      <c r="H318" s="24">
        <v>0.56000000000000005</v>
      </c>
      <c r="I318" s="2">
        <v>1.1000000000000001</v>
      </c>
      <c r="J318" s="24">
        <v>8.8000000000000007</v>
      </c>
      <c r="K318" s="24"/>
      <c r="L318" s="24"/>
      <c r="M318" s="24">
        <v>81301454</v>
      </c>
    </row>
    <row r="319" spans="1:13" x14ac:dyDescent="0.25">
      <c r="B319" s="24"/>
      <c r="C319" s="24"/>
      <c r="D319" s="24"/>
      <c r="E319" s="24"/>
      <c r="F319" s="24"/>
      <c r="G319" s="24"/>
      <c r="H319" s="24"/>
      <c r="I319" s="2" t="s">
        <v>59</v>
      </c>
      <c r="J319" s="24"/>
      <c r="K319" s="24"/>
      <c r="L319" s="24"/>
      <c r="M319" s="24"/>
    </row>
    <row r="320" spans="1:13" x14ac:dyDescent="0.25">
      <c r="B320" s="24" t="s">
        <v>66</v>
      </c>
      <c r="C320" s="24" t="s">
        <v>78</v>
      </c>
      <c r="D320" s="24">
        <v>3048979</v>
      </c>
      <c r="E320" s="24">
        <v>8</v>
      </c>
      <c r="F320" s="24" t="s">
        <v>57</v>
      </c>
      <c r="G320" s="24">
        <v>0.09</v>
      </c>
      <c r="H320" s="24">
        <v>0.72</v>
      </c>
      <c r="I320" s="2">
        <v>1.1000000000000001</v>
      </c>
      <c r="J320" s="24">
        <v>8.8000000000000007</v>
      </c>
      <c r="K320" s="24"/>
      <c r="L320" s="24"/>
      <c r="M320" s="24">
        <v>52412171</v>
      </c>
    </row>
    <row r="321" spans="1:13" x14ac:dyDescent="0.25">
      <c r="B321" s="24"/>
      <c r="C321" s="24"/>
      <c r="D321" s="24"/>
      <c r="E321" s="24"/>
      <c r="F321" s="24"/>
      <c r="G321" s="24"/>
      <c r="H321" s="24"/>
      <c r="I321" s="2" t="s">
        <v>59</v>
      </c>
      <c r="J321" s="24"/>
      <c r="K321" s="24"/>
      <c r="L321" s="24"/>
      <c r="M321" s="24"/>
    </row>
    <row r="322" spans="1:13" x14ac:dyDescent="0.25">
      <c r="B322" s="24" t="s">
        <v>66</v>
      </c>
      <c r="C322" s="24" t="s">
        <v>74</v>
      </c>
      <c r="D322" s="24">
        <v>3063330</v>
      </c>
      <c r="E322" s="24">
        <v>8</v>
      </c>
      <c r="F322" s="24" t="s">
        <v>57</v>
      </c>
      <c r="G322" s="24">
        <v>0.08</v>
      </c>
      <c r="H322" s="24">
        <v>0.64</v>
      </c>
      <c r="I322" s="2">
        <v>1.1000000000000001</v>
      </c>
      <c r="J322" s="24">
        <v>8.8000000000000007</v>
      </c>
      <c r="K322" s="24"/>
      <c r="L322" s="24"/>
      <c r="M322" s="24">
        <v>67880462</v>
      </c>
    </row>
    <row r="323" spans="1:13" x14ac:dyDescent="0.25">
      <c r="B323" s="24"/>
      <c r="C323" s="24"/>
      <c r="D323" s="24"/>
      <c r="E323" s="24"/>
      <c r="F323" s="24"/>
      <c r="G323" s="24"/>
      <c r="H323" s="24"/>
      <c r="I323" s="2" t="s">
        <v>59</v>
      </c>
      <c r="J323" s="24"/>
      <c r="K323" s="24"/>
      <c r="L323" s="24"/>
      <c r="M323" s="24"/>
    </row>
    <row r="324" spans="1:13" x14ac:dyDescent="0.25">
      <c r="B324" s="24" t="s">
        <v>66</v>
      </c>
      <c r="C324" s="24" t="s">
        <v>73</v>
      </c>
      <c r="D324" s="24">
        <v>3277621</v>
      </c>
      <c r="E324" s="24">
        <v>6</v>
      </c>
      <c r="F324" s="24" t="s">
        <v>57</v>
      </c>
      <c r="G324" s="24">
        <v>0.08</v>
      </c>
      <c r="H324" s="24">
        <v>0.46</v>
      </c>
      <c r="I324" s="2">
        <v>1.1000000000000001</v>
      </c>
      <c r="J324" s="24">
        <v>7.2</v>
      </c>
      <c r="K324" s="24"/>
      <c r="L324" s="24"/>
      <c r="M324" s="24">
        <v>83688234</v>
      </c>
    </row>
    <row r="325" spans="1:13" x14ac:dyDescent="0.25">
      <c r="B325" s="24"/>
      <c r="C325" s="24"/>
      <c r="D325" s="24"/>
      <c r="E325" s="24"/>
      <c r="F325" s="24"/>
      <c r="G325" s="24"/>
      <c r="H325" s="24"/>
      <c r="I325" s="2" t="s">
        <v>59</v>
      </c>
      <c r="J325" s="24"/>
      <c r="K325" s="24"/>
      <c r="L325" s="24"/>
      <c r="M325" s="24"/>
    </row>
    <row r="326" spans="1:13" x14ac:dyDescent="0.25">
      <c r="B326" s="24" t="s">
        <v>66</v>
      </c>
      <c r="C326" s="24" t="s">
        <v>102</v>
      </c>
      <c r="D326" s="24">
        <v>5057753909550</v>
      </c>
      <c r="E326" s="24">
        <v>9</v>
      </c>
      <c r="F326" s="24" t="s">
        <v>57</v>
      </c>
      <c r="G326" s="24">
        <v>0.22</v>
      </c>
      <c r="H326" s="24">
        <v>2</v>
      </c>
      <c r="I326" s="2">
        <v>0.8</v>
      </c>
      <c r="J326" s="24">
        <v>7.2</v>
      </c>
      <c r="K326" s="24"/>
      <c r="L326" s="24"/>
      <c r="M326" s="24">
        <v>87588997</v>
      </c>
    </row>
    <row r="327" spans="1:13" x14ac:dyDescent="0.25">
      <c r="B327" s="24"/>
      <c r="C327" s="24"/>
      <c r="D327" s="24"/>
      <c r="E327" s="24"/>
      <c r="F327" s="24"/>
      <c r="G327" s="24"/>
      <c r="H327" s="24"/>
      <c r="I327" s="2" t="s">
        <v>59</v>
      </c>
      <c r="J327" s="24"/>
      <c r="K327" s="24"/>
      <c r="L327" s="24"/>
      <c r="M327" s="24"/>
    </row>
    <row r="328" spans="1:13" x14ac:dyDescent="0.25">
      <c r="A328" s="3">
        <v>45422</v>
      </c>
      <c r="B328" s="24" t="s">
        <v>66</v>
      </c>
      <c r="C328" s="24" t="s">
        <v>222</v>
      </c>
      <c r="D328" s="24">
        <v>5054268028660</v>
      </c>
      <c r="E328" s="24">
        <v>1</v>
      </c>
      <c r="F328" s="24" t="s">
        <v>57</v>
      </c>
      <c r="G328" s="24">
        <v>0.46</v>
      </c>
      <c r="H328" s="24">
        <v>0.46</v>
      </c>
      <c r="I328" s="2">
        <v>1.3</v>
      </c>
      <c r="J328" s="24">
        <v>1.3</v>
      </c>
      <c r="K328" s="24"/>
      <c r="L328" s="24"/>
      <c r="M328" s="24">
        <v>76298245</v>
      </c>
    </row>
    <row r="329" spans="1:13" x14ac:dyDescent="0.25">
      <c r="B329" s="24"/>
      <c r="C329" s="24"/>
      <c r="D329" s="24"/>
      <c r="E329" s="24"/>
      <c r="F329" s="24"/>
      <c r="G329" s="24"/>
      <c r="H329" s="24"/>
      <c r="I329" s="2" t="s">
        <v>59</v>
      </c>
      <c r="J329" s="24"/>
      <c r="K329" s="24"/>
      <c r="L329" s="24"/>
      <c r="M329" s="24"/>
    </row>
    <row r="330" spans="1:13" x14ac:dyDescent="0.25">
      <c r="B330" s="24" t="s">
        <v>66</v>
      </c>
      <c r="C330" s="24" t="s">
        <v>73</v>
      </c>
      <c r="D330" s="24">
        <v>3277621</v>
      </c>
      <c r="E330" s="24">
        <v>6</v>
      </c>
      <c r="F330" s="24" t="s">
        <v>57</v>
      </c>
      <c r="G330" s="24">
        <v>0.08</v>
      </c>
      <c r="H330" s="24">
        <v>0.46</v>
      </c>
      <c r="I330" s="2">
        <v>1.1000000000000001</v>
      </c>
      <c r="J330" s="24">
        <v>7.2</v>
      </c>
      <c r="K330" s="24"/>
      <c r="L330" s="24"/>
      <c r="M330" s="24">
        <v>83688234</v>
      </c>
    </row>
    <row r="331" spans="1:13" x14ac:dyDescent="0.25">
      <c r="B331" s="24"/>
      <c r="C331" s="24"/>
      <c r="D331" s="24"/>
      <c r="E331" s="24"/>
      <c r="F331" s="24"/>
      <c r="G331" s="24"/>
      <c r="H331" s="24"/>
      <c r="I331" s="2" t="s">
        <v>59</v>
      </c>
      <c r="J331" s="24"/>
      <c r="K331" s="24"/>
      <c r="L331" s="24"/>
      <c r="M331" s="24"/>
    </row>
    <row r="332" spans="1:13" x14ac:dyDescent="0.25">
      <c r="B332" s="24" t="s">
        <v>66</v>
      </c>
      <c r="C332" s="24" t="s">
        <v>78</v>
      </c>
      <c r="D332" s="24">
        <v>3048979</v>
      </c>
      <c r="E332" s="24">
        <v>4</v>
      </c>
      <c r="F332" s="24" t="s">
        <v>57</v>
      </c>
      <c r="G332" s="24">
        <v>0.09</v>
      </c>
      <c r="H332" s="24">
        <v>0.36</v>
      </c>
      <c r="I332" s="2">
        <v>1.1000000000000001</v>
      </c>
      <c r="J332" s="24">
        <v>4.4000000000000004</v>
      </c>
      <c r="K332" s="24"/>
      <c r="L332" s="24"/>
      <c r="M332" s="24">
        <v>52412171</v>
      </c>
    </row>
    <row r="333" spans="1:13" x14ac:dyDescent="0.25">
      <c r="B333" s="24"/>
      <c r="C333" s="24"/>
      <c r="D333" s="24"/>
      <c r="E333" s="24"/>
      <c r="F333" s="24"/>
      <c r="G333" s="24"/>
      <c r="H333" s="24"/>
      <c r="I333" s="2" t="s">
        <v>59</v>
      </c>
      <c r="J333" s="24"/>
      <c r="K333" s="24"/>
      <c r="L333" s="24"/>
      <c r="M333" s="24"/>
    </row>
    <row r="334" spans="1:13" x14ac:dyDescent="0.25">
      <c r="B334" s="24" t="s">
        <v>66</v>
      </c>
      <c r="C334" s="24" t="s">
        <v>182</v>
      </c>
      <c r="D334" s="24">
        <v>5052003232372</v>
      </c>
      <c r="E334" s="24">
        <v>4</v>
      </c>
      <c r="F334" s="24" t="s">
        <v>57</v>
      </c>
      <c r="G334" s="24">
        <v>0.23</v>
      </c>
      <c r="H334" s="24">
        <v>0.91</v>
      </c>
      <c r="I334" s="2">
        <v>0.8</v>
      </c>
      <c r="J334" s="24">
        <v>3.6</v>
      </c>
      <c r="K334" s="24"/>
      <c r="L334" s="24"/>
      <c r="M334" s="24">
        <v>60100332</v>
      </c>
    </row>
    <row r="335" spans="1:13" x14ac:dyDescent="0.25">
      <c r="B335" s="24"/>
      <c r="C335" s="24"/>
      <c r="D335" s="24"/>
      <c r="E335" s="24"/>
      <c r="F335" s="24"/>
      <c r="G335" s="24"/>
      <c r="H335" s="24"/>
      <c r="I335" s="2" t="s">
        <v>59</v>
      </c>
      <c r="J335" s="24"/>
      <c r="K335" s="24"/>
      <c r="L335" s="24"/>
      <c r="M335" s="24"/>
    </row>
    <row r="336" spans="1:13" x14ac:dyDescent="0.25">
      <c r="B336" s="24" t="s">
        <v>66</v>
      </c>
      <c r="C336" s="24" t="s">
        <v>70</v>
      </c>
      <c r="D336" s="24">
        <v>3269275</v>
      </c>
      <c r="E336" s="24">
        <v>9</v>
      </c>
      <c r="F336" s="24" t="s">
        <v>57</v>
      </c>
      <c r="G336" s="24">
        <v>7.0000000000000007E-2</v>
      </c>
      <c r="H336" s="24">
        <v>0.63</v>
      </c>
      <c r="I336" s="2">
        <v>1.1000000000000001</v>
      </c>
      <c r="J336" s="24">
        <v>9.9</v>
      </c>
      <c r="K336" s="24"/>
      <c r="L336" s="24"/>
      <c r="M336" s="24">
        <v>81301454</v>
      </c>
    </row>
    <row r="337" spans="2:13" x14ac:dyDescent="0.25">
      <c r="B337" s="24"/>
      <c r="C337" s="24"/>
      <c r="D337" s="24"/>
      <c r="E337" s="24"/>
      <c r="F337" s="24"/>
      <c r="G337" s="24"/>
      <c r="H337" s="24"/>
      <c r="I337" s="2" t="s">
        <v>59</v>
      </c>
      <c r="J337" s="24"/>
      <c r="K337" s="24"/>
      <c r="L337" s="24"/>
      <c r="M337" s="24"/>
    </row>
    <row r="338" spans="2:13" x14ac:dyDescent="0.25">
      <c r="B338" s="24" t="s">
        <v>66</v>
      </c>
      <c r="C338" s="24" t="s">
        <v>77</v>
      </c>
      <c r="D338" s="24">
        <v>3269299</v>
      </c>
      <c r="E338" s="24">
        <v>3</v>
      </c>
      <c r="F338" s="24" t="s">
        <v>57</v>
      </c>
      <c r="G338" s="24">
        <v>0.09</v>
      </c>
      <c r="H338" s="24">
        <v>0.27</v>
      </c>
      <c r="I338" s="2">
        <v>1.1000000000000001</v>
      </c>
      <c r="J338" s="24">
        <v>3.3</v>
      </c>
      <c r="K338" s="24"/>
      <c r="L338" s="24"/>
      <c r="M338" s="24">
        <v>81301517</v>
      </c>
    </row>
    <row r="339" spans="2:13" x14ac:dyDescent="0.25">
      <c r="B339" s="24"/>
      <c r="C339" s="24"/>
      <c r="D339" s="24"/>
      <c r="E339" s="24"/>
      <c r="F339" s="24"/>
      <c r="G339" s="24"/>
      <c r="H339" s="24"/>
      <c r="I339" s="2" t="s">
        <v>59</v>
      </c>
      <c r="J339" s="24"/>
      <c r="K339" s="24"/>
      <c r="L339" s="24"/>
      <c r="M339" s="24"/>
    </row>
    <row r="340" spans="2:13" x14ac:dyDescent="0.25">
      <c r="B340" s="24" t="s">
        <v>66</v>
      </c>
      <c r="C340" s="24" t="s">
        <v>74</v>
      </c>
      <c r="D340" s="24">
        <v>3063330</v>
      </c>
      <c r="E340" s="24">
        <v>3</v>
      </c>
      <c r="F340" s="24" t="s">
        <v>57</v>
      </c>
      <c r="G340" s="24">
        <v>0.08</v>
      </c>
      <c r="H340" s="24">
        <v>0.24</v>
      </c>
      <c r="I340" s="2">
        <v>1.1000000000000001</v>
      </c>
      <c r="J340" s="24">
        <v>3.3</v>
      </c>
      <c r="K340" s="24"/>
      <c r="L340" s="24"/>
      <c r="M340" s="24">
        <v>67880462</v>
      </c>
    </row>
    <row r="341" spans="2:13" x14ac:dyDescent="0.25">
      <c r="B341" s="24"/>
      <c r="C341" s="24"/>
      <c r="D341" s="24"/>
      <c r="E341" s="24"/>
      <c r="F341" s="24"/>
      <c r="G341" s="24"/>
      <c r="H341" s="24"/>
      <c r="I341" s="2" t="s">
        <v>59</v>
      </c>
      <c r="J341" s="24"/>
      <c r="K341" s="24"/>
      <c r="L341" s="24"/>
      <c r="M341" s="24"/>
    </row>
    <row r="342" spans="2:13" x14ac:dyDescent="0.25">
      <c r="B342" s="24" t="s">
        <v>66</v>
      </c>
      <c r="C342" s="24" t="s">
        <v>143</v>
      </c>
      <c r="D342" s="24">
        <v>5059512103650</v>
      </c>
      <c r="E342" s="24">
        <v>3</v>
      </c>
      <c r="F342" s="24" t="s">
        <v>57</v>
      </c>
      <c r="G342" s="24">
        <v>0.14000000000000001</v>
      </c>
      <c r="H342" s="24">
        <v>0.44</v>
      </c>
      <c r="I342" s="2">
        <v>1.1000000000000001</v>
      </c>
      <c r="J342" s="24">
        <v>3.3</v>
      </c>
      <c r="K342" s="24"/>
      <c r="L342" s="24"/>
      <c r="M342" s="24">
        <v>88303971</v>
      </c>
    </row>
    <row r="343" spans="2:13" x14ac:dyDescent="0.25">
      <c r="B343" s="24"/>
      <c r="C343" s="24"/>
      <c r="D343" s="24"/>
      <c r="E343" s="24"/>
      <c r="F343" s="24"/>
      <c r="G343" s="24"/>
      <c r="H343" s="24"/>
      <c r="I343" s="2" t="s">
        <v>59</v>
      </c>
      <c r="J343" s="24"/>
      <c r="K343" s="24"/>
      <c r="L343" s="24"/>
      <c r="M343" s="24"/>
    </row>
    <row r="344" spans="2:13" x14ac:dyDescent="0.25">
      <c r="B344" s="24" t="s">
        <v>81</v>
      </c>
      <c r="C344" s="24" t="s">
        <v>137</v>
      </c>
      <c r="D344" s="24">
        <v>3035498</v>
      </c>
      <c r="E344" s="24">
        <v>1</v>
      </c>
      <c r="F344" s="24" t="s">
        <v>57</v>
      </c>
      <c r="G344" s="24">
        <v>0.2</v>
      </c>
      <c r="H344" s="24">
        <v>0.2</v>
      </c>
      <c r="I344" s="2">
        <v>2.6</v>
      </c>
      <c r="J344" s="24">
        <v>2.6</v>
      </c>
      <c r="K344" s="24"/>
      <c r="L344" s="24"/>
      <c r="M344" s="24">
        <v>55183885</v>
      </c>
    </row>
    <row r="345" spans="2:13" x14ac:dyDescent="0.25">
      <c r="B345" s="24"/>
      <c r="C345" s="24"/>
      <c r="D345" s="24"/>
      <c r="E345" s="24"/>
      <c r="F345" s="24"/>
      <c r="G345" s="24"/>
      <c r="H345" s="24"/>
      <c r="I345" s="2" t="s">
        <v>59</v>
      </c>
      <c r="J345" s="24"/>
      <c r="K345" s="24"/>
      <c r="L345" s="24"/>
      <c r="M345" s="24"/>
    </row>
    <row r="346" spans="2:13" x14ac:dyDescent="0.25">
      <c r="B346" s="24" t="s">
        <v>81</v>
      </c>
      <c r="C346" s="24" t="s">
        <v>223</v>
      </c>
      <c r="D346" s="24">
        <v>3231340</v>
      </c>
      <c r="E346" s="24">
        <v>2</v>
      </c>
      <c r="F346" s="24" t="s">
        <v>57</v>
      </c>
      <c r="G346" s="24">
        <v>0.19</v>
      </c>
      <c r="H346" s="24">
        <v>0.38</v>
      </c>
      <c r="I346" s="2">
        <v>2.85</v>
      </c>
      <c r="J346" s="24">
        <v>5.7</v>
      </c>
      <c r="K346" s="24"/>
      <c r="L346" s="24"/>
      <c r="M346" s="24">
        <v>71248434</v>
      </c>
    </row>
    <row r="347" spans="2:13" x14ac:dyDescent="0.25">
      <c r="B347" s="24"/>
      <c r="C347" s="24"/>
      <c r="D347" s="24"/>
      <c r="E347" s="24"/>
      <c r="F347" s="24"/>
      <c r="G347" s="24"/>
      <c r="H347" s="24"/>
      <c r="I347" s="2" t="s">
        <v>59</v>
      </c>
      <c r="J347" s="24"/>
      <c r="K347" s="24"/>
      <c r="L347" s="24"/>
      <c r="M347" s="24"/>
    </row>
    <row r="348" spans="2:13" x14ac:dyDescent="0.25">
      <c r="B348" s="24" t="s">
        <v>81</v>
      </c>
      <c r="C348" s="24" t="s">
        <v>224</v>
      </c>
      <c r="D348" s="24">
        <v>5054775579167</v>
      </c>
      <c r="E348" s="24">
        <v>1</v>
      </c>
      <c r="F348" s="24" t="s">
        <v>57</v>
      </c>
      <c r="G348" s="24">
        <v>0.33</v>
      </c>
      <c r="H348" s="24">
        <v>0.33</v>
      </c>
      <c r="I348" s="2">
        <v>3.15</v>
      </c>
      <c r="J348" s="24">
        <v>3.15</v>
      </c>
      <c r="K348" s="24"/>
      <c r="L348" s="24"/>
      <c r="M348" s="24">
        <v>80763490</v>
      </c>
    </row>
    <row r="349" spans="2:13" x14ac:dyDescent="0.25">
      <c r="B349" s="24"/>
      <c r="C349" s="24"/>
      <c r="D349" s="24"/>
      <c r="E349" s="24"/>
      <c r="F349" s="24"/>
      <c r="G349" s="24"/>
      <c r="H349" s="24"/>
      <c r="I349" s="2" t="s">
        <v>59</v>
      </c>
      <c r="J349" s="24"/>
      <c r="K349" s="24"/>
      <c r="L349" s="24"/>
      <c r="M349" s="24"/>
    </row>
    <row r="350" spans="2:13" x14ac:dyDescent="0.25">
      <c r="B350" s="24" t="s">
        <v>81</v>
      </c>
      <c r="C350" s="24" t="s">
        <v>225</v>
      </c>
      <c r="D350" s="24">
        <v>3046487</v>
      </c>
      <c r="E350" s="24">
        <v>2</v>
      </c>
      <c r="F350" s="24" t="s">
        <v>57</v>
      </c>
      <c r="G350" s="24">
        <v>0.2</v>
      </c>
      <c r="H350" s="24">
        <v>0.4</v>
      </c>
      <c r="I350" s="2">
        <v>2.85</v>
      </c>
      <c r="J350" s="24">
        <v>5.7</v>
      </c>
      <c r="K350" s="24"/>
      <c r="L350" s="24"/>
      <c r="M350" s="24">
        <v>52925658</v>
      </c>
    </row>
    <row r="351" spans="2:13" x14ac:dyDescent="0.25">
      <c r="B351" s="24"/>
      <c r="C351" s="24"/>
      <c r="D351" s="24"/>
      <c r="E351" s="24"/>
      <c r="F351" s="24"/>
      <c r="G351" s="24"/>
      <c r="H351" s="24"/>
      <c r="I351" s="2" t="s">
        <v>59</v>
      </c>
      <c r="J351" s="24"/>
      <c r="K351" s="24"/>
      <c r="L351" s="24"/>
      <c r="M351" s="24"/>
    </row>
    <row r="352" spans="2:13" x14ac:dyDescent="0.25">
      <c r="B352" s="24" t="s">
        <v>81</v>
      </c>
      <c r="C352" s="24" t="s">
        <v>226</v>
      </c>
      <c r="D352" s="24">
        <v>5411188103387</v>
      </c>
      <c r="E352" s="24">
        <v>1</v>
      </c>
      <c r="F352" s="24" t="s">
        <v>57</v>
      </c>
      <c r="G352" s="24">
        <v>0.52</v>
      </c>
      <c r="H352" s="24">
        <v>0.52</v>
      </c>
      <c r="I352" s="2">
        <v>2.1</v>
      </c>
      <c r="J352" s="24">
        <v>2.4</v>
      </c>
      <c r="K352" s="24"/>
      <c r="L352" s="24"/>
      <c r="M352" s="24">
        <v>64280186</v>
      </c>
    </row>
    <row r="353" spans="2:13" x14ac:dyDescent="0.25">
      <c r="B353" s="24"/>
      <c r="C353" s="24"/>
      <c r="D353" s="24"/>
      <c r="E353" s="24"/>
      <c r="F353" s="24"/>
      <c r="G353" s="24"/>
      <c r="H353" s="24"/>
      <c r="I353" s="2" t="s">
        <v>59</v>
      </c>
      <c r="J353" s="24"/>
      <c r="K353" s="24"/>
      <c r="L353" s="24"/>
      <c r="M353" s="24"/>
    </row>
    <row r="354" spans="2:13" x14ac:dyDescent="0.25">
      <c r="B354" s="24" t="s">
        <v>81</v>
      </c>
      <c r="C354" s="24" t="s">
        <v>227</v>
      </c>
      <c r="D354" s="24">
        <v>5059697747380</v>
      </c>
      <c r="E354" s="24">
        <v>1</v>
      </c>
      <c r="F354" s="24" t="s">
        <v>57</v>
      </c>
      <c r="G354" s="24">
        <v>1.05</v>
      </c>
      <c r="H354" s="24">
        <v>1.05</v>
      </c>
      <c r="I354" s="2">
        <v>6.6</v>
      </c>
      <c r="J354" s="24">
        <v>6.6</v>
      </c>
      <c r="K354" s="24"/>
      <c r="L354" s="24"/>
      <c r="M354" s="24">
        <v>92373541</v>
      </c>
    </row>
    <row r="355" spans="2:13" x14ac:dyDescent="0.25">
      <c r="B355" s="24"/>
      <c r="C355" s="24"/>
      <c r="D355" s="24"/>
      <c r="E355" s="24"/>
      <c r="F355" s="24"/>
      <c r="G355" s="24"/>
      <c r="H355" s="24"/>
      <c r="I355" s="2" t="s">
        <v>59</v>
      </c>
      <c r="J355" s="24"/>
      <c r="K355" s="24"/>
      <c r="L355" s="24"/>
      <c r="M355" s="24"/>
    </row>
    <row r="356" spans="2:13" x14ac:dyDescent="0.25">
      <c r="B356" s="24" t="s">
        <v>81</v>
      </c>
      <c r="C356" s="24" t="s">
        <v>228</v>
      </c>
      <c r="D356" s="24">
        <v>3055519</v>
      </c>
      <c r="E356" s="24">
        <v>1</v>
      </c>
      <c r="F356" s="24" t="s">
        <v>57</v>
      </c>
      <c r="G356" s="24">
        <v>0.24</v>
      </c>
      <c r="H356" s="24">
        <v>0.24</v>
      </c>
      <c r="I356" s="2">
        <v>2.6</v>
      </c>
      <c r="J356" s="24">
        <v>2.6</v>
      </c>
      <c r="K356" s="24"/>
      <c r="L356" s="24"/>
      <c r="M356" s="24">
        <v>63527387</v>
      </c>
    </row>
    <row r="357" spans="2:13" x14ac:dyDescent="0.25">
      <c r="B357" s="24"/>
      <c r="C357" s="24"/>
      <c r="D357" s="24"/>
      <c r="E357" s="24"/>
      <c r="F357" s="24"/>
      <c r="G357" s="24"/>
      <c r="H357" s="24"/>
      <c r="I357" s="2" t="s">
        <v>59</v>
      </c>
      <c r="J357" s="24"/>
      <c r="K357" s="24"/>
      <c r="L357" s="24"/>
      <c r="M357" s="24"/>
    </row>
    <row r="358" spans="2:13" x14ac:dyDescent="0.25">
      <c r="B358" s="24" t="s">
        <v>81</v>
      </c>
      <c r="C358" s="24" t="s">
        <v>229</v>
      </c>
      <c r="D358" s="24">
        <v>5057753908454</v>
      </c>
      <c r="E358" s="24">
        <v>3</v>
      </c>
      <c r="F358" s="24" t="s">
        <v>57</v>
      </c>
      <c r="G358" s="24">
        <v>0.05</v>
      </c>
      <c r="H358" s="24">
        <v>0.15</v>
      </c>
      <c r="I358" s="2">
        <v>2.1</v>
      </c>
      <c r="J358" s="24">
        <v>6.3</v>
      </c>
      <c r="K358" s="24"/>
      <c r="L358" s="24"/>
      <c r="M358" s="24">
        <v>85999001</v>
      </c>
    </row>
    <row r="359" spans="2:13" x14ac:dyDescent="0.25">
      <c r="B359" s="24"/>
      <c r="C359" s="24"/>
      <c r="D359" s="24"/>
      <c r="E359" s="24"/>
      <c r="F359" s="24"/>
      <c r="G359" s="24"/>
      <c r="H359" s="24"/>
      <c r="I359" s="2" t="s">
        <v>59</v>
      </c>
      <c r="J359" s="24"/>
      <c r="K359" s="24"/>
      <c r="L359" s="24"/>
      <c r="M359" s="24"/>
    </row>
    <row r="360" spans="2:13" x14ac:dyDescent="0.25">
      <c r="B360" s="24" t="s">
        <v>81</v>
      </c>
      <c r="C360" s="24" t="s">
        <v>230</v>
      </c>
      <c r="D360" s="24">
        <v>3038550</v>
      </c>
      <c r="E360" s="24">
        <v>5</v>
      </c>
      <c r="F360" s="24" t="s">
        <v>57</v>
      </c>
      <c r="G360" s="24">
        <v>0.18</v>
      </c>
      <c r="H360" s="24">
        <v>0.89</v>
      </c>
      <c r="I360" s="2">
        <v>2.6</v>
      </c>
      <c r="J360" s="24">
        <v>13</v>
      </c>
      <c r="K360" s="24"/>
      <c r="L360" s="24"/>
      <c r="M360" s="24">
        <v>56698614</v>
      </c>
    </row>
    <row r="361" spans="2:13" x14ac:dyDescent="0.25">
      <c r="B361" s="24"/>
      <c r="C361" s="24"/>
      <c r="D361" s="24"/>
      <c r="E361" s="24"/>
      <c r="F361" s="24"/>
      <c r="G361" s="24"/>
      <c r="H361" s="24"/>
      <c r="I361" s="2" t="s">
        <v>59</v>
      </c>
      <c r="J361" s="24"/>
      <c r="K361" s="24"/>
      <c r="L361" s="24"/>
      <c r="M361" s="24"/>
    </row>
    <row r="362" spans="2:13" x14ac:dyDescent="0.25">
      <c r="B362" s="24" t="s">
        <v>81</v>
      </c>
      <c r="C362" s="24" t="s">
        <v>231</v>
      </c>
      <c r="D362" s="24">
        <v>3041741</v>
      </c>
      <c r="E362" s="24">
        <v>3</v>
      </c>
      <c r="F362" s="24" t="s">
        <v>57</v>
      </c>
      <c r="G362" s="24">
        <v>0.18</v>
      </c>
      <c r="H362" s="24">
        <v>0.55000000000000004</v>
      </c>
      <c r="I362" s="2">
        <v>2.85</v>
      </c>
      <c r="J362" s="24">
        <v>8.5500000000000007</v>
      </c>
      <c r="K362" s="24"/>
      <c r="L362" s="24"/>
      <c r="M362" s="24">
        <v>57815055</v>
      </c>
    </row>
    <row r="363" spans="2:13" x14ac:dyDescent="0.25">
      <c r="B363" s="24"/>
      <c r="C363" s="24"/>
      <c r="D363" s="24"/>
      <c r="E363" s="24"/>
      <c r="F363" s="24"/>
      <c r="G363" s="24"/>
      <c r="H363" s="24"/>
      <c r="I363" s="2" t="s">
        <v>59</v>
      </c>
      <c r="J363" s="24"/>
      <c r="K363" s="24"/>
      <c r="L363" s="24"/>
      <c r="M363" s="24"/>
    </row>
    <row r="364" spans="2:13" x14ac:dyDescent="0.25">
      <c r="B364" s="24" t="s">
        <v>81</v>
      </c>
      <c r="C364" s="24" t="s">
        <v>232</v>
      </c>
      <c r="D364" s="24">
        <v>5053526262983</v>
      </c>
      <c r="E364" s="24">
        <v>2</v>
      </c>
      <c r="F364" s="24" t="s">
        <v>57</v>
      </c>
      <c r="G364" s="24">
        <v>0.12</v>
      </c>
      <c r="H364" s="24">
        <v>0.24</v>
      </c>
      <c r="I364" s="2">
        <v>0.9</v>
      </c>
      <c r="J364" s="24">
        <v>1.8</v>
      </c>
      <c r="K364" s="24"/>
      <c r="L364" s="24"/>
      <c r="M364" s="24">
        <v>75174710</v>
      </c>
    </row>
    <row r="365" spans="2:13" x14ac:dyDescent="0.25">
      <c r="B365" s="24"/>
      <c r="C365" s="24"/>
      <c r="D365" s="24"/>
      <c r="E365" s="24"/>
      <c r="F365" s="24"/>
      <c r="G365" s="24"/>
      <c r="H365" s="24"/>
      <c r="I365" s="2" t="s">
        <v>59</v>
      </c>
      <c r="J365" s="24"/>
      <c r="K365" s="24"/>
      <c r="L365" s="24"/>
      <c r="M365" s="24"/>
    </row>
    <row r="366" spans="2:13" x14ac:dyDescent="0.25">
      <c r="B366" s="24" t="s">
        <v>81</v>
      </c>
      <c r="C366" s="24" t="s">
        <v>233</v>
      </c>
      <c r="D366" s="24">
        <v>7610900299072</v>
      </c>
      <c r="E366" s="24">
        <v>1</v>
      </c>
      <c r="F366" s="24" t="s">
        <v>57</v>
      </c>
      <c r="G366" s="24">
        <v>0.47</v>
      </c>
      <c r="H366" s="24">
        <v>0.47</v>
      </c>
      <c r="I366" s="2">
        <v>1.85</v>
      </c>
      <c r="J366" s="24">
        <v>1.75</v>
      </c>
      <c r="K366" s="24"/>
      <c r="L366" s="24"/>
      <c r="M366" s="24">
        <v>92056617</v>
      </c>
    </row>
    <row r="367" spans="2:13" x14ac:dyDescent="0.25">
      <c r="B367" s="24"/>
      <c r="C367" s="24"/>
      <c r="D367" s="24"/>
      <c r="E367" s="24"/>
      <c r="F367" s="24"/>
      <c r="G367" s="24"/>
      <c r="H367" s="24"/>
      <c r="I367" s="2" t="s">
        <v>59</v>
      </c>
      <c r="J367" s="24"/>
      <c r="K367" s="24"/>
      <c r="L367" s="24"/>
      <c r="M367" s="24"/>
    </row>
    <row r="368" spans="2:13" x14ac:dyDescent="0.25">
      <c r="B368" s="24" t="s">
        <v>81</v>
      </c>
      <c r="C368" s="24" t="s">
        <v>133</v>
      </c>
      <c r="D368" s="24">
        <v>3297537</v>
      </c>
      <c r="E368" s="24">
        <v>4</v>
      </c>
      <c r="F368" s="24" t="s">
        <v>57</v>
      </c>
      <c r="G368" s="24">
        <v>0.2</v>
      </c>
      <c r="H368" s="24">
        <v>0.8</v>
      </c>
      <c r="I368" s="2">
        <v>2.85</v>
      </c>
      <c r="J368" s="24">
        <v>11.4</v>
      </c>
      <c r="K368" s="24"/>
      <c r="L368" s="24"/>
      <c r="M368" s="24">
        <v>87228497</v>
      </c>
    </row>
    <row r="369" spans="2:13" x14ac:dyDescent="0.25">
      <c r="B369" s="24"/>
      <c r="C369" s="24"/>
      <c r="D369" s="24"/>
      <c r="E369" s="24"/>
      <c r="F369" s="24"/>
      <c r="G369" s="24"/>
      <c r="H369" s="24"/>
      <c r="I369" s="2" t="s">
        <v>59</v>
      </c>
      <c r="J369" s="24"/>
      <c r="K369" s="24"/>
      <c r="L369" s="24"/>
      <c r="M369" s="24"/>
    </row>
    <row r="370" spans="2:13" x14ac:dyDescent="0.25">
      <c r="B370" s="24" t="s">
        <v>81</v>
      </c>
      <c r="C370" s="24" t="s">
        <v>234</v>
      </c>
      <c r="D370" s="24">
        <v>5059697751066</v>
      </c>
      <c r="E370" s="24">
        <v>2</v>
      </c>
      <c r="F370" s="24" t="s">
        <v>57</v>
      </c>
      <c r="G370" s="24">
        <v>0.43</v>
      </c>
      <c r="H370" s="24">
        <v>0.86</v>
      </c>
      <c r="I370" s="2">
        <v>3.5</v>
      </c>
      <c r="J370" s="24">
        <v>7</v>
      </c>
      <c r="K370" s="24"/>
      <c r="L370" s="24"/>
      <c r="M370" s="24">
        <v>89986407</v>
      </c>
    </row>
    <row r="371" spans="2:13" x14ac:dyDescent="0.25">
      <c r="B371" s="24"/>
      <c r="C371" s="24"/>
      <c r="D371" s="24"/>
      <c r="E371" s="24"/>
      <c r="F371" s="24"/>
      <c r="G371" s="24"/>
      <c r="H371" s="24"/>
      <c r="I371" s="2" t="s">
        <v>59</v>
      </c>
      <c r="J371" s="24"/>
      <c r="K371" s="24"/>
      <c r="L371" s="24"/>
      <c r="M371" s="24"/>
    </row>
    <row r="372" spans="2:13" x14ac:dyDescent="0.25">
      <c r="B372" s="24" t="s">
        <v>81</v>
      </c>
      <c r="C372" s="24" t="s">
        <v>235</v>
      </c>
      <c r="D372" s="24">
        <v>5051140265441</v>
      </c>
      <c r="E372" s="24">
        <v>2</v>
      </c>
      <c r="F372" s="24" t="s">
        <v>57</v>
      </c>
      <c r="G372" s="24">
        <v>0.28000000000000003</v>
      </c>
      <c r="H372" s="24">
        <v>0.56000000000000005</v>
      </c>
      <c r="I372" s="2">
        <v>3</v>
      </c>
      <c r="J372" s="24">
        <v>6</v>
      </c>
      <c r="K372" s="24"/>
      <c r="L372" s="24"/>
      <c r="M372" s="24">
        <v>59120136</v>
      </c>
    </row>
    <row r="373" spans="2:13" x14ac:dyDescent="0.25">
      <c r="B373" s="24"/>
      <c r="C373" s="24"/>
      <c r="D373" s="24"/>
      <c r="E373" s="24"/>
      <c r="F373" s="24"/>
      <c r="G373" s="24"/>
      <c r="H373" s="24"/>
      <c r="I373" s="2" t="s">
        <v>59</v>
      </c>
      <c r="J373" s="24"/>
      <c r="K373" s="24"/>
      <c r="L373" s="24"/>
      <c r="M373" s="24"/>
    </row>
    <row r="374" spans="2:13" x14ac:dyDescent="0.25">
      <c r="B374" s="24" t="s">
        <v>81</v>
      </c>
      <c r="C374" s="24" t="s">
        <v>236</v>
      </c>
      <c r="D374" s="24">
        <v>3048214</v>
      </c>
      <c r="E374" s="24">
        <v>2</v>
      </c>
      <c r="F374" s="24" t="s">
        <v>57</v>
      </c>
      <c r="G374" s="24">
        <v>0.13</v>
      </c>
      <c r="H374" s="24">
        <v>0.27</v>
      </c>
      <c r="I374" s="2">
        <v>1.5</v>
      </c>
      <c r="J374" s="24">
        <v>3</v>
      </c>
      <c r="K374" s="24"/>
      <c r="L374" s="24"/>
      <c r="M374" s="24">
        <v>58958137</v>
      </c>
    </row>
    <row r="375" spans="2:13" x14ac:dyDescent="0.25">
      <c r="B375" s="24"/>
      <c r="C375" s="24"/>
      <c r="D375" s="24"/>
      <c r="E375" s="24"/>
      <c r="F375" s="24"/>
      <c r="G375" s="24"/>
      <c r="H375" s="24"/>
      <c r="I375" s="2" t="s">
        <v>59</v>
      </c>
      <c r="J375" s="24"/>
      <c r="K375" s="24"/>
      <c r="L375" s="24"/>
      <c r="M375" s="24"/>
    </row>
    <row r="376" spans="2:13" x14ac:dyDescent="0.25">
      <c r="B376" s="24" t="s">
        <v>55</v>
      </c>
      <c r="C376" s="24" t="s">
        <v>237</v>
      </c>
      <c r="D376" s="24">
        <v>5053526262907</v>
      </c>
      <c r="E376" s="24">
        <v>3</v>
      </c>
      <c r="F376" s="24" t="s">
        <v>57</v>
      </c>
      <c r="G376" s="24">
        <v>0.2</v>
      </c>
      <c r="H376" s="24">
        <v>0.61</v>
      </c>
      <c r="I376" s="2">
        <v>1.4</v>
      </c>
      <c r="J376" s="24">
        <v>4.2</v>
      </c>
      <c r="K376" s="24"/>
      <c r="L376" s="24"/>
      <c r="M376" s="24">
        <v>66081862</v>
      </c>
    </row>
    <row r="377" spans="2:13" x14ac:dyDescent="0.25">
      <c r="B377" s="24"/>
      <c r="C377" s="24"/>
      <c r="D377" s="24"/>
      <c r="E377" s="24"/>
      <c r="F377" s="24"/>
      <c r="G377" s="24"/>
      <c r="H377" s="24"/>
      <c r="I377" s="2" t="s">
        <v>59</v>
      </c>
      <c r="J377" s="24"/>
      <c r="K377" s="24"/>
      <c r="L377" s="24"/>
      <c r="M377" s="24"/>
    </row>
    <row r="378" spans="2:13" x14ac:dyDescent="0.25">
      <c r="B378" s="24" t="s">
        <v>55</v>
      </c>
      <c r="C378" s="24" t="s">
        <v>166</v>
      </c>
      <c r="D378" s="24">
        <v>3265420</v>
      </c>
      <c r="E378" s="24">
        <v>1</v>
      </c>
      <c r="F378" s="24" t="s">
        <v>57</v>
      </c>
      <c r="G378" s="24">
        <v>0.32</v>
      </c>
      <c r="H378" s="24">
        <v>0.32</v>
      </c>
      <c r="I378" s="2">
        <v>1.4</v>
      </c>
      <c r="J378" s="24">
        <v>1.4</v>
      </c>
      <c r="K378" s="24"/>
      <c r="L378" s="24"/>
      <c r="M378" s="24">
        <v>80568030</v>
      </c>
    </row>
    <row r="379" spans="2:13" x14ac:dyDescent="0.25">
      <c r="B379" s="24"/>
      <c r="C379" s="24"/>
      <c r="D379" s="24"/>
      <c r="E379" s="24"/>
      <c r="F379" s="24"/>
      <c r="G379" s="24"/>
      <c r="H379" s="24"/>
      <c r="I379" s="2" t="s">
        <v>59</v>
      </c>
      <c r="J379" s="24"/>
      <c r="K379" s="24"/>
      <c r="L379" s="24"/>
      <c r="M379" s="24"/>
    </row>
    <row r="380" spans="2:13" x14ac:dyDescent="0.25">
      <c r="B380" s="24" t="s">
        <v>55</v>
      </c>
      <c r="C380" s="24" t="s">
        <v>238</v>
      </c>
      <c r="D380" s="24">
        <v>3316788</v>
      </c>
      <c r="E380" s="24">
        <v>1</v>
      </c>
      <c r="F380" s="24" t="s">
        <v>57</v>
      </c>
      <c r="G380" s="24">
        <v>0.35</v>
      </c>
      <c r="H380" s="24">
        <v>0.35</v>
      </c>
      <c r="I380" s="2">
        <v>0.95</v>
      </c>
      <c r="J380" s="24">
        <v>0.95</v>
      </c>
      <c r="K380" s="24"/>
      <c r="L380" s="24"/>
      <c r="M380" s="24">
        <v>87694018</v>
      </c>
    </row>
    <row r="381" spans="2:13" x14ac:dyDescent="0.25">
      <c r="B381" s="24"/>
      <c r="C381" s="24"/>
      <c r="D381" s="24"/>
      <c r="E381" s="24"/>
      <c r="F381" s="24"/>
      <c r="G381" s="24"/>
      <c r="H381" s="24"/>
      <c r="I381" s="2" t="s">
        <v>59</v>
      </c>
      <c r="J381" s="24"/>
      <c r="K381" s="24"/>
      <c r="L381" s="24"/>
      <c r="M381" s="24"/>
    </row>
    <row r="382" spans="2:13" x14ac:dyDescent="0.25">
      <c r="B382" s="24" t="s">
        <v>55</v>
      </c>
      <c r="C382" s="24" t="s">
        <v>239</v>
      </c>
      <c r="D382" s="24">
        <v>5057373398444</v>
      </c>
      <c r="E382" s="24">
        <v>3</v>
      </c>
      <c r="F382" s="24" t="s">
        <v>57</v>
      </c>
      <c r="G382" s="24">
        <v>0.2</v>
      </c>
      <c r="H382" s="24">
        <v>0.61</v>
      </c>
      <c r="I382" s="2">
        <v>1.35</v>
      </c>
      <c r="J382" s="24">
        <v>4.2</v>
      </c>
      <c r="K382" s="24"/>
      <c r="L382" s="24"/>
      <c r="M382" s="24">
        <v>82947863</v>
      </c>
    </row>
    <row r="383" spans="2:13" x14ac:dyDescent="0.25">
      <c r="B383" s="24"/>
      <c r="C383" s="24"/>
      <c r="D383" s="24"/>
      <c r="E383" s="24"/>
      <c r="F383" s="24"/>
      <c r="G383" s="24"/>
      <c r="H383" s="24"/>
      <c r="I383" s="2" t="s">
        <v>59</v>
      </c>
      <c r="J383" s="24"/>
      <c r="K383" s="24"/>
      <c r="L383" s="24"/>
      <c r="M383" s="24"/>
    </row>
    <row r="384" spans="2:13" x14ac:dyDescent="0.25">
      <c r="B384" s="24" t="s">
        <v>55</v>
      </c>
      <c r="C384" s="24" t="s">
        <v>240</v>
      </c>
      <c r="D384" s="24">
        <v>3234495</v>
      </c>
      <c r="E384" s="24">
        <v>2</v>
      </c>
      <c r="F384" s="24" t="s">
        <v>57</v>
      </c>
      <c r="G384" s="24">
        <v>0.18</v>
      </c>
      <c r="H384" s="24">
        <v>0.36</v>
      </c>
      <c r="I384" s="2">
        <v>1.2</v>
      </c>
      <c r="J384" s="24">
        <v>2.4</v>
      </c>
      <c r="K384" s="24"/>
      <c r="L384" s="24"/>
      <c r="M384" s="24">
        <v>68190522</v>
      </c>
    </row>
    <row r="385" spans="1:13" x14ac:dyDescent="0.25">
      <c r="B385" s="24"/>
      <c r="C385" s="24"/>
      <c r="D385" s="24"/>
      <c r="E385" s="24"/>
      <c r="F385" s="24"/>
      <c r="G385" s="24"/>
      <c r="H385" s="24"/>
      <c r="I385" s="2" t="s">
        <v>59</v>
      </c>
      <c r="J385" s="24"/>
      <c r="K385" s="24"/>
      <c r="L385" s="24"/>
      <c r="M385" s="24"/>
    </row>
    <row r="386" spans="1:13" x14ac:dyDescent="0.25">
      <c r="B386" t="s">
        <v>241</v>
      </c>
      <c r="C386" t="s">
        <v>242</v>
      </c>
      <c r="E386">
        <v>20</v>
      </c>
      <c r="F386" t="s">
        <v>27</v>
      </c>
      <c r="G386">
        <v>2.38</v>
      </c>
      <c r="H386">
        <f>E386*G386</f>
        <v>47.599999999999994</v>
      </c>
      <c r="I386">
        <v>2.2999999999999998</v>
      </c>
      <c r="J386" s="7">
        <f>H386*I386</f>
        <v>109.47999999999998</v>
      </c>
    </row>
    <row r="387" spans="1:13" ht="30" x14ac:dyDescent="0.25">
      <c r="A387" s="3">
        <v>45423</v>
      </c>
      <c r="B387" t="s">
        <v>55</v>
      </c>
      <c r="C387" t="s">
        <v>114</v>
      </c>
      <c r="D387">
        <v>3272657</v>
      </c>
      <c r="E387">
        <v>6</v>
      </c>
      <c r="F387" t="s">
        <v>57</v>
      </c>
      <c r="G387">
        <v>0.53</v>
      </c>
      <c r="H387">
        <v>3.2</v>
      </c>
      <c r="I387" s="19" t="s">
        <v>243</v>
      </c>
      <c r="J387">
        <v>2.7</v>
      </c>
      <c r="M387">
        <v>82150132</v>
      </c>
    </row>
    <row r="388" spans="1:13" ht="30" x14ac:dyDescent="0.25">
      <c r="B388" t="s">
        <v>55</v>
      </c>
      <c r="C388" t="s">
        <v>119</v>
      </c>
      <c r="D388">
        <v>3235713</v>
      </c>
      <c r="E388">
        <v>1</v>
      </c>
      <c r="F388" t="s">
        <v>57</v>
      </c>
      <c r="G388">
        <v>0.19</v>
      </c>
      <c r="H388">
        <v>0.19</v>
      </c>
      <c r="I388" s="19" t="s">
        <v>244</v>
      </c>
      <c r="J388">
        <v>1.1000000000000001</v>
      </c>
      <c r="M388">
        <v>74310217</v>
      </c>
    </row>
    <row r="389" spans="1:13" ht="30" x14ac:dyDescent="0.25">
      <c r="B389" t="s">
        <v>55</v>
      </c>
      <c r="C389" t="s">
        <v>245</v>
      </c>
      <c r="D389">
        <v>10098752</v>
      </c>
      <c r="E389">
        <v>1</v>
      </c>
      <c r="F389" t="s">
        <v>57</v>
      </c>
      <c r="G389">
        <v>0.5</v>
      </c>
      <c r="H389">
        <v>0.5</v>
      </c>
      <c r="I389" s="19" t="s">
        <v>246</v>
      </c>
      <c r="J389">
        <v>1.4</v>
      </c>
      <c r="M389">
        <v>65268091</v>
      </c>
    </row>
    <row r="390" spans="1:13" ht="30" x14ac:dyDescent="0.25">
      <c r="B390" t="s">
        <v>55</v>
      </c>
      <c r="C390" t="s">
        <v>247</v>
      </c>
      <c r="D390">
        <v>3334690</v>
      </c>
      <c r="E390">
        <v>4</v>
      </c>
      <c r="F390" t="s">
        <v>57</v>
      </c>
      <c r="G390">
        <v>0.45</v>
      </c>
      <c r="H390">
        <v>1.82</v>
      </c>
      <c r="I390" s="19" t="s">
        <v>248</v>
      </c>
      <c r="J390">
        <v>13.8</v>
      </c>
      <c r="M390">
        <v>87859372</v>
      </c>
    </row>
    <row r="391" spans="1:13" ht="30" x14ac:dyDescent="0.25">
      <c r="B391" t="s">
        <v>55</v>
      </c>
      <c r="C391" t="s">
        <v>249</v>
      </c>
      <c r="D391">
        <v>5057753915537</v>
      </c>
      <c r="E391">
        <v>1</v>
      </c>
      <c r="F391" t="s">
        <v>57</v>
      </c>
      <c r="G391">
        <v>0.67</v>
      </c>
      <c r="H391">
        <v>0.67</v>
      </c>
      <c r="I391" s="19" t="s">
        <v>250</v>
      </c>
      <c r="J391">
        <v>1.6</v>
      </c>
      <c r="M391">
        <v>85991689</v>
      </c>
    </row>
    <row r="392" spans="1:13" ht="30" x14ac:dyDescent="0.25">
      <c r="B392" t="s">
        <v>55</v>
      </c>
      <c r="C392" t="s">
        <v>62</v>
      </c>
      <c r="D392">
        <v>5057753494520</v>
      </c>
      <c r="E392">
        <v>1</v>
      </c>
      <c r="F392" t="s">
        <v>57</v>
      </c>
      <c r="G392">
        <v>0.09</v>
      </c>
      <c r="H392">
        <v>0.09</v>
      </c>
      <c r="I392" s="19" t="s">
        <v>251</v>
      </c>
      <c r="J392">
        <v>1.3</v>
      </c>
      <c r="M392">
        <v>85589204</v>
      </c>
    </row>
    <row r="393" spans="1:13" ht="30" x14ac:dyDescent="0.25">
      <c r="B393" t="s">
        <v>81</v>
      </c>
      <c r="C393" t="s">
        <v>252</v>
      </c>
      <c r="D393">
        <v>5052320483495</v>
      </c>
      <c r="E393">
        <v>6</v>
      </c>
      <c r="F393" t="s">
        <v>57</v>
      </c>
      <c r="G393">
        <v>0.15</v>
      </c>
      <c r="H393">
        <v>0.91</v>
      </c>
      <c r="I393" s="19" t="s">
        <v>253</v>
      </c>
      <c r="J393">
        <v>12.6</v>
      </c>
      <c r="M393">
        <v>67596539</v>
      </c>
    </row>
    <row r="394" spans="1:13" ht="30" x14ac:dyDescent="0.25">
      <c r="B394" t="s">
        <v>81</v>
      </c>
      <c r="C394" t="s">
        <v>254</v>
      </c>
      <c r="D394">
        <v>5059697257407</v>
      </c>
      <c r="E394">
        <v>6</v>
      </c>
      <c r="F394" t="s">
        <v>57</v>
      </c>
      <c r="G394">
        <v>0.11</v>
      </c>
      <c r="H394">
        <v>0.68</v>
      </c>
      <c r="I394" s="19" t="s">
        <v>255</v>
      </c>
      <c r="J394">
        <v>15.6</v>
      </c>
      <c r="M394">
        <v>89985155</v>
      </c>
    </row>
    <row r="395" spans="1:13" ht="30" x14ac:dyDescent="0.25">
      <c r="B395" t="s">
        <v>81</v>
      </c>
      <c r="C395" t="s">
        <v>256</v>
      </c>
      <c r="D395">
        <v>5059697710506</v>
      </c>
      <c r="E395">
        <v>1</v>
      </c>
      <c r="F395" t="s">
        <v>57</v>
      </c>
      <c r="G395">
        <v>0.43</v>
      </c>
      <c r="H395">
        <v>0.43</v>
      </c>
      <c r="I395" s="19" t="s">
        <v>257</v>
      </c>
      <c r="J395">
        <v>3.5</v>
      </c>
      <c r="M395">
        <v>89990367</v>
      </c>
    </row>
    <row r="396" spans="1:13" ht="30" x14ac:dyDescent="0.25">
      <c r="B396" t="s">
        <v>81</v>
      </c>
      <c r="C396" t="s">
        <v>258</v>
      </c>
      <c r="D396">
        <v>10089149</v>
      </c>
      <c r="E396">
        <v>1</v>
      </c>
      <c r="F396" t="s">
        <v>57</v>
      </c>
      <c r="G396">
        <v>0.34</v>
      </c>
      <c r="H396">
        <v>0.34</v>
      </c>
      <c r="I396" s="19" t="s">
        <v>259</v>
      </c>
      <c r="J396">
        <v>2.85</v>
      </c>
      <c r="M396">
        <v>56533326</v>
      </c>
    </row>
    <row r="397" spans="1:13" ht="30" x14ac:dyDescent="0.25">
      <c r="B397" t="s">
        <v>81</v>
      </c>
      <c r="C397" t="s">
        <v>260</v>
      </c>
      <c r="D397">
        <v>5055945401707</v>
      </c>
      <c r="E397">
        <v>4</v>
      </c>
      <c r="F397" t="s">
        <v>57</v>
      </c>
      <c r="G397">
        <v>0.13</v>
      </c>
      <c r="H397">
        <v>0.52</v>
      </c>
      <c r="I397" s="19" t="s">
        <v>261</v>
      </c>
      <c r="J397">
        <v>5.8</v>
      </c>
      <c r="M397">
        <v>87225206</v>
      </c>
    </row>
    <row r="398" spans="1:13" ht="30" x14ac:dyDescent="0.25">
      <c r="B398" t="s">
        <v>81</v>
      </c>
      <c r="C398" t="s">
        <v>230</v>
      </c>
      <c r="D398">
        <v>3038550</v>
      </c>
      <c r="E398">
        <v>1</v>
      </c>
      <c r="F398" t="s">
        <v>57</v>
      </c>
      <c r="G398">
        <v>0.18</v>
      </c>
      <c r="H398">
        <v>0.18</v>
      </c>
      <c r="I398" s="19" t="s">
        <v>255</v>
      </c>
      <c r="J398">
        <v>2.6</v>
      </c>
      <c r="M398">
        <v>56698614</v>
      </c>
    </row>
    <row r="399" spans="1:13" ht="30" x14ac:dyDescent="0.25">
      <c r="B399" t="s">
        <v>81</v>
      </c>
      <c r="C399" t="s">
        <v>262</v>
      </c>
      <c r="D399">
        <v>50436705</v>
      </c>
      <c r="E399">
        <v>3</v>
      </c>
      <c r="F399" t="s">
        <v>57</v>
      </c>
      <c r="G399">
        <v>0.19</v>
      </c>
      <c r="H399">
        <v>0.56999999999999995</v>
      </c>
      <c r="I399" s="19" t="s">
        <v>263</v>
      </c>
      <c r="J399">
        <v>4.5</v>
      </c>
      <c r="M399">
        <v>50349813</v>
      </c>
    </row>
    <row r="400" spans="1:13" ht="30" x14ac:dyDescent="0.25">
      <c r="B400" t="s">
        <v>81</v>
      </c>
      <c r="C400" t="s">
        <v>264</v>
      </c>
      <c r="D400">
        <v>5050179762099</v>
      </c>
      <c r="E400">
        <v>3</v>
      </c>
      <c r="F400" t="s">
        <v>57</v>
      </c>
      <c r="G400">
        <v>2.38</v>
      </c>
      <c r="H400">
        <v>7.14</v>
      </c>
      <c r="I400" s="19" t="s">
        <v>265</v>
      </c>
      <c r="J400">
        <v>6.9</v>
      </c>
      <c r="M400">
        <v>55595680</v>
      </c>
    </row>
    <row r="401" spans="2:13" ht="30" x14ac:dyDescent="0.25">
      <c r="B401" t="s">
        <v>81</v>
      </c>
      <c r="C401" t="s">
        <v>266</v>
      </c>
      <c r="D401">
        <v>5000181024050</v>
      </c>
      <c r="E401">
        <v>8</v>
      </c>
      <c r="F401" t="s">
        <v>57</v>
      </c>
      <c r="G401">
        <v>2.1</v>
      </c>
      <c r="H401">
        <v>16.78</v>
      </c>
      <c r="I401" s="19" t="s">
        <v>267</v>
      </c>
      <c r="J401">
        <v>22</v>
      </c>
      <c r="M401">
        <v>53676518</v>
      </c>
    </row>
    <row r="402" spans="2:13" ht="30" x14ac:dyDescent="0.25">
      <c r="B402" t="s">
        <v>81</v>
      </c>
      <c r="C402" t="s">
        <v>93</v>
      </c>
      <c r="D402">
        <v>5059697695940</v>
      </c>
      <c r="E402">
        <v>2</v>
      </c>
      <c r="F402" t="s">
        <v>57</v>
      </c>
      <c r="G402">
        <v>0.42</v>
      </c>
      <c r="H402">
        <v>0.84</v>
      </c>
      <c r="I402" s="19" t="s">
        <v>268</v>
      </c>
      <c r="J402">
        <v>9</v>
      </c>
      <c r="M402">
        <v>90931777</v>
      </c>
    </row>
    <row r="403" spans="2:13" ht="30" x14ac:dyDescent="0.25">
      <c r="B403" t="s">
        <v>81</v>
      </c>
      <c r="C403" t="s">
        <v>269</v>
      </c>
      <c r="D403">
        <v>3057124</v>
      </c>
      <c r="E403">
        <v>1</v>
      </c>
      <c r="F403" t="s">
        <v>57</v>
      </c>
      <c r="G403">
        <v>0.25</v>
      </c>
      <c r="H403">
        <v>0.25</v>
      </c>
      <c r="I403" s="19" t="s">
        <v>270</v>
      </c>
      <c r="J403">
        <v>3</v>
      </c>
      <c r="M403">
        <v>55184792</v>
      </c>
    </row>
    <row r="404" spans="2:13" ht="30" x14ac:dyDescent="0.25">
      <c r="B404" t="s">
        <v>81</v>
      </c>
      <c r="C404" t="s">
        <v>231</v>
      </c>
      <c r="D404">
        <v>3041741</v>
      </c>
      <c r="E404">
        <v>4</v>
      </c>
      <c r="F404" t="s">
        <v>57</v>
      </c>
      <c r="G404">
        <v>0.18</v>
      </c>
      <c r="H404">
        <v>0.73</v>
      </c>
      <c r="I404" s="19" t="s">
        <v>259</v>
      </c>
      <c r="J404">
        <v>11.4</v>
      </c>
      <c r="M404">
        <v>57815055</v>
      </c>
    </row>
    <row r="405" spans="2:13" ht="30" x14ac:dyDescent="0.25">
      <c r="B405" t="s">
        <v>81</v>
      </c>
      <c r="C405" t="s">
        <v>83</v>
      </c>
      <c r="D405">
        <v>5059697683732</v>
      </c>
      <c r="E405">
        <v>2</v>
      </c>
      <c r="F405" t="s">
        <v>57</v>
      </c>
      <c r="G405">
        <v>0.21</v>
      </c>
      <c r="H405">
        <v>0.41</v>
      </c>
      <c r="I405" s="19" t="s">
        <v>270</v>
      </c>
      <c r="J405">
        <v>6</v>
      </c>
      <c r="M405">
        <v>92544593</v>
      </c>
    </row>
    <row r="406" spans="2:13" ht="30" x14ac:dyDescent="0.25">
      <c r="B406" t="s">
        <v>81</v>
      </c>
      <c r="C406" t="s">
        <v>271</v>
      </c>
      <c r="D406">
        <v>4025500277031</v>
      </c>
      <c r="E406">
        <v>3</v>
      </c>
      <c r="F406" t="s">
        <v>57</v>
      </c>
      <c r="G406">
        <v>0.13</v>
      </c>
      <c r="H406">
        <v>0.4</v>
      </c>
      <c r="I406" s="19" t="s">
        <v>272</v>
      </c>
      <c r="J406">
        <v>2.85</v>
      </c>
      <c r="M406">
        <v>90613774</v>
      </c>
    </row>
    <row r="407" spans="2:13" ht="30" x14ac:dyDescent="0.25">
      <c r="B407" t="s">
        <v>81</v>
      </c>
      <c r="C407" t="s">
        <v>273</v>
      </c>
      <c r="D407">
        <v>5031021057976</v>
      </c>
      <c r="E407">
        <v>4</v>
      </c>
      <c r="F407" t="s">
        <v>57</v>
      </c>
      <c r="G407">
        <v>0.6</v>
      </c>
      <c r="H407">
        <v>2.4</v>
      </c>
      <c r="I407" s="19" t="s">
        <v>274</v>
      </c>
      <c r="J407">
        <v>3.6</v>
      </c>
      <c r="M407">
        <v>52466256</v>
      </c>
    </row>
    <row r="408" spans="2:13" ht="30" x14ac:dyDescent="0.25">
      <c r="B408" t="s">
        <v>81</v>
      </c>
      <c r="C408" t="s">
        <v>275</v>
      </c>
      <c r="D408">
        <v>5000462384323</v>
      </c>
      <c r="E408">
        <v>2</v>
      </c>
      <c r="F408" t="s">
        <v>57</v>
      </c>
      <c r="G408">
        <v>0.46</v>
      </c>
      <c r="H408">
        <v>0.92</v>
      </c>
      <c r="I408" s="19" t="s">
        <v>276</v>
      </c>
      <c r="J408">
        <v>4.5</v>
      </c>
      <c r="M408">
        <v>50457558</v>
      </c>
    </row>
    <row r="409" spans="2:13" ht="30" x14ac:dyDescent="0.25">
      <c r="B409" t="s">
        <v>81</v>
      </c>
      <c r="C409" t="s">
        <v>277</v>
      </c>
      <c r="D409">
        <v>5000436338901</v>
      </c>
      <c r="E409">
        <v>13</v>
      </c>
      <c r="F409" t="s">
        <v>57</v>
      </c>
      <c r="G409">
        <v>1.2</v>
      </c>
      <c r="H409">
        <v>15.59</v>
      </c>
      <c r="I409" s="19" t="s">
        <v>251</v>
      </c>
      <c r="J409">
        <v>16.899999999999999</v>
      </c>
      <c r="M409">
        <v>54169599</v>
      </c>
    </row>
    <row r="410" spans="2:13" ht="30" x14ac:dyDescent="0.25">
      <c r="B410" t="s">
        <v>81</v>
      </c>
      <c r="C410" t="s">
        <v>278</v>
      </c>
      <c r="D410">
        <v>5000462346611</v>
      </c>
      <c r="E410">
        <v>8</v>
      </c>
      <c r="F410" t="s">
        <v>57</v>
      </c>
      <c r="G410">
        <v>0.13</v>
      </c>
      <c r="H410">
        <v>1.05</v>
      </c>
      <c r="I410" s="19" t="s">
        <v>279</v>
      </c>
      <c r="J410">
        <v>21.2</v>
      </c>
      <c r="M410">
        <v>55214677</v>
      </c>
    </row>
    <row r="411" spans="2:13" ht="30" x14ac:dyDescent="0.25">
      <c r="B411" t="s">
        <v>81</v>
      </c>
      <c r="C411" t="s">
        <v>280</v>
      </c>
      <c r="D411">
        <v>3228020232028</v>
      </c>
      <c r="E411">
        <v>1</v>
      </c>
      <c r="F411" t="s">
        <v>57</v>
      </c>
      <c r="G411">
        <v>0.21</v>
      </c>
      <c r="H411">
        <v>0.21</v>
      </c>
      <c r="I411" s="19" t="s">
        <v>281</v>
      </c>
      <c r="J411">
        <v>3.4</v>
      </c>
      <c r="M411">
        <v>58617708</v>
      </c>
    </row>
    <row r="412" spans="2:13" ht="30" x14ac:dyDescent="0.25">
      <c r="B412" t="s">
        <v>81</v>
      </c>
      <c r="C412" t="s">
        <v>130</v>
      </c>
      <c r="D412">
        <v>5059697688980</v>
      </c>
      <c r="E412">
        <v>3</v>
      </c>
      <c r="F412" t="s">
        <v>57</v>
      </c>
      <c r="G412">
        <v>0.24</v>
      </c>
      <c r="H412">
        <v>0.72</v>
      </c>
      <c r="I412" s="19" t="s">
        <v>282</v>
      </c>
      <c r="J412">
        <v>6.45</v>
      </c>
      <c r="M412">
        <v>91829990</v>
      </c>
    </row>
    <row r="413" spans="2:13" ht="30" x14ac:dyDescent="0.25">
      <c r="B413" t="s">
        <v>66</v>
      </c>
      <c r="C413" t="s">
        <v>283</v>
      </c>
      <c r="D413">
        <v>5059512103636</v>
      </c>
      <c r="E413">
        <v>3</v>
      </c>
      <c r="F413" t="s">
        <v>57</v>
      </c>
      <c r="G413">
        <v>0.21</v>
      </c>
      <c r="H413">
        <v>0.64</v>
      </c>
      <c r="I413" s="19" t="s">
        <v>244</v>
      </c>
      <c r="J413">
        <v>3.3</v>
      </c>
      <c r="M413">
        <v>87891424</v>
      </c>
    </row>
    <row r="414" spans="2:13" ht="30" x14ac:dyDescent="0.25">
      <c r="B414" t="s">
        <v>66</v>
      </c>
      <c r="C414" t="s">
        <v>284</v>
      </c>
      <c r="D414">
        <v>5057753905712</v>
      </c>
      <c r="E414">
        <v>4</v>
      </c>
      <c r="F414" t="s">
        <v>57</v>
      </c>
      <c r="G414">
        <v>0.28999999999999998</v>
      </c>
      <c r="H414">
        <v>1.1599999999999999</v>
      </c>
      <c r="I414" s="19" t="s">
        <v>285</v>
      </c>
      <c r="J414">
        <v>6.8</v>
      </c>
      <c r="M414">
        <v>85998561</v>
      </c>
    </row>
    <row r="415" spans="2:13" ht="30" x14ac:dyDescent="0.25">
      <c r="B415" t="s">
        <v>66</v>
      </c>
      <c r="C415" t="s">
        <v>286</v>
      </c>
      <c r="D415">
        <v>5059512740725</v>
      </c>
      <c r="E415">
        <v>4</v>
      </c>
      <c r="F415" t="s">
        <v>57</v>
      </c>
      <c r="G415">
        <v>0.51</v>
      </c>
      <c r="H415">
        <v>2.0499999999999998</v>
      </c>
      <c r="I415" s="19" t="s">
        <v>287</v>
      </c>
      <c r="J415">
        <v>8.8000000000000007</v>
      </c>
      <c r="M415">
        <v>88893942</v>
      </c>
    </row>
    <row r="416" spans="2:13" ht="30" x14ac:dyDescent="0.25">
      <c r="B416" t="s">
        <v>66</v>
      </c>
      <c r="C416" t="s">
        <v>288</v>
      </c>
      <c r="D416">
        <v>5000119153739</v>
      </c>
      <c r="E416">
        <v>4</v>
      </c>
      <c r="F416" t="s">
        <v>57</v>
      </c>
      <c r="G416">
        <v>0.28000000000000003</v>
      </c>
      <c r="H416">
        <v>1.1200000000000001</v>
      </c>
      <c r="I416" s="19" t="s">
        <v>289</v>
      </c>
      <c r="J416">
        <v>7.8</v>
      </c>
      <c r="M416">
        <v>50556274</v>
      </c>
    </row>
    <row r="417" spans="1:13" ht="30" x14ac:dyDescent="0.25">
      <c r="B417" t="s">
        <v>66</v>
      </c>
      <c r="C417" t="s">
        <v>290</v>
      </c>
      <c r="D417">
        <v>5057545928769</v>
      </c>
      <c r="E417">
        <v>1</v>
      </c>
      <c r="F417" t="s">
        <v>57</v>
      </c>
      <c r="G417">
        <v>0.82</v>
      </c>
      <c r="H417">
        <v>0.82</v>
      </c>
      <c r="I417" s="19" t="s">
        <v>291</v>
      </c>
      <c r="J417">
        <v>1.45</v>
      </c>
      <c r="M417">
        <v>84896314</v>
      </c>
    </row>
    <row r="418" spans="1:13" ht="30" x14ac:dyDescent="0.25">
      <c r="B418" t="s">
        <v>66</v>
      </c>
      <c r="C418" t="s">
        <v>99</v>
      </c>
      <c r="D418">
        <v>5057545845882</v>
      </c>
      <c r="E418">
        <v>1</v>
      </c>
      <c r="F418" t="s">
        <v>57</v>
      </c>
      <c r="G418">
        <v>0.22</v>
      </c>
      <c r="H418">
        <v>0.22</v>
      </c>
      <c r="I418" s="19" t="s">
        <v>292</v>
      </c>
      <c r="J418">
        <v>1.8</v>
      </c>
      <c r="M418">
        <v>84800129</v>
      </c>
    </row>
    <row r="419" spans="1:13" ht="30" x14ac:dyDescent="0.25">
      <c r="B419" t="s">
        <v>66</v>
      </c>
      <c r="C419" t="s">
        <v>101</v>
      </c>
      <c r="D419">
        <v>5054268240291</v>
      </c>
      <c r="E419">
        <v>1</v>
      </c>
      <c r="F419" t="s">
        <v>57</v>
      </c>
      <c r="G419">
        <v>0.43</v>
      </c>
      <c r="H419">
        <v>0.43</v>
      </c>
      <c r="I419" s="19" t="s">
        <v>265</v>
      </c>
      <c r="J419">
        <v>2.2999999999999998</v>
      </c>
      <c r="M419">
        <v>76539134</v>
      </c>
    </row>
    <row r="420" spans="1:13" ht="30" x14ac:dyDescent="0.25">
      <c r="B420" t="s">
        <v>66</v>
      </c>
      <c r="C420" t="s">
        <v>293</v>
      </c>
      <c r="D420">
        <v>5010003000339</v>
      </c>
      <c r="E420">
        <v>2</v>
      </c>
      <c r="F420" t="s">
        <v>57</v>
      </c>
      <c r="G420">
        <v>0.81</v>
      </c>
      <c r="H420">
        <v>1.62</v>
      </c>
      <c r="I420" s="19" t="s">
        <v>294</v>
      </c>
      <c r="J420">
        <v>3.1</v>
      </c>
      <c r="M420">
        <v>50994601</v>
      </c>
    </row>
    <row r="421" spans="1:13" ht="30" x14ac:dyDescent="0.25">
      <c r="B421" t="s">
        <v>66</v>
      </c>
      <c r="C421" t="s">
        <v>142</v>
      </c>
      <c r="D421">
        <v>5010044000275</v>
      </c>
      <c r="E421">
        <v>1</v>
      </c>
      <c r="F421" t="s">
        <v>57</v>
      </c>
      <c r="G421">
        <v>0.41</v>
      </c>
      <c r="H421">
        <v>0.41</v>
      </c>
      <c r="I421" s="19" t="s">
        <v>295</v>
      </c>
      <c r="J421">
        <v>1.1000000000000001</v>
      </c>
      <c r="M421">
        <v>50688895</v>
      </c>
    </row>
    <row r="422" spans="1:13" ht="30" x14ac:dyDescent="0.25">
      <c r="B422" t="s">
        <v>66</v>
      </c>
      <c r="C422" t="s">
        <v>184</v>
      </c>
      <c r="D422">
        <v>5059512103643</v>
      </c>
      <c r="E422">
        <v>1</v>
      </c>
      <c r="F422" t="s">
        <v>57</v>
      </c>
      <c r="G422">
        <v>0.17</v>
      </c>
      <c r="H422">
        <v>0.17</v>
      </c>
      <c r="I422" s="19" t="s">
        <v>244</v>
      </c>
      <c r="J422">
        <v>1.1000000000000001</v>
      </c>
      <c r="M422">
        <v>87799776</v>
      </c>
    </row>
    <row r="423" spans="1:13" ht="30" x14ac:dyDescent="0.25">
      <c r="B423" t="s">
        <v>66</v>
      </c>
      <c r="C423" t="s">
        <v>296</v>
      </c>
      <c r="D423">
        <v>5059512743702</v>
      </c>
      <c r="E423">
        <v>3</v>
      </c>
      <c r="F423" t="s">
        <v>57</v>
      </c>
      <c r="G423">
        <v>0.33</v>
      </c>
      <c r="H423">
        <v>1</v>
      </c>
      <c r="I423" s="19" t="s">
        <v>297</v>
      </c>
      <c r="J423">
        <v>6.3</v>
      </c>
      <c r="M423">
        <v>89597885</v>
      </c>
    </row>
    <row r="424" spans="1:13" x14ac:dyDescent="0.25">
      <c r="B424" t="s">
        <v>298</v>
      </c>
      <c r="C424" t="s">
        <v>122</v>
      </c>
      <c r="E424">
        <v>15</v>
      </c>
      <c r="F424" t="s">
        <v>27</v>
      </c>
      <c r="G424">
        <v>0.32800000000000001</v>
      </c>
      <c r="H424">
        <f>E424*G424</f>
        <v>4.92</v>
      </c>
      <c r="I424">
        <v>2.65</v>
      </c>
      <c r="J424" s="7">
        <f>E424*I424</f>
        <v>39.75</v>
      </c>
    </row>
    <row r="425" spans="1:13" x14ac:dyDescent="0.25">
      <c r="A425" s="3">
        <v>45424</v>
      </c>
      <c r="B425" s="24" t="s">
        <v>55</v>
      </c>
      <c r="C425" s="24" t="s">
        <v>64</v>
      </c>
      <c r="D425" s="24">
        <v>3474433</v>
      </c>
      <c r="E425" s="24">
        <v>4</v>
      </c>
      <c r="F425" s="24" t="s">
        <v>57</v>
      </c>
      <c r="G425" s="24">
        <v>0.1</v>
      </c>
      <c r="H425" s="24">
        <v>0.41</v>
      </c>
      <c r="I425" s="2">
        <v>1.3</v>
      </c>
      <c r="J425" s="24">
        <v>5.2</v>
      </c>
      <c r="K425" s="24"/>
      <c r="L425" s="24"/>
      <c r="M425" s="24">
        <v>91258893</v>
      </c>
    </row>
    <row r="426" spans="1:13" x14ac:dyDescent="0.25">
      <c r="B426" s="24"/>
      <c r="C426" s="24"/>
      <c r="D426" s="24"/>
      <c r="E426" s="24"/>
      <c r="F426" s="24"/>
      <c r="G426" s="24"/>
      <c r="H426" s="24"/>
      <c r="I426" s="2" t="s">
        <v>59</v>
      </c>
      <c r="J426" s="24"/>
      <c r="K426" s="24"/>
      <c r="L426" s="24"/>
      <c r="M426" s="24"/>
    </row>
    <row r="427" spans="1:13" x14ac:dyDescent="0.25">
      <c r="B427" s="24" t="s">
        <v>55</v>
      </c>
      <c r="C427" s="24" t="s">
        <v>299</v>
      </c>
      <c r="D427" s="24">
        <v>10008232</v>
      </c>
      <c r="E427" s="24">
        <v>1</v>
      </c>
      <c r="F427" s="24" t="s">
        <v>57</v>
      </c>
      <c r="G427" s="24">
        <v>0.22</v>
      </c>
      <c r="H427" s="24">
        <v>0.22</v>
      </c>
      <c r="I427" s="2">
        <v>1.4</v>
      </c>
      <c r="J427" s="24">
        <v>1.4</v>
      </c>
      <c r="K427" s="24"/>
      <c r="L427" s="24"/>
      <c r="M427" s="24">
        <v>66869616</v>
      </c>
    </row>
    <row r="428" spans="1:13" x14ac:dyDescent="0.25">
      <c r="B428" s="24"/>
      <c r="C428" s="24"/>
      <c r="D428" s="24"/>
      <c r="E428" s="24"/>
      <c r="F428" s="24"/>
      <c r="G428" s="24"/>
      <c r="H428" s="24"/>
      <c r="I428" s="2" t="s">
        <v>59</v>
      </c>
      <c r="J428" s="24"/>
      <c r="K428" s="24"/>
      <c r="L428" s="24"/>
      <c r="M428" s="24"/>
    </row>
    <row r="429" spans="1:13" x14ac:dyDescent="0.25">
      <c r="B429" s="24" t="s">
        <v>55</v>
      </c>
      <c r="C429" s="24" t="s">
        <v>96</v>
      </c>
      <c r="D429" s="24">
        <v>3424773</v>
      </c>
      <c r="E429" s="24">
        <v>1</v>
      </c>
      <c r="F429" s="24" t="s">
        <v>57</v>
      </c>
      <c r="G429" s="24">
        <v>0.33</v>
      </c>
      <c r="H429" s="24">
        <v>0.33</v>
      </c>
      <c r="I429" s="2">
        <v>1.5</v>
      </c>
      <c r="J429" s="24">
        <v>1.5</v>
      </c>
      <c r="K429" s="24"/>
      <c r="L429" s="24"/>
      <c r="M429" s="24">
        <v>92332446</v>
      </c>
    </row>
    <row r="430" spans="1:13" x14ac:dyDescent="0.25">
      <c r="B430" s="24"/>
      <c r="C430" s="24"/>
      <c r="D430" s="24"/>
      <c r="E430" s="24"/>
      <c r="F430" s="24"/>
      <c r="G430" s="24"/>
      <c r="H430" s="24"/>
      <c r="I430" s="2" t="s">
        <v>59</v>
      </c>
      <c r="J430" s="24"/>
      <c r="K430" s="24"/>
      <c r="L430" s="24"/>
      <c r="M430" s="24"/>
    </row>
    <row r="431" spans="1:13" x14ac:dyDescent="0.25">
      <c r="B431" s="24" t="s">
        <v>55</v>
      </c>
      <c r="C431" s="24" t="s">
        <v>174</v>
      </c>
      <c r="D431" s="24">
        <v>3268681</v>
      </c>
      <c r="E431" s="24">
        <v>3</v>
      </c>
      <c r="F431" s="24" t="s">
        <v>57</v>
      </c>
      <c r="G431" s="24">
        <v>0.01</v>
      </c>
      <c r="H431" s="24">
        <v>0.04</v>
      </c>
      <c r="I431" s="2">
        <v>0.8</v>
      </c>
      <c r="J431" s="24">
        <v>2.25</v>
      </c>
      <c r="K431" s="24"/>
      <c r="L431" s="24"/>
      <c r="M431" s="24">
        <v>81203743</v>
      </c>
    </row>
    <row r="432" spans="1:13" x14ac:dyDescent="0.25">
      <c r="B432" s="24"/>
      <c r="C432" s="24"/>
      <c r="D432" s="24"/>
      <c r="E432" s="24"/>
      <c r="F432" s="24"/>
      <c r="G432" s="24"/>
      <c r="H432" s="24"/>
      <c r="I432" s="2" t="s">
        <v>59</v>
      </c>
      <c r="J432" s="24"/>
      <c r="K432" s="24"/>
      <c r="L432" s="24"/>
      <c r="M432" s="24"/>
    </row>
    <row r="433" spans="2:13" x14ac:dyDescent="0.25">
      <c r="B433" s="24" t="s">
        <v>55</v>
      </c>
      <c r="C433" s="24" t="s">
        <v>162</v>
      </c>
      <c r="D433" s="24">
        <v>3341148</v>
      </c>
      <c r="E433" s="24">
        <v>1</v>
      </c>
      <c r="F433" s="24" t="s">
        <v>57</v>
      </c>
      <c r="G433" s="24">
        <v>0.62</v>
      </c>
      <c r="H433" s="24">
        <v>0.62</v>
      </c>
      <c r="I433" s="2">
        <v>1.55</v>
      </c>
      <c r="J433" s="24">
        <v>1.55</v>
      </c>
      <c r="K433" s="24"/>
      <c r="L433" s="24"/>
      <c r="M433" s="24">
        <v>86775489</v>
      </c>
    </row>
    <row r="434" spans="2:13" x14ac:dyDescent="0.25">
      <c r="B434" s="24"/>
      <c r="C434" s="24"/>
      <c r="D434" s="24"/>
      <c r="E434" s="24"/>
      <c r="F434" s="24"/>
      <c r="G434" s="24"/>
      <c r="H434" s="24"/>
      <c r="I434" s="2" t="s">
        <v>59</v>
      </c>
      <c r="J434" s="24"/>
      <c r="K434" s="24"/>
      <c r="L434" s="24"/>
      <c r="M434" s="24"/>
    </row>
    <row r="435" spans="2:13" x14ac:dyDescent="0.25">
      <c r="B435" s="24" t="s">
        <v>55</v>
      </c>
      <c r="C435" s="24" t="s">
        <v>300</v>
      </c>
      <c r="D435" s="24">
        <v>3286784</v>
      </c>
      <c r="E435" s="24">
        <v>1</v>
      </c>
      <c r="F435" s="24" t="s">
        <v>57</v>
      </c>
      <c r="G435" s="24">
        <v>0.31</v>
      </c>
      <c r="H435" s="24">
        <v>0.31</v>
      </c>
      <c r="I435" s="2">
        <v>1.25</v>
      </c>
      <c r="J435" s="24">
        <v>1.35</v>
      </c>
      <c r="K435" s="24"/>
      <c r="L435" s="24"/>
      <c r="M435" s="24">
        <v>85557686</v>
      </c>
    </row>
    <row r="436" spans="2:13" x14ac:dyDescent="0.25">
      <c r="B436" s="24"/>
      <c r="C436" s="24"/>
      <c r="D436" s="24"/>
      <c r="E436" s="24"/>
      <c r="F436" s="24"/>
      <c r="G436" s="24"/>
      <c r="H436" s="24"/>
      <c r="I436" s="2" t="s">
        <v>59</v>
      </c>
      <c r="J436" s="24"/>
      <c r="K436" s="24"/>
      <c r="L436" s="24"/>
      <c r="M436" s="24"/>
    </row>
    <row r="437" spans="2:13" x14ac:dyDescent="0.25">
      <c r="B437" s="24" t="s">
        <v>55</v>
      </c>
      <c r="C437" s="24" t="s">
        <v>301</v>
      </c>
      <c r="D437" s="24">
        <v>3270769</v>
      </c>
      <c r="E437" s="24">
        <v>1</v>
      </c>
      <c r="F437" s="24" t="s">
        <v>57</v>
      </c>
      <c r="G437" s="24">
        <v>0.32</v>
      </c>
      <c r="H437" s="24">
        <v>0.32</v>
      </c>
      <c r="I437" s="2">
        <v>1.4</v>
      </c>
      <c r="J437" s="24">
        <v>1.4</v>
      </c>
      <c r="K437" s="24"/>
      <c r="L437" s="24"/>
      <c r="M437" s="24">
        <v>81782557</v>
      </c>
    </row>
    <row r="438" spans="2:13" x14ac:dyDescent="0.25">
      <c r="B438" s="24"/>
      <c r="C438" s="24"/>
      <c r="D438" s="24"/>
      <c r="E438" s="24"/>
      <c r="F438" s="24"/>
      <c r="G438" s="24"/>
      <c r="H438" s="24"/>
      <c r="I438" s="2" t="s">
        <v>59</v>
      </c>
      <c r="J438" s="24"/>
      <c r="K438" s="24"/>
      <c r="L438" s="24"/>
      <c r="M438" s="24"/>
    </row>
    <row r="439" spans="2:13" x14ac:dyDescent="0.25">
      <c r="B439" s="24" t="s">
        <v>55</v>
      </c>
      <c r="C439" s="24" t="s">
        <v>189</v>
      </c>
      <c r="D439" s="24">
        <v>10113950</v>
      </c>
      <c r="E439" s="24">
        <v>7</v>
      </c>
      <c r="F439" s="24" t="s">
        <v>57</v>
      </c>
      <c r="G439" s="24">
        <v>0.45</v>
      </c>
      <c r="H439" s="24">
        <v>3.16</v>
      </c>
      <c r="I439" s="2">
        <v>1.35</v>
      </c>
      <c r="J439" s="24">
        <v>9.4499999999999993</v>
      </c>
      <c r="K439" s="24"/>
      <c r="L439" s="24"/>
      <c r="M439" s="24">
        <v>68153089</v>
      </c>
    </row>
    <row r="440" spans="2:13" x14ac:dyDescent="0.25">
      <c r="B440" s="24"/>
      <c r="C440" s="24"/>
      <c r="D440" s="24"/>
      <c r="E440" s="24"/>
      <c r="F440" s="24"/>
      <c r="G440" s="24"/>
      <c r="H440" s="24"/>
      <c r="I440" s="2" t="s">
        <v>59</v>
      </c>
      <c r="J440" s="24"/>
      <c r="K440" s="24"/>
      <c r="L440" s="24"/>
      <c r="M440" s="24"/>
    </row>
    <row r="441" spans="2:13" x14ac:dyDescent="0.25">
      <c r="B441" s="24" t="s">
        <v>55</v>
      </c>
      <c r="C441" s="24" t="s">
        <v>302</v>
      </c>
      <c r="D441" s="24">
        <v>3420997</v>
      </c>
      <c r="E441" s="24">
        <v>2</v>
      </c>
      <c r="F441" s="24" t="s">
        <v>57</v>
      </c>
      <c r="G441" s="24">
        <v>0.09</v>
      </c>
      <c r="H441" s="24">
        <v>0.19</v>
      </c>
      <c r="I441" s="2">
        <v>2.75</v>
      </c>
      <c r="J441" s="24">
        <v>5.5</v>
      </c>
      <c r="K441" s="24"/>
      <c r="L441" s="24"/>
      <c r="M441" s="24">
        <v>90505165</v>
      </c>
    </row>
    <row r="442" spans="2:13" x14ac:dyDescent="0.25">
      <c r="B442" s="24"/>
      <c r="C442" s="24"/>
      <c r="D442" s="24"/>
      <c r="E442" s="24"/>
      <c r="F442" s="24"/>
      <c r="G442" s="24"/>
      <c r="H442" s="24"/>
      <c r="I442" s="2" t="s">
        <v>59</v>
      </c>
      <c r="J442" s="24"/>
      <c r="K442" s="24"/>
      <c r="L442" s="24"/>
      <c r="M442" s="24"/>
    </row>
    <row r="443" spans="2:13" x14ac:dyDescent="0.25">
      <c r="B443" s="24" t="s">
        <v>55</v>
      </c>
      <c r="C443" s="24" t="s">
        <v>303</v>
      </c>
      <c r="D443" s="24">
        <v>10065907</v>
      </c>
      <c r="E443" s="24">
        <v>3</v>
      </c>
      <c r="F443" s="24" t="s">
        <v>57</v>
      </c>
      <c r="G443" s="24">
        <v>0.22</v>
      </c>
      <c r="H443" s="24">
        <v>0.67</v>
      </c>
      <c r="I443" s="2">
        <v>1.4</v>
      </c>
      <c r="J443" s="24">
        <v>4.2</v>
      </c>
      <c r="K443" s="24"/>
      <c r="L443" s="24"/>
      <c r="M443" s="24">
        <v>51996033</v>
      </c>
    </row>
    <row r="444" spans="2:13" x14ac:dyDescent="0.25">
      <c r="B444" s="24"/>
      <c r="C444" s="24"/>
      <c r="D444" s="24"/>
      <c r="E444" s="24"/>
      <c r="F444" s="24"/>
      <c r="G444" s="24"/>
      <c r="H444" s="24"/>
      <c r="I444" s="2" t="s">
        <v>59</v>
      </c>
      <c r="J444" s="24"/>
      <c r="K444" s="24"/>
      <c r="L444" s="24"/>
      <c r="M444" s="24"/>
    </row>
    <row r="445" spans="2:13" x14ac:dyDescent="0.25">
      <c r="B445" s="24" t="s">
        <v>81</v>
      </c>
      <c r="C445" s="24" t="s">
        <v>236</v>
      </c>
      <c r="D445" s="24">
        <v>3048214</v>
      </c>
      <c r="E445" s="24">
        <v>4</v>
      </c>
      <c r="F445" s="24" t="s">
        <v>57</v>
      </c>
      <c r="G445" s="24">
        <v>0.13</v>
      </c>
      <c r="H445" s="24">
        <v>0.54</v>
      </c>
      <c r="I445" s="2">
        <v>1.5</v>
      </c>
      <c r="J445" s="24">
        <v>6</v>
      </c>
      <c r="K445" s="24"/>
      <c r="L445" s="24"/>
      <c r="M445" s="24">
        <v>58958137</v>
      </c>
    </row>
    <row r="446" spans="2:13" x14ac:dyDescent="0.25">
      <c r="B446" s="24"/>
      <c r="C446" s="24"/>
      <c r="D446" s="24"/>
      <c r="E446" s="24"/>
      <c r="F446" s="24"/>
      <c r="G446" s="24"/>
      <c r="H446" s="24"/>
      <c r="I446" s="2" t="s">
        <v>59</v>
      </c>
      <c r="J446" s="24"/>
      <c r="K446" s="24"/>
      <c r="L446" s="24"/>
      <c r="M446" s="24"/>
    </row>
    <row r="447" spans="2:13" x14ac:dyDescent="0.25">
      <c r="B447" s="24" t="s">
        <v>81</v>
      </c>
      <c r="C447" s="24" t="s">
        <v>304</v>
      </c>
      <c r="D447" s="24">
        <v>3275764</v>
      </c>
      <c r="E447" s="24">
        <v>2</v>
      </c>
      <c r="F447" s="24" t="s">
        <v>57</v>
      </c>
      <c r="G447" s="24">
        <v>0.26</v>
      </c>
      <c r="H447" s="24">
        <v>0.52</v>
      </c>
      <c r="I447" s="2">
        <v>3</v>
      </c>
      <c r="J447" s="24">
        <v>6</v>
      </c>
      <c r="K447" s="24"/>
      <c r="L447" s="24"/>
      <c r="M447" s="24">
        <v>83176546</v>
      </c>
    </row>
    <row r="448" spans="2:13" x14ac:dyDescent="0.25">
      <c r="B448" s="24"/>
      <c r="C448" s="24"/>
      <c r="D448" s="24"/>
      <c r="E448" s="24"/>
      <c r="F448" s="24"/>
      <c r="G448" s="24"/>
      <c r="H448" s="24"/>
      <c r="I448" s="2" t="s">
        <v>59</v>
      </c>
      <c r="J448" s="24"/>
      <c r="K448" s="24"/>
      <c r="L448" s="24"/>
      <c r="M448" s="24"/>
    </row>
    <row r="449" spans="2:13" x14ac:dyDescent="0.25">
      <c r="B449" s="24" t="s">
        <v>81</v>
      </c>
      <c r="C449" s="24" t="s">
        <v>305</v>
      </c>
      <c r="D449" s="24">
        <v>5060360507538</v>
      </c>
      <c r="E449" s="24">
        <v>2</v>
      </c>
      <c r="F449" s="24" t="s">
        <v>57</v>
      </c>
      <c r="G449" s="24">
        <v>0.32</v>
      </c>
      <c r="H449" s="24">
        <v>0.65</v>
      </c>
      <c r="I449" s="2">
        <v>2.6</v>
      </c>
      <c r="J449" s="24">
        <v>5.2</v>
      </c>
      <c r="K449" s="24"/>
      <c r="L449" s="24"/>
      <c r="M449" s="24">
        <v>92445059</v>
      </c>
    </row>
    <row r="450" spans="2:13" x14ac:dyDescent="0.25">
      <c r="B450" s="24"/>
      <c r="C450" s="24"/>
      <c r="D450" s="24"/>
      <c r="E450" s="24"/>
      <c r="F450" s="24"/>
      <c r="G450" s="24"/>
      <c r="H450" s="24"/>
      <c r="I450" s="2" t="s">
        <v>59</v>
      </c>
      <c r="J450" s="24"/>
      <c r="K450" s="24"/>
      <c r="L450" s="24"/>
      <c r="M450" s="24"/>
    </row>
    <row r="451" spans="2:13" x14ac:dyDescent="0.25">
      <c r="B451" s="24" t="s">
        <v>81</v>
      </c>
      <c r="C451" s="24" t="s">
        <v>306</v>
      </c>
      <c r="D451" s="24">
        <v>5057753894634</v>
      </c>
      <c r="E451" s="24">
        <v>1</v>
      </c>
      <c r="F451" s="24" t="s">
        <v>57</v>
      </c>
      <c r="G451" s="24">
        <v>0.27</v>
      </c>
      <c r="H451" s="24">
        <v>0.27</v>
      </c>
      <c r="I451" s="2">
        <v>3</v>
      </c>
      <c r="J451" s="24">
        <v>3</v>
      </c>
      <c r="K451" s="24"/>
      <c r="L451" s="24"/>
      <c r="M451" s="24">
        <v>87898405</v>
      </c>
    </row>
    <row r="452" spans="2:13" x14ac:dyDescent="0.25">
      <c r="B452" s="24"/>
      <c r="C452" s="24"/>
      <c r="D452" s="24"/>
      <c r="E452" s="24"/>
      <c r="F452" s="24"/>
      <c r="G452" s="24"/>
      <c r="H452" s="24"/>
      <c r="I452" s="2" t="s">
        <v>59</v>
      </c>
      <c r="J452" s="24"/>
      <c r="K452" s="24"/>
      <c r="L452" s="24"/>
      <c r="M452" s="24"/>
    </row>
    <row r="453" spans="2:13" x14ac:dyDescent="0.25">
      <c r="B453" s="24" t="s">
        <v>81</v>
      </c>
      <c r="C453" s="24" t="s">
        <v>277</v>
      </c>
      <c r="D453" s="24">
        <v>5000436338901</v>
      </c>
      <c r="E453" s="24">
        <v>8</v>
      </c>
      <c r="F453" s="24" t="s">
        <v>57</v>
      </c>
      <c r="G453" s="24">
        <v>1.2</v>
      </c>
      <c r="H453" s="24">
        <v>9.59</v>
      </c>
      <c r="I453" s="2">
        <v>1.3</v>
      </c>
      <c r="J453" s="24">
        <v>10.4</v>
      </c>
      <c r="K453" s="24"/>
      <c r="L453" s="24"/>
      <c r="M453" s="24">
        <v>54169599</v>
      </c>
    </row>
    <row r="454" spans="2:13" x14ac:dyDescent="0.25">
      <c r="B454" s="24"/>
      <c r="C454" s="24"/>
      <c r="D454" s="24"/>
      <c r="E454" s="24"/>
      <c r="F454" s="24"/>
      <c r="G454" s="24"/>
      <c r="H454" s="24"/>
      <c r="I454" s="2" t="s">
        <v>59</v>
      </c>
      <c r="J454" s="24"/>
      <c r="K454" s="24"/>
      <c r="L454" s="24"/>
      <c r="M454" s="24"/>
    </row>
    <row r="455" spans="2:13" x14ac:dyDescent="0.25">
      <c r="B455" s="24" t="s">
        <v>81</v>
      </c>
      <c r="C455" s="24" t="s">
        <v>307</v>
      </c>
      <c r="D455" s="24">
        <v>5059697402340</v>
      </c>
      <c r="E455" s="24">
        <v>1</v>
      </c>
      <c r="F455" s="24" t="s">
        <v>57</v>
      </c>
      <c r="G455" s="24">
        <v>0.17</v>
      </c>
      <c r="H455" s="24">
        <v>0.17</v>
      </c>
      <c r="I455" s="2">
        <v>3</v>
      </c>
      <c r="J455" s="24">
        <v>3</v>
      </c>
      <c r="K455" s="24"/>
      <c r="L455" s="24"/>
      <c r="M455" s="24">
        <v>91383415</v>
      </c>
    </row>
    <row r="456" spans="2:13" x14ac:dyDescent="0.25">
      <c r="B456" s="24"/>
      <c r="C456" s="24"/>
      <c r="D456" s="24"/>
      <c r="E456" s="24"/>
      <c r="F456" s="24"/>
      <c r="G456" s="24"/>
      <c r="H456" s="24"/>
      <c r="I456" s="2" t="s">
        <v>59</v>
      </c>
      <c r="J456" s="24"/>
      <c r="K456" s="24"/>
      <c r="L456" s="24"/>
      <c r="M456" s="24"/>
    </row>
    <row r="457" spans="2:13" x14ac:dyDescent="0.25">
      <c r="B457" s="24" t="s">
        <v>81</v>
      </c>
      <c r="C457" s="24" t="s">
        <v>308</v>
      </c>
      <c r="D457" s="24">
        <v>850004207390</v>
      </c>
      <c r="E457" s="24">
        <v>4</v>
      </c>
      <c r="F457" s="24" t="s">
        <v>57</v>
      </c>
      <c r="G457" s="24">
        <v>0.25</v>
      </c>
      <c r="H457" s="24">
        <v>1</v>
      </c>
      <c r="I457" s="2">
        <v>4.4000000000000004</v>
      </c>
      <c r="J457" s="24">
        <v>20</v>
      </c>
      <c r="K457" s="24"/>
      <c r="L457" s="24"/>
      <c r="M457" s="24">
        <v>87690472</v>
      </c>
    </row>
    <row r="458" spans="2:13" x14ac:dyDescent="0.25">
      <c r="B458" s="24"/>
      <c r="C458" s="24"/>
      <c r="D458" s="24"/>
      <c r="E458" s="24"/>
      <c r="F458" s="24"/>
      <c r="G458" s="24"/>
      <c r="H458" s="24"/>
      <c r="I458" s="2" t="s">
        <v>59</v>
      </c>
      <c r="J458" s="24"/>
      <c r="K458" s="24"/>
      <c r="L458" s="24"/>
      <c r="M458" s="24"/>
    </row>
    <row r="459" spans="2:13" x14ac:dyDescent="0.25">
      <c r="B459" s="24" t="s">
        <v>81</v>
      </c>
      <c r="C459" s="24" t="s">
        <v>309</v>
      </c>
      <c r="D459" s="24">
        <v>5057753921712</v>
      </c>
      <c r="E459" s="24">
        <v>1</v>
      </c>
      <c r="F459" s="24" t="s">
        <v>57</v>
      </c>
      <c r="G459" s="24">
        <v>0.22</v>
      </c>
      <c r="H459" s="24">
        <v>0.22</v>
      </c>
      <c r="I459" s="2">
        <v>2.85</v>
      </c>
      <c r="J459" s="24">
        <v>2.85</v>
      </c>
      <c r="K459" s="24"/>
      <c r="L459" s="24"/>
      <c r="M459" s="24">
        <v>87868021</v>
      </c>
    </row>
    <row r="460" spans="2:13" x14ac:dyDescent="0.25">
      <c r="B460" s="24"/>
      <c r="C460" s="24"/>
      <c r="D460" s="24"/>
      <c r="E460" s="24"/>
      <c r="F460" s="24"/>
      <c r="G460" s="24"/>
      <c r="H460" s="24"/>
      <c r="I460" s="2" t="s">
        <v>59</v>
      </c>
      <c r="J460" s="24"/>
      <c r="K460" s="24"/>
      <c r="L460" s="24"/>
      <c r="M460" s="24"/>
    </row>
    <row r="461" spans="2:13" x14ac:dyDescent="0.25">
      <c r="B461" s="24" t="s">
        <v>81</v>
      </c>
      <c r="C461" s="24" t="s">
        <v>310</v>
      </c>
      <c r="D461" s="24">
        <v>5000462979826</v>
      </c>
      <c r="E461" s="24">
        <v>6</v>
      </c>
      <c r="F461" s="24" t="s">
        <v>57</v>
      </c>
      <c r="G461" s="24">
        <v>0.26</v>
      </c>
      <c r="H461" s="24">
        <v>1.55</v>
      </c>
      <c r="I461" s="2">
        <v>2.8</v>
      </c>
      <c r="J461" s="24">
        <v>16.8</v>
      </c>
      <c r="K461" s="24"/>
      <c r="L461" s="24"/>
      <c r="M461" s="24">
        <v>58684011</v>
      </c>
    </row>
    <row r="462" spans="2:13" x14ac:dyDescent="0.25">
      <c r="B462" s="24"/>
      <c r="C462" s="24"/>
      <c r="D462" s="24"/>
      <c r="E462" s="24"/>
      <c r="F462" s="24"/>
      <c r="G462" s="24"/>
      <c r="H462" s="24"/>
      <c r="I462" s="2" t="s">
        <v>59</v>
      </c>
      <c r="J462" s="24"/>
      <c r="K462" s="24"/>
      <c r="L462" s="24"/>
      <c r="M462" s="24"/>
    </row>
    <row r="463" spans="2:13" x14ac:dyDescent="0.25">
      <c r="B463" s="24" t="s">
        <v>81</v>
      </c>
      <c r="C463" s="24" t="s">
        <v>228</v>
      </c>
      <c r="D463" s="24">
        <v>3055519</v>
      </c>
      <c r="E463" s="24">
        <v>1</v>
      </c>
      <c r="F463" s="24" t="s">
        <v>57</v>
      </c>
      <c r="G463" s="24">
        <v>0.24</v>
      </c>
      <c r="H463" s="24">
        <v>0.24</v>
      </c>
      <c r="I463" s="2">
        <v>2.6</v>
      </c>
      <c r="J463" s="24">
        <v>2.6</v>
      </c>
      <c r="K463" s="24"/>
      <c r="L463" s="24"/>
      <c r="M463" s="24">
        <v>63527387</v>
      </c>
    </row>
    <row r="464" spans="2:13" x14ac:dyDescent="0.25">
      <c r="B464" s="24"/>
      <c r="C464" s="24"/>
      <c r="D464" s="24"/>
      <c r="E464" s="24"/>
      <c r="F464" s="24"/>
      <c r="G464" s="24"/>
      <c r="H464" s="24"/>
      <c r="I464" s="2" t="s">
        <v>59</v>
      </c>
      <c r="J464" s="24"/>
      <c r="K464" s="24"/>
      <c r="L464" s="24"/>
      <c r="M464" s="24"/>
    </row>
    <row r="465" spans="2:13" x14ac:dyDescent="0.25">
      <c r="B465" s="24" t="s">
        <v>81</v>
      </c>
      <c r="C465" s="24" t="s">
        <v>311</v>
      </c>
      <c r="D465" s="24">
        <v>5057008427389</v>
      </c>
      <c r="E465" s="24">
        <v>1</v>
      </c>
      <c r="F465" s="24" t="s">
        <v>57</v>
      </c>
      <c r="G465" s="24">
        <v>0.11</v>
      </c>
      <c r="H465" s="24">
        <v>0.11</v>
      </c>
      <c r="I465" s="2">
        <v>1.1499999999999999</v>
      </c>
      <c r="J465" s="24">
        <v>1.1499999999999999</v>
      </c>
      <c r="K465" s="24"/>
      <c r="L465" s="24"/>
      <c r="M465" s="24">
        <v>81757997</v>
      </c>
    </row>
    <row r="466" spans="2:13" x14ac:dyDescent="0.25">
      <c r="B466" s="24"/>
      <c r="C466" s="24"/>
      <c r="D466" s="24"/>
      <c r="E466" s="24"/>
      <c r="F466" s="24"/>
      <c r="G466" s="24"/>
      <c r="H466" s="24"/>
      <c r="I466" s="2" t="s">
        <v>59</v>
      </c>
      <c r="J466" s="24"/>
      <c r="K466" s="24"/>
      <c r="L466" s="24"/>
      <c r="M466" s="24"/>
    </row>
    <row r="467" spans="2:13" x14ac:dyDescent="0.25">
      <c r="B467" s="24" t="s">
        <v>81</v>
      </c>
      <c r="C467" s="24" t="s">
        <v>266</v>
      </c>
      <c r="D467" s="24">
        <v>5000181024050</v>
      </c>
      <c r="E467" s="24">
        <v>12</v>
      </c>
      <c r="F467" s="24" t="s">
        <v>57</v>
      </c>
      <c r="G467" s="24">
        <v>2.1</v>
      </c>
      <c r="H467" s="24">
        <v>25.18</v>
      </c>
      <c r="I467" s="2">
        <v>2.75</v>
      </c>
      <c r="J467" s="24">
        <v>33</v>
      </c>
      <c r="K467" s="24"/>
      <c r="L467" s="24"/>
      <c r="M467" s="24">
        <v>53676518</v>
      </c>
    </row>
    <row r="468" spans="2:13" x14ac:dyDescent="0.25">
      <c r="B468" s="24"/>
      <c r="C468" s="24"/>
      <c r="D468" s="24"/>
      <c r="E468" s="24"/>
      <c r="F468" s="24"/>
      <c r="G468" s="24"/>
      <c r="H468" s="24"/>
      <c r="I468" s="2" t="s">
        <v>59</v>
      </c>
      <c r="J468" s="24"/>
      <c r="K468" s="24"/>
      <c r="L468" s="24"/>
      <c r="M468" s="24"/>
    </row>
    <row r="469" spans="2:13" x14ac:dyDescent="0.25">
      <c r="B469" s="24" t="s">
        <v>81</v>
      </c>
      <c r="C469" s="24" t="s">
        <v>197</v>
      </c>
      <c r="D469" s="24">
        <v>3446850</v>
      </c>
      <c r="E469" s="24">
        <v>1</v>
      </c>
      <c r="F469" s="24" t="s">
        <v>57</v>
      </c>
      <c r="G469" s="24">
        <v>0.21</v>
      </c>
      <c r="H469" s="24">
        <v>0.21</v>
      </c>
      <c r="I469" s="2">
        <v>2.85</v>
      </c>
      <c r="J469" s="24">
        <v>2.85</v>
      </c>
      <c r="K469" s="24"/>
      <c r="L469" s="24"/>
      <c r="M469" s="24">
        <v>89971816</v>
      </c>
    </row>
    <row r="470" spans="2:13" x14ac:dyDescent="0.25">
      <c r="B470" s="24"/>
      <c r="C470" s="24"/>
      <c r="D470" s="24"/>
      <c r="E470" s="24"/>
      <c r="F470" s="24"/>
      <c r="G470" s="24"/>
      <c r="H470" s="24"/>
      <c r="I470" s="2" t="s">
        <v>59</v>
      </c>
      <c r="J470" s="24"/>
      <c r="K470" s="24"/>
      <c r="L470" s="24"/>
      <c r="M470" s="24"/>
    </row>
    <row r="471" spans="2:13" x14ac:dyDescent="0.25">
      <c r="B471" s="24" t="s">
        <v>66</v>
      </c>
      <c r="C471" s="24" t="s">
        <v>70</v>
      </c>
      <c r="D471" s="24">
        <v>3269275</v>
      </c>
      <c r="E471" s="24">
        <v>7</v>
      </c>
      <c r="F471" s="24" t="s">
        <v>57</v>
      </c>
      <c r="G471" s="24">
        <v>7.0000000000000007E-2</v>
      </c>
      <c r="H471" s="24">
        <v>0.49</v>
      </c>
      <c r="I471" s="2">
        <v>1.1000000000000001</v>
      </c>
      <c r="J471" s="24">
        <v>7.7</v>
      </c>
      <c r="K471" s="24"/>
      <c r="L471" s="24"/>
      <c r="M471" s="24">
        <v>81301454</v>
      </c>
    </row>
    <row r="472" spans="2:13" x14ac:dyDescent="0.25">
      <c r="B472" s="24"/>
      <c r="C472" s="24"/>
      <c r="D472" s="24"/>
      <c r="E472" s="24"/>
      <c r="F472" s="24"/>
      <c r="G472" s="24"/>
      <c r="H472" s="24"/>
      <c r="I472" s="2" t="s">
        <v>59</v>
      </c>
      <c r="J472" s="24"/>
      <c r="K472" s="24"/>
      <c r="L472" s="24"/>
      <c r="M472" s="24"/>
    </row>
    <row r="473" spans="2:13" x14ac:dyDescent="0.25">
      <c r="B473" s="24" t="s">
        <v>66</v>
      </c>
      <c r="C473" s="24" t="s">
        <v>180</v>
      </c>
      <c r="D473" s="24">
        <v>5010044007588</v>
      </c>
      <c r="E473" s="24">
        <v>1</v>
      </c>
      <c r="F473" s="24" t="s">
        <v>57</v>
      </c>
      <c r="G473" s="24">
        <v>0.25</v>
      </c>
      <c r="H473" s="24">
        <v>0.25</v>
      </c>
      <c r="I473" s="2">
        <v>1.85</v>
      </c>
      <c r="J473" s="24">
        <v>1.85</v>
      </c>
      <c r="K473" s="24"/>
      <c r="L473" s="24"/>
      <c r="M473" s="24">
        <v>85137452</v>
      </c>
    </row>
    <row r="474" spans="2:13" x14ac:dyDescent="0.25">
      <c r="B474" s="24"/>
      <c r="C474" s="24"/>
      <c r="D474" s="24"/>
      <c r="E474" s="24"/>
      <c r="F474" s="24"/>
      <c r="G474" s="24"/>
      <c r="H474" s="24"/>
      <c r="I474" s="2" t="s">
        <v>59</v>
      </c>
      <c r="J474" s="24"/>
      <c r="K474" s="24"/>
      <c r="L474" s="24"/>
      <c r="M474" s="24"/>
    </row>
    <row r="475" spans="2:13" x14ac:dyDescent="0.25">
      <c r="B475" s="24" t="s">
        <v>66</v>
      </c>
      <c r="C475" s="24" t="s">
        <v>312</v>
      </c>
      <c r="D475" s="24">
        <v>5054269805611</v>
      </c>
      <c r="E475" s="24">
        <v>3</v>
      </c>
      <c r="F475" s="24" t="s">
        <v>57</v>
      </c>
      <c r="G475" s="24">
        <v>0.38</v>
      </c>
      <c r="H475" s="24">
        <v>1.1499999999999999</v>
      </c>
      <c r="I475" s="2">
        <v>0.6</v>
      </c>
      <c r="J475" s="24">
        <v>1.8</v>
      </c>
      <c r="K475" s="24"/>
      <c r="L475" s="24"/>
      <c r="M475" s="24">
        <v>79801003</v>
      </c>
    </row>
    <row r="476" spans="2:13" x14ac:dyDescent="0.25">
      <c r="B476" s="24"/>
      <c r="C476" s="24"/>
      <c r="D476" s="24"/>
      <c r="E476" s="24"/>
      <c r="F476" s="24"/>
      <c r="G476" s="24"/>
      <c r="H476" s="24"/>
      <c r="I476" s="2" t="s">
        <v>59</v>
      </c>
      <c r="J476" s="24"/>
      <c r="K476" s="24"/>
      <c r="L476" s="24"/>
      <c r="M476" s="24"/>
    </row>
    <row r="477" spans="2:13" x14ac:dyDescent="0.25">
      <c r="B477" s="24" t="s">
        <v>66</v>
      </c>
      <c r="C477" s="24" t="s">
        <v>77</v>
      </c>
      <c r="D477" s="24">
        <v>3269299</v>
      </c>
      <c r="E477" s="24">
        <v>4</v>
      </c>
      <c r="F477" s="24" t="s">
        <v>57</v>
      </c>
      <c r="G477" s="24">
        <v>0.09</v>
      </c>
      <c r="H477" s="24">
        <v>0.36</v>
      </c>
      <c r="I477" s="2">
        <v>1.1000000000000001</v>
      </c>
      <c r="J477" s="24">
        <v>4.4000000000000004</v>
      </c>
      <c r="K477" s="24"/>
      <c r="L477" s="24"/>
      <c r="M477" s="24">
        <v>81301517</v>
      </c>
    </row>
    <row r="478" spans="2:13" x14ac:dyDescent="0.25">
      <c r="B478" s="24"/>
      <c r="C478" s="24"/>
      <c r="D478" s="24"/>
      <c r="E478" s="24"/>
      <c r="F478" s="24"/>
      <c r="G478" s="24"/>
      <c r="H478" s="24"/>
      <c r="I478" s="2" t="s">
        <v>59</v>
      </c>
      <c r="J478" s="24"/>
      <c r="K478" s="24"/>
      <c r="L478" s="24"/>
      <c r="M478" s="24"/>
    </row>
    <row r="479" spans="2:13" x14ac:dyDescent="0.25">
      <c r="B479" s="24" t="s">
        <v>66</v>
      </c>
      <c r="C479" s="24" t="s">
        <v>74</v>
      </c>
      <c r="D479" s="24">
        <v>3063330</v>
      </c>
      <c r="E479" s="24">
        <v>6</v>
      </c>
      <c r="F479" s="24" t="s">
        <v>57</v>
      </c>
      <c r="G479" s="24">
        <v>0.08</v>
      </c>
      <c r="H479" s="24">
        <v>0.48</v>
      </c>
      <c r="I479" s="2">
        <v>1.1499999999999999</v>
      </c>
      <c r="J479" s="24">
        <v>6.6</v>
      </c>
      <c r="K479" s="24"/>
      <c r="L479" s="24"/>
      <c r="M479" s="24">
        <v>67880462</v>
      </c>
    </row>
    <row r="480" spans="2:13" x14ac:dyDescent="0.25">
      <c r="B480" s="24"/>
      <c r="C480" s="24"/>
      <c r="D480" s="24"/>
      <c r="E480" s="24"/>
      <c r="F480" s="24"/>
      <c r="G480" s="24"/>
      <c r="H480" s="24"/>
      <c r="I480" s="2" t="s">
        <v>59</v>
      </c>
      <c r="J480" s="24"/>
      <c r="K480" s="24"/>
      <c r="L480" s="24"/>
      <c r="M480" s="24"/>
    </row>
    <row r="481" spans="1:13" x14ac:dyDescent="0.25">
      <c r="B481" s="24" t="s">
        <v>66</v>
      </c>
      <c r="C481" s="24" t="s">
        <v>78</v>
      </c>
      <c r="D481" s="24">
        <v>3048979</v>
      </c>
      <c r="E481" s="24">
        <v>4</v>
      </c>
      <c r="F481" s="24" t="s">
        <v>57</v>
      </c>
      <c r="G481" s="24">
        <v>0.09</v>
      </c>
      <c r="H481" s="24">
        <v>0.36</v>
      </c>
      <c r="I481" s="2">
        <v>1.1499999999999999</v>
      </c>
      <c r="J481" s="24">
        <v>4.4000000000000004</v>
      </c>
      <c r="K481" s="24"/>
      <c r="L481" s="24"/>
      <c r="M481" s="24">
        <v>52412171</v>
      </c>
    </row>
    <row r="482" spans="1:13" x14ac:dyDescent="0.25">
      <c r="B482" s="24"/>
      <c r="C482" s="24"/>
      <c r="D482" s="24"/>
      <c r="E482" s="24"/>
      <c r="F482" s="24"/>
      <c r="G482" s="24"/>
      <c r="H482" s="24"/>
      <c r="I482" s="2" t="s">
        <v>59</v>
      </c>
      <c r="J482" s="24"/>
      <c r="K482" s="24"/>
      <c r="L482" s="24"/>
      <c r="M482" s="24"/>
    </row>
    <row r="483" spans="1:13" x14ac:dyDescent="0.25">
      <c r="B483" s="24" t="s">
        <v>66</v>
      </c>
      <c r="C483" s="24" t="s">
        <v>73</v>
      </c>
      <c r="D483" s="24">
        <v>3277621</v>
      </c>
      <c r="E483" s="24">
        <v>3</v>
      </c>
      <c r="F483" s="24" t="s">
        <v>57</v>
      </c>
      <c r="G483" s="24">
        <v>0.08</v>
      </c>
      <c r="H483" s="24">
        <v>0.23</v>
      </c>
      <c r="I483" s="2">
        <v>1.2</v>
      </c>
      <c r="J483" s="24">
        <v>3.6</v>
      </c>
      <c r="K483" s="24"/>
      <c r="L483" s="24"/>
      <c r="M483" s="24">
        <v>83688234</v>
      </c>
    </row>
    <row r="484" spans="1:13" x14ac:dyDescent="0.25">
      <c r="B484" s="24"/>
      <c r="C484" s="24"/>
      <c r="D484" s="24"/>
      <c r="E484" s="24"/>
      <c r="F484" s="24"/>
      <c r="G484" s="24"/>
      <c r="H484" s="24"/>
      <c r="I484" s="2" t="s">
        <v>59</v>
      </c>
      <c r="J484" s="24"/>
      <c r="K484" s="24"/>
      <c r="L484" s="24"/>
      <c r="M484" s="24"/>
    </row>
    <row r="485" spans="1:13" x14ac:dyDescent="0.25">
      <c r="A485" s="3">
        <v>45425</v>
      </c>
      <c r="B485" s="24" t="s">
        <v>55</v>
      </c>
      <c r="C485" s="24" t="s">
        <v>313</v>
      </c>
      <c r="D485" s="24">
        <v>10004241</v>
      </c>
      <c r="E485" s="24">
        <v>2</v>
      </c>
      <c r="F485" s="24" t="s">
        <v>57</v>
      </c>
      <c r="G485" s="24">
        <v>0.75</v>
      </c>
      <c r="H485" s="24">
        <v>1.5</v>
      </c>
      <c r="I485" s="2">
        <v>2.4</v>
      </c>
      <c r="J485" s="24">
        <v>4.5999999999999996</v>
      </c>
      <c r="K485" s="24"/>
      <c r="L485" s="24"/>
      <c r="M485" s="24">
        <v>52714038</v>
      </c>
    </row>
    <row r="486" spans="1:13" x14ac:dyDescent="0.25">
      <c r="B486" s="24"/>
      <c r="C486" s="24"/>
      <c r="D486" s="24"/>
      <c r="E486" s="24"/>
      <c r="F486" s="24"/>
      <c r="G486" s="24"/>
      <c r="H486" s="24"/>
      <c r="I486" s="2" t="s">
        <v>59</v>
      </c>
      <c r="J486" s="24"/>
      <c r="K486" s="24"/>
      <c r="L486" s="24"/>
      <c r="M486" s="24"/>
    </row>
    <row r="487" spans="1:13" x14ac:dyDescent="0.25">
      <c r="B487" s="24" t="s">
        <v>55</v>
      </c>
      <c r="C487" s="24" t="s">
        <v>162</v>
      </c>
      <c r="D487" s="24">
        <v>3341148</v>
      </c>
      <c r="E487" s="24">
        <v>3</v>
      </c>
      <c r="F487" s="24" t="s">
        <v>57</v>
      </c>
      <c r="G487" s="24">
        <v>0.62</v>
      </c>
      <c r="H487" s="24">
        <v>1.85</v>
      </c>
      <c r="I487" s="2">
        <v>1.55</v>
      </c>
      <c r="J487" s="24">
        <v>4.6500000000000004</v>
      </c>
      <c r="K487" s="24"/>
      <c r="L487" s="24"/>
      <c r="M487" s="24">
        <v>86775489</v>
      </c>
    </row>
    <row r="488" spans="1:13" x14ac:dyDescent="0.25">
      <c r="B488" s="24"/>
      <c r="C488" s="24"/>
      <c r="D488" s="24"/>
      <c r="E488" s="24"/>
      <c r="F488" s="24"/>
      <c r="G488" s="24"/>
      <c r="H488" s="24"/>
      <c r="I488" s="2" t="s">
        <v>59</v>
      </c>
      <c r="J488" s="24"/>
      <c r="K488" s="24"/>
      <c r="L488" s="24"/>
      <c r="M488" s="24"/>
    </row>
    <row r="489" spans="1:13" x14ac:dyDescent="0.25">
      <c r="B489" s="24" t="s">
        <v>55</v>
      </c>
      <c r="C489" s="24" t="s">
        <v>240</v>
      </c>
      <c r="D489" s="24">
        <v>3234495</v>
      </c>
      <c r="E489" s="24">
        <v>1</v>
      </c>
      <c r="F489" s="24" t="s">
        <v>57</v>
      </c>
      <c r="G489" s="24">
        <v>0.18</v>
      </c>
      <c r="H489" s="24">
        <v>0.18</v>
      </c>
      <c r="I489" s="2">
        <v>1.2</v>
      </c>
      <c r="J489" s="24">
        <v>1.2</v>
      </c>
      <c r="K489" s="24"/>
      <c r="L489" s="24"/>
      <c r="M489" s="24">
        <v>68190522</v>
      </c>
    </row>
    <row r="490" spans="1:13" x14ac:dyDescent="0.25">
      <c r="B490" s="24"/>
      <c r="C490" s="24"/>
      <c r="D490" s="24"/>
      <c r="E490" s="24"/>
      <c r="F490" s="24"/>
      <c r="G490" s="24"/>
      <c r="H490" s="24"/>
      <c r="I490" s="2" t="s">
        <v>59</v>
      </c>
      <c r="J490" s="24"/>
      <c r="K490" s="24"/>
      <c r="L490" s="24"/>
      <c r="M490" s="24"/>
    </row>
    <row r="491" spans="1:13" x14ac:dyDescent="0.25">
      <c r="B491" s="24" t="s">
        <v>55</v>
      </c>
      <c r="C491" s="24" t="s">
        <v>149</v>
      </c>
      <c r="D491" s="24">
        <v>3336922</v>
      </c>
      <c r="E491" s="24">
        <v>2</v>
      </c>
      <c r="F491" s="24" t="s">
        <v>57</v>
      </c>
      <c r="G491" s="24">
        <v>0.25</v>
      </c>
      <c r="H491" s="24">
        <v>0.5</v>
      </c>
      <c r="I491" s="2">
        <v>0.85</v>
      </c>
      <c r="J491" s="24">
        <v>1.7</v>
      </c>
      <c r="K491" s="24"/>
      <c r="L491" s="24"/>
      <c r="M491" s="24">
        <v>88304852</v>
      </c>
    </row>
    <row r="492" spans="1:13" x14ac:dyDescent="0.25">
      <c r="B492" s="24"/>
      <c r="C492" s="24"/>
      <c r="D492" s="24"/>
      <c r="E492" s="24"/>
      <c r="F492" s="24"/>
      <c r="G492" s="24"/>
      <c r="H492" s="24"/>
      <c r="I492" s="2" t="s">
        <v>59</v>
      </c>
      <c r="J492" s="24"/>
      <c r="K492" s="24"/>
      <c r="L492" s="24"/>
      <c r="M492" s="24"/>
    </row>
    <row r="493" spans="1:13" x14ac:dyDescent="0.25">
      <c r="B493" s="24" t="s">
        <v>55</v>
      </c>
      <c r="C493" s="24" t="s">
        <v>237</v>
      </c>
      <c r="D493" s="24">
        <v>5053526262907</v>
      </c>
      <c r="E493" s="24">
        <v>2</v>
      </c>
      <c r="F493" s="24" t="s">
        <v>57</v>
      </c>
      <c r="G493" s="24">
        <v>0.2</v>
      </c>
      <c r="H493" s="24">
        <v>0.41</v>
      </c>
      <c r="I493" s="2">
        <v>1.4</v>
      </c>
      <c r="J493" s="24">
        <v>2.8</v>
      </c>
      <c r="K493" s="24"/>
      <c r="L493" s="24"/>
      <c r="M493" s="24">
        <v>66081862</v>
      </c>
    </row>
    <row r="494" spans="1:13" x14ac:dyDescent="0.25">
      <c r="B494" s="24"/>
      <c r="C494" s="24"/>
      <c r="D494" s="24"/>
      <c r="E494" s="24"/>
      <c r="F494" s="24"/>
      <c r="G494" s="24"/>
      <c r="H494" s="24"/>
      <c r="I494" s="2" t="s">
        <v>59</v>
      </c>
      <c r="J494" s="24"/>
      <c r="K494" s="24"/>
      <c r="L494" s="24"/>
      <c r="M494" s="24"/>
    </row>
    <row r="495" spans="1:13" x14ac:dyDescent="0.25">
      <c r="B495" s="24" t="s">
        <v>66</v>
      </c>
      <c r="C495" s="24" t="s">
        <v>126</v>
      </c>
      <c r="D495" s="24">
        <v>5054775347735</v>
      </c>
      <c r="E495" s="24">
        <v>7</v>
      </c>
      <c r="F495" s="24" t="s">
        <v>57</v>
      </c>
      <c r="G495" s="24">
        <v>0.23</v>
      </c>
      <c r="H495" s="24">
        <v>1.6</v>
      </c>
      <c r="I495" s="2">
        <v>1.25</v>
      </c>
      <c r="J495" s="24">
        <v>9.8000000000000007</v>
      </c>
      <c r="K495" s="24"/>
      <c r="L495" s="24"/>
      <c r="M495" s="24">
        <v>80568485</v>
      </c>
    </row>
    <row r="496" spans="1:13" x14ac:dyDescent="0.25">
      <c r="B496" s="24"/>
      <c r="C496" s="24"/>
      <c r="D496" s="24"/>
      <c r="E496" s="24"/>
      <c r="F496" s="24"/>
      <c r="G496" s="24"/>
      <c r="H496" s="24"/>
      <c r="I496" s="2" t="s">
        <v>59</v>
      </c>
      <c r="J496" s="24"/>
      <c r="K496" s="24"/>
      <c r="L496" s="24"/>
      <c r="M496" s="24"/>
    </row>
    <row r="497" spans="1:13" x14ac:dyDescent="0.25">
      <c r="B497" s="24" t="s">
        <v>81</v>
      </c>
      <c r="C497" s="24" t="s">
        <v>236</v>
      </c>
      <c r="D497" s="24">
        <v>3048214</v>
      </c>
      <c r="E497" s="24">
        <v>2</v>
      </c>
      <c r="F497" s="24" t="s">
        <v>57</v>
      </c>
      <c r="G497" s="24">
        <v>0.13</v>
      </c>
      <c r="H497" s="24">
        <v>0.27</v>
      </c>
      <c r="I497" s="2">
        <v>1.5</v>
      </c>
      <c r="J497" s="24">
        <v>3</v>
      </c>
      <c r="K497" s="24"/>
      <c r="L497" s="24"/>
      <c r="M497" s="24">
        <v>58958137</v>
      </c>
    </row>
    <row r="498" spans="1:13" x14ac:dyDescent="0.25">
      <c r="B498" s="24"/>
      <c r="C498" s="24"/>
      <c r="D498" s="24"/>
      <c r="E498" s="24"/>
      <c r="F498" s="24"/>
      <c r="G498" s="24"/>
      <c r="H498" s="24"/>
      <c r="I498" s="2" t="s">
        <v>59</v>
      </c>
      <c r="J498" s="24"/>
      <c r="K498" s="24"/>
      <c r="L498" s="24"/>
      <c r="M498" s="24"/>
    </row>
    <row r="499" spans="1:13" x14ac:dyDescent="0.25">
      <c r="B499" s="24" t="s">
        <v>81</v>
      </c>
      <c r="C499" s="24" t="s">
        <v>314</v>
      </c>
      <c r="D499" s="24">
        <v>5411188139058</v>
      </c>
      <c r="E499" s="24">
        <v>4</v>
      </c>
      <c r="F499" s="24" t="s">
        <v>57</v>
      </c>
      <c r="G499" s="24">
        <v>0.8</v>
      </c>
      <c r="H499" s="24">
        <v>3.2</v>
      </c>
      <c r="I499" s="2">
        <v>1.75</v>
      </c>
      <c r="J499" s="24">
        <v>8</v>
      </c>
      <c r="K499" s="24"/>
      <c r="L499" s="24"/>
      <c r="M499" s="24">
        <v>92483825</v>
      </c>
    </row>
    <row r="500" spans="1:13" x14ac:dyDescent="0.25">
      <c r="B500" s="24"/>
      <c r="C500" s="24"/>
      <c r="D500" s="24"/>
      <c r="E500" s="24"/>
      <c r="F500" s="24"/>
      <c r="G500" s="24"/>
      <c r="H500" s="24"/>
      <c r="I500" s="2" t="s">
        <v>59</v>
      </c>
      <c r="J500" s="24"/>
      <c r="K500" s="24"/>
      <c r="L500" s="24"/>
      <c r="M500" s="24"/>
    </row>
    <row r="501" spans="1:13" x14ac:dyDescent="0.25">
      <c r="B501" s="24" t="s">
        <v>81</v>
      </c>
      <c r="C501" s="24" t="s">
        <v>315</v>
      </c>
      <c r="D501" s="24">
        <v>5054775703302</v>
      </c>
      <c r="E501" s="24">
        <v>1</v>
      </c>
      <c r="F501" s="24" t="s">
        <v>57</v>
      </c>
      <c r="G501" s="24">
        <v>0.22</v>
      </c>
      <c r="H501" s="24">
        <v>0.22</v>
      </c>
      <c r="I501" s="2">
        <v>1.45</v>
      </c>
      <c r="J501" s="24">
        <v>1.45</v>
      </c>
      <c r="K501" s="24"/>
      <c r="L501" s="24"/>
      <c r="M501" s="24">
        <v>81018156</v>
      </c>
    </row>
    <row r="502" spans="1:13" x14ac:dyDescent="0.25">
      <c r="B502" s="24"/>
      <c r="C502" s="24"/>
      <c r="D502" s="24"/>
      <c r="E502" s="24"/>
      <c r="F502" s="24"/>
      <c r="G502" s="24"/>
      <c r="H502" s="24"/>
      <c r="I502" s="2" t="s">
        <v>59</v>
      </c>
      <c r="J502" s="24"/>
      <c r="K502" s="24"/>
      <c r="L502" s="24"/>
      <c r="M502" s="24"/>
    </row>
    <row r="503" spans="1:13" x14ac:dyDescent="0.25">
      <c r="B503" s="24" t="s">
        <v>81</v>
      </c>
      <c r="C503" s="24" t="s">
        <v>316</v>
      </c>
      <c r="D503" s="24">
        <v>5057753900335</v>
      </c>
      <c r="E503" s="24">
        <v>1</v>
      </c>
      <c r="F503" s="24" t="s">
        <v>57</v>
      </c>
      <c r="G503" s="24">
        <v>0.11</v>
      </c>
      <c r="H503" s="24">
        <v>0.11</v>
      </c>
      <c r="I503" s="2">
        <v>1.3</v>
      </c>
      <c r="J503" s="24">
        <v>1.3</v>
      </c>
      <c r="K503" s="24"/>
      <c r="L503" s="24"/>
      <c r="M503" s="24">
        <v>88627927</v>
      </c>
    </row>
    <row r="504" spans="1:13" x14ac:dyDescent="0.25">
      <c r="B504" s="24"/>
      <c r="C504" s="24"/>
      <c r="D504" s="24"/>
      <c r="E504" s="24"/>
      <c r="F504" s="24"/>
      <c r="G504" s="24"/>
      <c r="H504" s="24"/>
      <c r="I504" s="2" t="s">
        <v>59</v>
      </c>
      <c r="J504" s="24"/>
      <c r="K504" s="24"/>
      <c r="L504" s="24"/>
      <c r="M504" s="24"/>
    </row>
    <row r="505" spans="1:13" x14ac:dyDescent="0.25">
      <c r="B505" s="24" t="s">
        <v>81</v>
      </c>
      <c r="C505" s="24" t="s">
        <v>133</v>
      </c>
      <c r="D505" s="24">
        <v>3297537</v>
      </c>
      <c r="E505" s="24">
        <v>1</v>
      </c>
      <c r="F505" s="24" t="s">
        <v>57</v>
      </c>
      <c r="G505" s="24">
        <v>0.2</v>
      </c>
      <c r="H505" s="24">
        <v>0.2</v>
      </c>
      <c r="I505" s="2">
        <v>2.85</v>
      </c>
      <c r="J505" s="24">
        <v>2.85</v>
      </c>
      <c r="K505" s="24"/>
      <c r="L505" s="24"/>
      <c r="M505" s="24">
        <v>87228497</v>
      </c>
    </row>
    <row r="506" spans="1:13" x14ac:dyDescent="0.25">
      <c r="B506" s="24"/>
      <c r="C506" s="24"/>
      <c r="D506" s="24"/>
      <c r="E506" s="24"/>
      <c r="F506" s="24"/>
      <c r="G506" s="24"/>
      <c r="H506" s="24"/>
      <c r="I506" s="2" t="s">
        <v>59</v>
      </c>
      <c r="J506" s="24"/>
      <c r="K506" s="24"/>
      <c r="L506" s="24"/>
      <c r="M506" s="24"/>
    </row>
    <row r="507" spans="1:13" x14ac:dyDescent="0.25">
      <c r="B507" s="24" t="s">
        <v>81</v>
      </c>
      <c r="C507" s="24" t="s">
        <v>317</v>
      </c>
      <c r="D507" s="24">
        <v>5059697750458</v>
      </c>
      <c r="E507" s="24">
        <v>1</v>
      </c>
      <c r="F507" s="24" t="s">
        <v>57</v>
      </c>
      <c r="G507" s="24">
        <v>0.17</v>
      </c>
      <c r="H507" s="24">
        <v>0.17</v>
      </c>
      <c r="I507" s="2">
        <v>3</v>
      </c>
      <c r="J507" s="24">
        <v>3.45</v>
      </c>
      <c r="K507" s="24"/>
      <c r="L507" s="24"/>
      <c r="M507" s="24">
        <v>92660028</v>
      </c>
    </row>
    <row r="508" spans="1:13" x14ac:dyDescent="0.25">
      <c r="B508" s="24"/>
      <c r="C508" s="24"/>
      <c r="D508" s="24"/>
      <c r="E508" s="24"/>
      <c r="F508" s="24"/>
      <c r="G508" s="24"/>
      <c r="H508" s="24"/>
      <c r="I508" s="2" t="s">
        <v>59</v>
      </c>
      <c r="J508" s="24"/>
      <c r="K508" s="24"/>
      <c r="L508" s="24"/>
      <c r="M508" s="24"/>
    </row>
    <row r="509" spans="1:13" x14ac:dyDescent="0.25">
      <c r="A509" s="3">
        <v>45426</v>
      </c>
      <c r="B509" s="24" t="s">
        <v>55</v>
      </c>
      <c r="C509" s="24" t="s">
        <v>318</v>
      </c>
      <c r="D509" s="24">
        <v>3274767</v>
      </c>
      <c r="E509" s="24">
        <v>1</v>
      </c>
      <c r="F509" s="24" t="s">
        <v>57</v>
      </c>
      <c r="G509" s="24">
        <v>0.56000000000000005</v>
      </c>
      <c r="H509" s="24">
        <v>0.56000000000000005</v>
      </c>
      <c r="I509" s="2">
        <v>1.7</v>
      </c>
      <c r="J509" s="24">
        <v>1.7</v>
      </c>
      <c r="K509" s="24"/>
      <c r="L509" s="24"/>
      <c r="M509" s="24">
        <v>82873097</v>
      </c>
    </row>
    <row r="510" spans="1:13" x14ac:dyDescent="0.25">
      <c r="B510" s="24"/>
      <c r="C510" s="24"/>
      <c r="D510" s="24"/>
      <c r="E510" s="24"/>
      <c r="F510" s="24"/>
      <c r="G510" s="24"/>
      <c r="H510" s="24"/>
      <c r="I510" s="2" t="s">
        <v>59</v>
      </c>
      <c r="J510" s="24"/>
      <c r="K510" s="24"/>
      <c r="L510" s="24"/>
      <c r="M510" s="24"/>
    </row>
    <row r="511" spans="1:13" x14ac:dyDescent="0.25">
      <c r="B511" s="24" t="s">
        <v>55</v>
      </c>
      <c r="C511" s="24" t="s">
        <v>65</v>
      </c>
      <c r="D511" s="24">
        <v>3257272</v>
      </c>
      <c r="E511" s="24">
        <v>1</v>
      </c>
      <c r="F511" s="24" t="s">
        <v>57</v>
      </c>
      <c r="G511" s="24">
        <v>0.17</v>
      </c>
      <c r="H511" s="24">
        <v>0.17</v>
      </c>
      <c r="I511" s="2">
        <v>2.1</v>
      </c>
      <c r="J511" s="24">
        <v>2.1</v>
      </c>
      <c r="K511" s="24"/>
      <c r="L511" s="24"/>
      <c r="M511" s="24">
        <v>78589566</v>
      </c>
    </row>
    <row r="512" spans="1:13" x14ac:dyDescent="0.25">
      <c r="B512" s="24"/>
      <c r="C512" s="24"/>
      <c r="D512" s="24"/>
      <c r="E512" s="24"/>
      <c r="F512" s="24"/>
      <c r="G512" s="24"/>
      <c r="H512" s="24"/>
      <c r="I512" s="2" t="s">
        <v>59</v>
      </c>
      <c r="J512" s="24"/>
      <c r="K512" s="24"/>
      <c r="L512" s="24"/>
      <c r="M512" s="24"/>
    </row>
    <row r="513" spans="2:13" x14ac:dyDescent="0.25">
      <c r="B513" s="24" t="s">
        <v>55</v>
      </c>
      <c r="C513" s="24" t="s">
        <v>302</v>
      </c>
      <c r="D513" s="24">
        <v>3420997</v>
      </c>
      <c r="E513" s="24">
        <v>3</v>
      </c>
      <c r="F513" s="24" t="s">
        <v>57</v>
      </c>
      <c r="G513" s="24">
        <v>0.09</v>
      </c>
      <c r="H513" s="24">
        <v>0.28000000000000003</v>
      </c>
      <c r="I513" s="2">
        <v>2.75</v>
      </c>
      <c r="J513" s="24">
        <v>8.25</v>
      </c>
      <c r="K513" s="24"/>
      <c r="L513" s="24"/>
      <c r="M513" s="24">
        <v>90505165</v>
      </c>
    </row>
    <row r="514" spans="2:13" x14ac:dyDescent="0.25">
      <c r="B514" s="24"/>
      <c r="C514" s="24"/>
      <c r="D514" s="24"/>
      <c r="E514" s="24"/>
      <c r="F514" s="24"/>
      <c r="G514" s="24"/>
      <c r="H514" s="24"/>
      <c r="I514" s="2" t="s">
        <v>59</v>
      </c>
      <c r="J514" s="24"/>
      <c r="K514" s="24"/>
      <c r="L514" s="24"/>
      <c r="M514" s="24"/>
    </row>
    <row r="515" spans="2:13" x14ac:dyDescent="0.25">
      <c r="B515" s="24" t="s">
        <v>55</v>
      </c>
      <c r="C515" s="24" t="s">
        <v>114</v>
      </c>
      <c r="D515" s="24">
        <v>3272657</v>
      </c>
      <c r="E515" s="24">
        <v>2</v>
      </c>
      <c r="F515" s="24" t="s">
        <v>57</v>
      </c>
      <c r="G515" s="24">
        <v>0.53</v>
      </c>
      <c r="H515" s="24">
        <v>1.07</v>
      </c>
      <c r="I515" s="2">
        <v>0.45</v>
      </c>
      <c r="J515" s="24">
        <v>0.9</v>
      </c>
      <c r="K515" s="24"/>
      <c r="L515" s="24"/>
      <c r="M515" s="24">
        <v>82150132</v>
      </c>
    </row>
    <row r="516" spans="2:13" x14ac:dyDescent="0.25">
      <c r="B516" s="24"/>
      <c r="C516" s="24"/>
      <c r="D516" s="24"/>
      <c r="E516" s="24"/>
      <c r="F516" s="24"/>
      <c r="G516" s="24"/>
      <c r="H516" s="24"/>
      <c r="I516" s="2" t="s">
        <v>59</v>
      </c>
      <c r="J516" s="24"/>
      <c r="K516" s="24"/>
      <c r="L516" s="24"/>
      <c r="M516" s="24"/>
    </row>
    <row r="517" spans="2:13" x14ac:dyDescent="0.25">
      <c r="B517" s="24" t="s">
        <v>66</v>
      </c>
      <c r="C517" s="24" t="s">
        <v>283</v>
      </c>
      <c r="D517" s="24">
        <v>5059512103636</v>
      </c>
      <c r="E517" s="24">
        <v>1</v>
      </c>
      <c r="F517" s="24" t="s">
        <v>57</v>
      </c>
      <c r="G517" s="24">
        <v>0.21</v>
      </c>
      <c r="H517" s="24">
        <v>0.21</v>
      </c>
      <c r="I517" s="2">
        <v>1.1000000000000001</v>
      </c>
      <c r="J517" s="24">
        <v>1.1000000000000001</v>
      </c>
      <c r="K517" s="24"/>
      <c r="L517" s="24"/>
      <c r="M517" s="24">
        <v>87891424</v>
      </c>
    </row>
    <row r="518" spans="2:13" x14ac:dyDescent="0.25">
      <c r="B518" s="24"/>
      <c r="C518" s="24"/>
      <c r="D518" s="24"/>
      <c r="E518" s="24"/>
      <c r="F518" s="24"/>
      <c r="G518" s="24"/>
      <c r="H518" s="24"/>
      <c r="I518" s="2" t="s">
        <v>59</v>
      </c>
      <c r="J518" s="24"/>
      <c r="K518" s="24"/>
      <c r="L518" s="24"/>
      <c r="M518" s="24"/>
    </row>
    <row r="519" spans="2:13" ht="15" customHeight="1" x14ac:dyDescent="0.25">
      <c r="B519" s="24" t="s">
        <v>66</v>
      </c>
      <c r="C519" s="24" t="s">
        <v>319</v>
      </c>
      <c r="D519" s="24">
        <v>5060151181992</v>
      </c>
      <c r="E519" s="24">
        <v>2</v>
      </c>
      <c r="F519" s="24" t="s">
        <v>57</v>
      </c>
      <c r="G519" s="24">
        <v>0.26</v>
      </c>
      <c r="H519" s="24">
        <v>0.51</v>
      </c>
      <c r="I519" s="2">
        <v>1.95</v>
      </c>
      <c r="J519" s="24">
        <v>3.9</v>
      </c>
      <c r="K519" s="24"/>
      <c r="L519" s="24"/>
      <c r="M519" s="24">
        <v>92806854</v>
      </c>
    </row>
    <row r="520" spans="2:13" x14ac:dyDescent="0.25">
      <c r="B520" s="24"/>
      <c r="C520" s="24"/>
      <c r="D520" s="24"/>
      <c r="E520" s="24"/>
      <c r="F520" s="24"/>
      <c r="G520" s="24"/>
      <c r="H520" s="24"/>
      <c r="I520" s="2" t="s">
        <v>59</v>
      </c>
      <c r="J520" s="24"/>
      <c r="K520" s="24"/>
      <c r="L520" s="24"/>
      <c r="M520" s="24"/>
    </row>
    <row r="521" spans="2:13" x14ac:dyDescent="0.25">
      <c r="B521" s="24" t="s">
        <v>66</v>
      </c>
      <c r="C521" s="24" t="s">
        <v>221</v>
      </c>
      <c r="D521" s="24">
        <v>5057967342105</v>
      </c>
      <c r="E521" s="24">
        <v>14</v>
      </c>
      <c r="F521" s="24" t="s">
        <v>57</v>
      </c>
      <c r="G521" s="24">
        <v>0.26</v>
      </c>
      <c r="H521" s="24">
        <v>3.65</v>
      </c>
      <c r="I521" s="2">
        <v>1.3</v>
      </c>
      <c r="J521" s="24">
        <v>18.2</v>
      </c>
      <c r="K521" s="24"/>
      <c r="L521" s="24"/>
      <c r="M521" s="24">
        <v>86489085</v>
      </c>
    </row>
    <row r="522" spans="2:13" x14ac:dyDescent="0.25">
      <c r="B522" s="24"/>
      <c r="C522" s="24"/>
      <c r="D522" s="24"/>
      <c r="E522" s="24"/>
      <c r="F522" s="24"/>
      <c r="G522" s="24"/>
      <c r="H522" s="24"/>
      <c r="I522" s="2" t="s">
        <v>59</v>
      </c>
      <c r="J522" s="24"/>
      <c r="K522" s="24"/>
      <c r="L522" s="24"/>
      <c r="M522" s="24"/>
    </row>
    <row r="523" spans="2:13" x14ac:dyDescent="0.25">
      <c r="B523" s="24" t="s">
        <v>66</v>
      </c>
      <c r="C523" s="24" t="s">
        <v>74</v>
      </c>
      <c r="D523" s="24">
        <v>3063330</v>
      </c>
      <c r="E523" s="24">
        <v>3</v>
      </c>
      <c r="F523" s="24" t="s">
        <v>57</v>
      </c>
      <c r="G523" s="24">
        <v>0.08</v>
      </c>
      <c r="H523" s="24">
        <v>0.24</v>
      </c>
      <c r="I523" s="2">
        <v>1.1499999999999999</v>
      </c>
      <c r="J523" s="24">
        <v>3.3</v>
      </c>
      <c r="K523" s="24"/>
      <c r="L523" s="24"/>
      <c r="M523" s="24">
        <v>67880462</v>
      </c>
    </row>
    <row r="524" spans="2:13" x14ac:dyDescent="0.25">
      <c r="B524" s="24"/>
      <c r="C524" s="24"/>
      <c r="D524" s="24"/>
      <c r="E524" s="24"/>
      <c r="F524" s="24"/>
      <c r="G524" s="24"/>
      <c r="H524" s="24"/>
      <c r="I524" s="2" t="s">
        <v>59</v>
      </c>
      <c r="J524" s="24"/>
      <c r="K524" s="24"/>
      <c r="L524" s="24"/>
      <c r="M524" s="24"/>
    </row>
    <row r="525" spans="2:13" x14ac:dyDescent="0.25">
      <c r="B525" s="24" t="s">
        <v>66</v>
      </c>
      <c r="C525" s="24" t="s">
        <v>320</v>
      </c>
      <c r="D525" s="24">
        <v>5059697742873</v>
      </c>
      <c r="E525" s="24">
        <v>1</v>
      </c>
      <c r="F525" s="24" t="s">
        <v>57</v>
      </c>
      <c r="G525" s="24">
        <v>0.23</v>
      </c>
      <c r="H525" s="24">
        <v>0.23</v>
      </c>
      <c r="I525" s="2">
        <v>2.2000000000000002</v>
      </c>
      <c r="J525" s="24">
        <v>2.2000000000000002</v>
      </c>
      <c r="K525" s="24"/>
      <c r="L525" s="24"/>
      <c r="M525" s="24">
        <v>92001504</v>
      </c>
    </row>
    <row r="526" spans="2:13" x14ac:dyDescent="0.25">
      <c r="B526" s="24"/>
      <c r="C526" s="24"/>
      <c r="D526" s="24"/>
      <c r="E526" s="24"/>
      <c r="F526" s="24"/>
      <c r="G526" s="24"/>
      <c r="H526" s="24"/>
      <c r="I526" s="2" t="s">
        <v>59</v>
      </c>
      <c r="J526" s="24"/>
      <c r="K526" s="24"/>
      <c r="L526" s="24"/>
      <c r="M526" s="24"/>
    </row>
    <row r="527" spans="2:13" x14ac:dyDescent="0.25">
      <c r="B527" s="24" t="s">
        <v>66</v>
      </c>
      <c r="C527" s="24" t="s">
        <v>169</v>
      </c>
      <c r="D527" s="24">
        <v>5022824240061</v>
      </c>
      <c r="E527" s="24">
        <v>2</v>
      </c>
      <c r="F527" s="24" t="s">
        <v>57</v>
      </c>
      <c r="G527" s="24">
        <v>0.5</v>
      </c>
      <c r="H527" s="24">
        <v>1</v>
      </c>
      <c r="I527" s="2">
        <v>1.25</v>
      </c>
      <c r="J527" s="24">
        <v>2.5</v>
      </c>
      <c r="K527" s="24"/>
      <c r="L527" s="24"/>
      <c r="M527" s="24">
        <v>61699364</v>
      </c>
    </row>
    <row r="528" spans="2:13" x14ac:dyDescent="0.25">
      <c r="B528" s="24"/>
      <c r="C528" s="24"/>
      <c r="D528" s="24"/>
      <c r="E528" s="24"/>
      <c r="F528" s="24"/>
      <c r="G528" s="24"/>
      <c r="H528" s="24"/>
      <c r="I528" s="2" t="s">
        <v>59</v>
      </c>
      <c r="J528" s="24"/>
      <c r="K528" s="24"/>
      <c r="L528" s="24"/>
      <c r="M528" s="24"/>
    </row>
    <row r="529" spans="1:13" x14ac:dyDescent="0.25">
      <c r="B529" s="24" t="s">
        <v>81</v>
      </c>
      <c r="C529" s="24" t="s">
        <v>200</v>
      </c>
      <c r="D529" s="24">
        <v>5052109903343</v>
      </c>
      <c r="E529" s="24">
        <v>1</v>
      </c>
      <c r="F529" s="24" t="s">
        <v>57</v>
      </c>
      <c r="G529" s="24">
        <v>0.23</v>
      </c>
      <c r="H529" s="24">
        <v>0.23</v>
      </c>
      <c r="I529" s="2">
        <v>3.75</v>
      </c>
      <c r="J529" s="24">
        <v>3.75</v>
      </c>
      <c r="K529" s="24"/>
      <c r="L529" s="24"/>
      <c r="M529" s="24">
        <v>70639929</v>
      </c>
    </row>
    <row r="530" spans="1:13" x14ac:dyDescent="0.25">
      <c r="B530" s="24"/>
      <c r="C530" s="24"/>
      <c r="D530" s="24"/>
      <c r="E530" s="24"/>
      <c r="F530" s="24"/>
      <c r="G530" s="24"/>
      <c r="H530" s="24"/>
      <c r="I530" s="2" t="s">
        <v>59</v>
      </c>
      <c r="J530" s="24"/>
      <c r="K530" s="24"/>
      <c r="L530" s="24"/>
      <c r="M530" s="24"/>
    </row>
    <row r="531" spans="1:13" x14ac:dyDescent="0.25">
      <c r="B531" s="24" t="s">
        <v>81</v>
      </c>
      <c r="C531" s="24" t="s">
        <v>321</v>
      </c>
      <c r="D531" s="24">
        <v>5059697696657</v>
      </c>
      <c r="E531" s="24">
        <v>1</v>
      </c>
      <c r="F531" s="24" t="s">
        <v>57</v>
      </c>
      <c r="G531" s="24">
        <v>0.3</v>
      </c>
      <c r="H531" s="24">
        <v>0.3</v>
      </c>
      <c r="I531" s="2">
        <v>3.9</v>
      </c>
      <c r="J531" s="24">
        <v>3.9</v>
      </c>
      <c r="K531" s="24"/>
      <c r="L531" s="24"/>
      <c r="M531" s="24">
        <v>92256755</v>
      </c>
    </row>
    <row r="532" spans="1:13" x14ac:dyDescent="0.25">
      <c r="B532" s="24"/>
      <c r="C532" s="24"/>
      <c r="D532" s="24"/>
      <c r="E532" s="24"/>
      <c r="F532" s="24"/>
      <c r="G532" s="24"/>
      <c r="H532" s="24"/>
      <c r="I532" s="2" t="s">
        <v>59</v>
      </c>
      <c r="J532" s="24"/>
      <c r="K532" s="24"/>
      <c r="L532" s="24"/>
      <c r="M532" s="24"/>
    </row>
    <row r="533" spans="1:13" x14ac:dyDescent="0.25">
      <c r="B533" s="24" t="s">
        <v>81</v>
      </c>
      <c r="C533" s="24" t="s">
        <v>322</v>
      </c>
      <c r="D533" s="24">
        <v>5057753197223</v>
      </c>
      <c r="E533" s="24">
        <v>1</v>
      </c>
      <c r="F533" s="24" t="s">
        <v>57</v>
      </c>
      <c r="G533" s="24">
        <v>0.42</v>
      </c>
      <c r="H533" s="24">
        <v>0.42</v>
      </c>
      <c r="I533" s="2">
        <v>4.5</v>
      </c>
      <c r="J533" s="24">
        <v>4.5</v>
      </c>
      <c r="K533" s="24"/>
      <c r="L533" s="24"/>
      <c r="M533" s="24">
        <v>85184654</v>
      </c>
    </row>
    <row r="534" spans="1:13" x14ac:dyDescent="0.25">
      <c r="B534" s="24"/>
      <c r="C534" s="24"/>
      <c r="D534" s="24"/>
      <c r="E534" s="24"/>
      <c r="F534" s="24"/>
      <c r="G534" s="24"/>
      <c r="H534" s="24"/>
      <c r="I534" s="2" t="s">
        <v>59</v>
      </c>
      <c r="J534" s="24"/>
      <c r="K534" s="24"/>
      <c r="L534" s="24"/>
      <c r="M534" s="24"/>
    </row>
    <row r="535" spans="1:13" x14ac:dyDescent="0.25">
      <c r="B535" s="24" t="s">
        <v>81</v>
      </c>
      <c r="C535" s="24" t="s">
        <v>178</v>
      </c>
      <c r="D535" s="24">
        <v>5053526662318</v>
      </c>
      <c r="E535" s="24">
        <v>2</v>
      </c>
      <c r="F535" s="24" t="s">
        <v>57</v>
      </c>
      <c r="G535" s="24">
        <v>0.22</v>
      </c>
      <c r="H535" s="24">
        <v>0.43</v>
      </c>
      <c r="I535" s="2">
        <v>5.5</v>
      </c>
      <c r="J535" s="24">
        <v>11</v>
      </c>
      <c r="K535" s="24"/>
      <c r="L535" s="24"/>
      <c r="M535" s="24">
        <v>63753896</v>
      </c>
    </row>
    <row r="536" spans="1:13" x14ac:dyDescent="0.25">
      <c r="B536" s="24"/>
      <c r="C536" s="24"/>
      <c r="D536" s="24"/>
      <c r="E536" s="24"/>
      <c r="F536" s="24"/>
      <c r="G536" s="24"/>
      <c r="H536" s="24"/>
      <c r="I536" s="2" t="s">
        <v>59</v>
      </c>
      <c r="J536" s="24"/>
      <c r="K536" s="24"/>
      <c r="L536" s="24"/>
      <c r="M536" s="24"/>
    </row>
    <row r="537" spans="1:13" x14ac:dyDescent="0.25">
      <c r="B537" s="24" t="s">
        <v>81</v>
      </c>
      <c r="C537" s="24" t="s">
        <v>193</v>
      </c>
      <c r="D537" s="24">
        <v>5057753928919</v>
      </c>
      <c r="E537" s="24">
        <v>1</v>
      </c>
      <c r="F537" s="24" t="s">
        <v>57</v>
      </c>
      <c r="G537" s="24">
        <v>0.28999999999999998</v>
      </c>
      <c r="H537" s="24">
        <v>0.28999999999999998</v>
      </c>
      <c r="I537" s="2">
        <v>2.2999999999999998</v>
      </c>
      <c r="J537" s="24">
        <v>2.2999999999999998</v>
      </c>
      <c r="K537" s="24"/>
      <c r="L537" s="24"/>
      <c r="M537" s="24">
        <v>87739416</v>
      </c>
    </row>
    <row r="538" spans="1:13" x14ac:dyDescent="0.25">
      <c r="B538" s="24"/>
      <c r="C538" s="24"/>
      <c r="D538" s="24"/>
      <c r="E538" s="24"/>
      <c r="F538" s="24"/>
      <c r="G538" s="24"/>
      <c r="H538" s="24"/>
      <c r="I538" s="2" t="s">
        <v>59</v>
      </c>
      <c r="J538" s="24"/>
      <c r="K538" s="24"/>
      <c r="L538" s="24"/>
      <c r="M538" s="24"/>
    </row>
    <row r="539" spans="1:13" x14ac:dyDescent="0.25">
      <c r="A539">
        <v>15</v>
      </c>
      <c r="B539" s="24" t="s">
        <v>55</v>
      </c>
      <c r="C539" s="24" t="s">
        <v>418</v>
      </c>
      <c r="D539" s="24">
        <v>3280638</v>
      </c>
      <c r="E539" s="24">
        <v>1</v>
      </c>
      <c r="F539" s="24" t="s">
        <v>57</v>
      </c>
      <c r="G539" s="24">
        <v>0.32</v>
      </c>
      <c r="H539" s="24">
        <v>0.32</v>
      </c>
      <c r="I539" s="23">
        <v>2.15</v>
      </c>
      <c r="J539" s="24">
        <v>2.15</v>
      </c>
      <c r="K539" s="24"/>
      <c r="L539" s="24"/>
      <c r="M539" s="24">
        <v>84798033</v>
      </c>
    </row>
    <row r="540" spans="1:13" x14ac:dyDescent="0.25">
      <c r="B540" s="24"/>
      <c r="C540" s="24"/>
      <c r="D540" s="24"/>
      <c r="E540" s="24"/>
      <c r="F540" s="24"/>
      <c r="G540" s="24"/>
      <c r="H540" s="24"/>
      <c r="I540" s="23" t="s">
        <v>59</v>
      </c>
      <c r="J540" s="24"/>
      <c r="K540" s="24"/>
      <c r="L540" s="24"/>
      <c r="M540" s="24"/>
    </row>
    <row r="541" spans="1:13" x14ac:dyDescent="0.25">
      <c r="B541" s="24" t="s">
        <v>55</v>
      </c>
      <c r="C541" s="24" t="s">
        <v>383</v>
      </c>
      <c r="D541" s="24">
        <v>3268650</v>
      </c>
      <c r="E541" s="24">
        <v>1</v>
      </c>
      <c r="F541" s="24" t="s">
        <v>57</v>
      </c>
      <c r="G541" s="24">
        <v>0.02</v>
      </c>
      <c r="H541" s="24">
        <v>0.02</v>
      </c>
      <c r="I541" s="23">
        <v>0.85</v>
      </c>
      <c r="J541" s="24">
        <v>0.85</v>
      </c>
      <c r="K541" s="24"/>
      <c r="L541" s="24"/>
      <c r="M541" s="24">
        <v>81203680</v>
      </c>
    </row>
    <row r="542" spans="1:13" x14ac:dyDescent="0.25">
      <c r="B542" s="24"/>
      <c r="C542" s="24"/>
      <c r="D542" s="24"/>
      <c r="E542" s="24"/>
      <c r="F542" s="24"/>
      <c r="G542" s="24"/>
      <c r="H542" s="24"/>
      <c r="I542" s="23" t="s">
        <v>59</v>
      </c>
      <c r="J542" s="24"/>
      <c r="K542" s="24"/>
      <c r="L542" s="24"/>
      <c r="M542" s="24"/>
    </row>
    <row r="543" spans="1:13" x14ac:dyDescent="0.25">
      <c r="B543" s="24" t="s">
        <v>55</v>
      </c>
      <c r="C543" s="24" t="s">
        <v>419</v>
      </c>
      <c r="D543" s="24">
        <v>10080856</v>
      </c>
      <c r="E543" s="24">
        <v>15</v>
      </c>
      <c r="F543" s="24" t="s">
        <v>57</v>
      </c>
      <c r="G543" s="24">
        <v>0.08</v>
      </c>
      <c r="H543" s="24">
        <v>1.26</v>
      </c>
      <c r="I543" s="23">
        <v>0.75</v>
      </c>
      <c r="J543" s="24">
        <v>11.25</v>
      </c>
      <c r="K543" s="24"/>
      <c r="L543" s="24"/>
      <c r="M543" s="24">
        <v>62307275</v>
      </c>
    </row>
    <row r="544" spans="1:13" x14ac:dyDescent="0.25">
      <c r="B544" s="24"/>
      <c r="C544" s="24"/>
      <c r="D544" s="24"/>
      <c r="E544" s="24"/>
      <c r="F544" s="24"/>
      <c r="G544" s="24"/>
      <c r="H544" s="24"/>
      <c r="I544" s="23" t="s">
        <v>59</v>
      </c>
      <c r="J544" s="24"/>
      <c r="K544" s="24"/>
      <c r="L544" s="24"/>
      <c r="M544" s="24"/>
    </row>
    <row r="545" spans="2:13" x14ac:dyDescent="0.25">
      <c r="B545" s="24" t="s">
        <v>55</v>
      </c>
      <c r="C545" s="24" t="s">
        <v>119</v>
      </c>
      <c r="D545" s="24">
        <v>3235713</v>
      </c>
      <c r="E545" s="24">
        <v>1</v>
      </c>
      <c r="F545" s="24" t="s">
        <v>57</v>
      </c>
      <c r="G545" s="24">
        <v>0.19</v>
      </c>
      <c r="H545" s="24">
        <v>0.19</v>
      </c>
      <c r="I545" s="23">
        <v>1.1000000000000001</v>
      </c>
      <c r="J545" s="24">
        <v>1.1000000000000001</v>
      </c>
      <c r="K545" s="24"/>
      <c r="L545" s="24"/>
      <c r="M545" s="24">
        <v>74310217</v>
      </c>
    </row>
    <row r="546" spans="2:13" x14ac:dyDescent="0.25">
      <c r="B546" s="24"/>
      <c r="C546" s="24"/>
      <c r="D546" s="24"/>
      <c r="E546" s="24"/>
      <c r="F546" s="24"/>
      <c r="G546" s="24"/>
      <c r="H546" s="24"/>
      <c r="I546" s="23" t="s">
        <v>59</v>
      </c>
      <c r="J546" s="24"/>
      <c r="K546" s="24"/>
      <c r="L546" s="24"/>
      <c r="M546" s="24"/>
    </row>
    <row r="547" spans="2:13" x14ac:dyDescent="0.25">
      <c r="B547" s="24" t="s">
        <v>55</v>
      </c>
      <c r="C547" s="24" t="s">
        <v>420</v>
      </c>
      <c r="D547" s="24">
        <v>10004906</v>
      </c>
      <c r="E547" s="24">
        <v>1</v>
      </c>
      <c r="F547" s="24" t="s">
        <v>57</v>
      </c>
      <c r="G547" s="24">
        <v>0.28000000000000003</v>
      </c>
      <c r="H547" s="24">
        <v>0.28000000000000003</v>
      </c>
      <c r="I547" s="23">
        <v>1.1000000000000001</v>
      </c>
      <c r="J547" s="24">
        <v>1.25</v>
      </c>
      <c r="K547" s="24"/>
      <c r="L547" s="24"/>
      <c r="M547" s="24">
        <v>66145943</v>
      </c>
    </row>
    <row r="548" spans="2:13" x14ac:dyDescent="0.25">
      <c r="B548" s="24"/>
      <c r="C548" s="24"/>
      <c r="D548" s="24"/>
      <c r="E548" s="24"/>
      <c r="F548" s="24"/>
      <c r="G548" s="24"/>
      <c r="H548" s="24"/>
      <c r="I548" s="23" t="s">
        <v>59</v>
      </c>
      <c r="J548" s="24"/>
      <c r="K548" s="24"/>
      <c r="L548" s="24"/>
      <c r="M548" s="24"/>
    </row>
    <row r="549" spans="2:13" x14ac:dyDescent="0.25">
      <c r="B549" s="24" t="s">
        <v>81</v>
      </c>
      <c r="C549" s="24" t="s">
        <v>408</v>
      </c>
      <c r="D549" s="24">
        <v>5010718306306</v>
      </c>
      <c r="E549" s="24">
        <v>2</v>
      </c>
      <c r="F549" s="24" t="s">
        <v>57</v>
      </c>
      <c r="G549" s="24">
        <v>0.18</v>
      </c>
      <c r="H549" s="24">
        <v>0.36</v>
      </c>
      <c r="I549" s="23">
        <v>1.95</v>
      </c>
      <c r="J549" s="24">
        <v>4.4000000000000004</v>
      </c>
      <c r="K549" s="24"/>
      <c r="L549" s="24"/>
      <c r="M549" s="24">
        <v>57694248</v>
      </c>
    </row>
    <row r="550" spans="2:13" x14ac:dyDescent="0.25">
      <c r="B550" s="24"/>
      <c r="C550" s="24"/>
      <c r="D550" s="24"/>
      <c r="E550" s="24"/>
      <c r="F550" s="24"/>
      <c r="G550" s="24"/>
      <c r="H550" s="24"/>
      <c r="I550" s="23" t="s">
        <v>59</v>
      </c>
      <c r="J550" s="24"/>
      <c r="K550" s="24"/>
      <c r="L550" s="24"/>
      <c r="M550" s="24"/>
    </row>
    <row r="551" spans="2:13" x14ac:dyDescent="0.25">
      <c r="B551" s="24" t="s">
        <v>81</v>
      </c>
      <c r="C551" s="24" t="s">
        <v>206</v>
      </c>
      <c r="D551" s="24">
        <v>5053947082658</v>
      </c>
      <c r="E551" s="24">
        <v>1</v>
      </c>
      <c r="F551" s="24" t="s">
        <v>57</v>
      </c>
      <c r="G551" s="24">
        <v>0.21</v>
      </c>
      <c r="H551" s="24">
        <v>0.21</v>
      </c>
      <c r="I551" s="23">
        <v>2.8</v>
      </c>
      <c r="J551" s="24">
        <v>2.8</v>
      </c>
      <c r="K551" s="24"/>
      <c r="L551" s="24"/>
      <c r="M551" s="24">
        <v>73779228</v>
      </c>
    </row>
    <row r="552" spans="2:13" x14ac:dyDescent="0.25">
      <c r="B552" s="24"/>
      <c r="C552" s="24"/>
      <c r="D552" s="24"/>
      <c r="E552" s="24"/>
      <c r="F552" s="24"/>
      <c r="G552" s="24"/>
      <c r="H552" s="24"/>
      <c r="I552" s="23" t="s">
        <v>59</v>
      </c>
      <c r="J552" s="24"/>
      <c r="K552" s="24"/>
      <c r="L552" s="24"/>
      <c r="M552" s="24"/>
    </row>
    <row r="553" spans="2:13" x14ac:dyDescent="0.25">
      <c r="B553" s="24" t="s">
        <v>66</v>
      </c>
      <c r="C553" s="24" t="s">
        <v>74</v>
      </c>
      <c r="D553" s="24">
        <v>3063330</v>
      </c>
      <c r="E553" s="24">
        <v>1</v>
      </c>
      <c r="F553" s="24" t="s">
        <v>57</v>
      </c>
      <c r="G553" s="24">
        <v>0.08</v>
      </c>
      <c r="H553" s="24">
        <v>0.08</v>
      </c>
      <c r="I553" s="23">
        <v>1.1499999999999999</v>
      </c>
      <c r="J553" s="24">
        <v>1.1000000000000001</v>
      </c>
      <c r="K553" s="24"/>
      <c r="L553" s="24"/>
      <c r="M553" s="24">
        <v>67880462</v>
      </c>
    </row>
    <row r="554" spans="2:13" x14ac:dyDescent="0.25">
      <c r="B554" s="24"/>
      <c r="C554" s="24"/>
      <c r="D554" s="24"/>
      <c r="E554" s="24"/>
      <c r="F554" s="24"/>
      <c r="G554" s="24"/>
      <c r="H554" s="24"/>
      <c r="I554" s="23" t="s">
        <v>59</v>
      </c>
      <c r="J554" s="24"/>
      <c r="K554" s="24"/>
      <c r="L554" s="24"/>
      <c r="M554" s="24"/>
    </row>
    <row r="555" spans="2:13" x14ac:dyDescent="0.25">
      <c r="B555" s="24" t="s">
        <v>66</v>
      </c>
      <c r="C555" s="24" t="s">
        <v>377</v>
      </c>
      <c r="D555" s="24">
        <v>5057967342082</v>
      </c>
      <c r="E555" s="24">
        <v>11</v>
      </c>
      <c r="F555" s="24" t="s">
        <v>57</v>
      </c>
      <c r="G555" s="24">
        <v>0.51</v>
      </c>
      <c r="H555" s="24">
        <v>5.58</v>
      </c>
      <c r="I555" s="23">
        <v>1.3</v>
      </c>
      <c r="J555" s="24">
        <v>14.3</v>
      </c>
      <c r="K555" s="24"/>
      <c r="L555" s="24"/>
      <c r="M555" s="24">
        <v>86489079</v>
      </c>
    </row>
    <row r="556" spans="2:13" x14ac:dyDescent="0.25">
      <c r="B556" s="24"/>
      <c r="C556" s="24"/>
      <c r="D556" s="24"/>
      <c r="E556" s="24"/>
      <c r="F556" s="24"/>
      <c r="G556" s="24"/>
      <c r="H556" s="24"/>
      <c r="I556" s="23" t="s">
        <v>59</v>
      </c>
      <c r="J556" s="24"/>
      <c r="K556" s="24"/>
      <c r="L556" s="24"/>
      <c r="M556" s="24"/>
    </row>
    <row r="557" spans="2:13" x14ac:dyDescent="0.25">
      <c r="B557" s="24" t="s">
        <v>66</v>
      </c>
      <c r="C557" s="24" t="s">
        <v>421</v>
      </c>
      <c r="D557" s="24">
        <v>5000358240146</v>
      </c>
      <c r="E557" s="24">
        <v>2</v>
      </c>
      <c r="F557" s="24" t="s">
        <v>57</v>
      </c>
      <c r="G557" s="24">
        <v>0.27</v>
      </c>
      <c r="H557" s="24">
        <v>0.53</v>
      </c>
      <c r="I557" s="23">
        <v>1.6</v>
      </c>
      <c r="J557" s="24">
        <v>3.2</v>
      </c>
      <c r="K557" s="24"/>
      <c r="L557" s="24"/>
      <c r="M557" s="24">
        <v>50750873</v>
      </c>
    </row>
    <row r="558" spans="2:13" x14ac:dyDescent="0.25">
      <c r="B558" s="24"/>
      <c r="C558" s="24"/>
      <c r="D558" s="24"/>
      <c r="E558" s="24"/>
      <c r="F558" s="24"/>
      <c r="G558" s="24"/>
      <c r="H558" s="24"/>
      <c r="I558" s="23" t="s">
        <v>59</v>
      </c>
      <c r="J558" s="24"/>
      <c r="K558" s="24"/>
      <c r="L558" s="24"/>
      <c r="M558" s="24"/>
    </row>
    <row r="559" spans="2:13" x14ac:dyDescent="0.25">
      <c r="B559" s="24" t="s">
        <v>66</v>
      </c>
      <c r="C559" s="24" t="s">
        <v>78</v>
      </c>
      <c r="D559" s="24">
        <v>3048979</v>
      </c>
      <c r="E559" s="24">
        <v>1</v>
      </c>
      <c r="F559" s="24" t="s">
        <v>57</v>
      </c>
      <c r="G559" s="24">
        <v>0.09</v>
      </c>
      <c r="H559" s="24">
        <v>0.09</v>
      </c>
      <c r="I559" s="23">
        <v>1.1499999999999999</v>
      </c>
      <c r="J559" s="24">
        <v>1.1000000000000001</v>
      </c>
      <c r="K559" s="24"/>
      <c r="L559" s="24"/>
      <c r="M559" s="24">
        <v>52412171</v>
      </c>
    </row>
    <row r="560" spans="2:13" x14ac:dyDescent="0.25">
      <c r="B560" s="24"/>
      <c r="C560" s="24"/>
      <c r="D560" s="24"/>
      <c r="E560" s="24"/>
      <c r="F560" s="24"/>
      <c r="G560" s="24"/>
      <c r="H560" s="24"/>
      <c r="I560" s="23" t="s">
        <v>59</v>
      </c>
      <c r="J560" s="24"/>
      <c r="K560" s="24"/>
      <c r="L560" s="24"/>
      <c r="M560" s="24"/>
    </row>
    <row r="561" spans="1:13" x14ac:dyDescent="0.25">
      <c r="B561" s="24" t="s">
        <v>66</v>
      </c>
      <c r="C561" s="24" t="s">
        <v>70</v>
      </c>
      <c r="D561" s="24">
        <v>3269275</v>
      </c>
      <c r="E561" s="24">
        <v>1</v>
      </c>
      <c r="F561" s="24" t="s">
        <v>57</v>
      </c>
      <c r="G561" s="24">
        <v>7.0000000000000007E-2</v>
      </c>
      <c r="H561" s="24">
        <v>7.0000000000000007E-2</v>
      </c>
      <c r="I561" s="23">
        <v>1.1000000000000001</v>
      </c>
      <c r="J561" s="24">
        <v>1.1000000000000001</v>
      </c>
      <c r="K561" s="24"/>
      <c r="L561" s="24"/>
      <c r="M561" s="24">
        <v>81301454</v>
      </c>
    </row>
    <row r="562" spans="1:13" x14ac:dyDescent="0.25">
      <c r="B562" s="24"/>
      <c r="C562" s="24"/>
      <c r="D562" s="24"/>
      <c r="E562" s="24"/>
      <c r="F562" s="24"/>
      <c r="G562" s="24"/>
      <c r="H562" s="24"/>
      <c r="I562" s="23" t="s">
        <v>59</v>
      </c>
      <c r="J562" s="24"/>
      <c r="K562" s="24"/>
      <c r="L562" s="24"/>
      <c r="M562" s="24"/>
    </row>
    <row r="563" spans="1:13" x14ac:dyDescent="0.25">
      <c r="B563" s="24" t="s">
        <v>66</v>
      </c>
      <c r="C563" s="24" t="s">
        <v>422</v>
      </c>
      <c r="D563" s="24">
        <v>5059697391644</v>
      </c>
      <c r="E563" s="24">
        <v>7</v>
      </c>
      <c r="F563" s="24" t="s">
        <v>57</v>
      </c>
      <c r="G563" s="24">
        <v>0.36</v>
      </c>
      <c r="H563" s="24">
        <v>2.52</v>
      </c>
      <c r="I563" s="23">
        <v>1.2</v>
      </c>
      <c r="J563" s="24">
        <v>8.4</v>
      </c>
      <c r="K563" s="24"/>
      <c r="L563" s="24"/>
      <c r="M563" s="24">
        <v>90990245</v>
      </c>
    </row>
    <row r="564" spans="1:13" x14ac:dyDescent="0.25">
      <c r="B564" s="24"/>
      <c r="C564" s="24"/>
      <c r="D564" s="24"/>
      <c r="E564" s="24"/>
      <c r="F564" s="24"/>
      <c r="G564" s="24"/>
      <c r="H564" s="24"/>
      <c r="I564" s="23" t="s">
        <v>59</v>
      </c>
      <c r="J564" s="24"/>
      <c r="K564" s="24"/>
      <c r="L564" s="24"/>
      <c r="M564" s="24"/>
    </row>
    <row r="565" spans="1:13" x14ac:dyDescent="0.25">
      <c r="B565" s="24" t="s">
        <v>66</v>
      </c>
      <c r="C565" s="24" t="s">
        <v>358</v>
      </c>
      <c r="D565" s="24">
        <v>5010003064744</v>
      </c>
      <c r="E565" s="24">
        <v>2</v>
      </c>
      <c r="F565" s="24" t="s">
        <v>57</v>
      </c>
      <c r="G565" s="24">
        <v>0.81</v>
      </c>
      <c r="H565" s="24">
        <v>1.62</v>
      </c>
      <c r="I565" s="23">
        <v>2.1</v>
      </c>
      <c r="J565" s="24">
        <v>4.2</v>
      </c>
      <c r="K565" s="24"/>
      <c r="L565" s="24"/>
      <c r="M565" s="24">
        <v>72367199</v>
      </c>
    </row>
    <row r="566" spans="1:13" x14ac:dyDescent="0.25">
      <c r="B566" s="24"/>
      <c r="C566" s="24"/>
      <c r="D566" s="24"/>
      <c r="E566" s="24"/>
      <c r="F566" s="24"/>
      <c r="G566" s="24"/>
      <c r="H566" s="24"/>
      <c r="I566" s="23" t="s">
        <v>59</v>
      </c>
      <c r="J566" s="24"/>
      <c r="K566" s="24"/>
      <c r="L566" s="24"/>
      <c r="M566" s="24"/>
    </row>
    <row r="567" spans="1:13" x14ac:dyDescent="0.25">
      <c r="B567" s="24" t="s">
        <v>66</v>
      </c>
      <c r="C567" s="24" t="s">
        <v>143</v>
      </c>
      <c r="D567" s="24">
        <v>5059512103650</v>
      </c>
      <c r="E567" s="24">
        <v>1</v>
      </c>
      <c r="F567" s="24" t="s">
        <v>57</v>
      </c>
      <c r="G567" s="24">
        <v>0.14000000000000001</v>
      </c>
      <c r="H567" s="24">
        <v>0.15</v>
      </c>
      <c r="I567" s="23">
        <v>1.1000000000000001</v>
      </c>
      <c r="J567" s="24">
        <v>1.1000000000000001</v>
      </c>
      <c r="K567" s="24"/>
      <c r="L567" s="24"/>
      <c r="M567" s="24">
        <v>88303971</v>
      </c>
    </row>
    <row r="568" spans="1:13" x14ac:dyDescent="0.25">
      <c r="B568" s="24"/>
      <c r="C568" s="24"/>
      <c r="D568" s="24"/>
      <c r="E568" s="24"/>
      <c r="F568" s="24"/>
      <c r="G568" s="24"/>
      <c r="H568" s="24"/>
      <c r="I568" s="23" t="s">
        <v>59</v>
      </c>
      <c r="J568" s="24"/>
      <c r="K568" s="24"/>
      <c r="L568" s="24"/>
      <c r="M568" s="24"/>
    </row>
    <row r="569" spans="1:13" x14ac:dyDescent="0.25">
      <c r="A569" s="3">
        <v>45428</v>
      </c>
      <c r="B569" s="24" t="s">
        <v>122</v>
      </c>
      <c r="C569" s="24" t="s">
        <v>423</v>
      </c>
      <c r="D569" s="24">
        <v>50378265</v>
      </c>
      <c r="E569" s="24">
        <v>6</v>
      </c>
      <c r="F569" s="24" t="s">
        <v>57</v>
      </c>
      <c r="G569" s="24">
        <v>0.38</v>
      </c>
      <c r="H569" s="24">
        <v>2.2799999999999998</v>
      </c>
      <c r="I569" s="23">
        <v>2.2999999999999998</v>
      </c>
      <c r="J569" s="24">
        <v>13.8</v>
      </c>
      <c r="K569" s="24"/>
      <c r="L569" s="24"/>
      <c r="M569" s="24">
        <v>63696243</v>
      </c>
    </row>
    <row r="570" spans="1:13" x14ac:dyDescent="0.25">
      <c r="B570" s="24"/>
      <c r="C570" s="24"/>
      <c r="D570" s="24"/>
      <c r="E570" s="24"/>
      <c r="F570" s="24"/>
      <c r="G570" s="24"/>
      <c r="H570" s="24"/>
      <c r="I570" s="23" t="s">
        <v>59</v>
      </c>
      <c r="J570" s="24"/>
      <c r="K570" s="24"/>
      <c r="L570" s="24"/>
      <c r="M570" s="24"/>
    </row>
    <row r="571" spans="1:13" x14ac:dyDescent="0.25">
      <c r="B571" s="24" t="s">
        <v>66</v>
      </c>
      <c r="C571" s="24" t="s">
        <v>78</v>
      </c>
      <c r="D571" s="24">
        <v>3048979</v>
      </c>
      <c r="E571" s="24">
        <v>1</v>
      </c>
      <c r="F571" s="24" t="s">
        <v>57</v>
      </c>
      <c r="G571" s="24">
        <v>0.09</v>
      </c>
      <c r="H571" s="24">
        <v>0.09</v>
      </c>
      <c r="I571" s="23">
        <v>1.1499999999999999</v>
      </c>
      <c r="J571" s="24">
        <v>1.1000000000000001</v>
      </c>
      <c r="K571" s="24"/>
      <c r="L571" s="24"/>
      <c r="M571" s="24">
        <v>52412171</v>
      </c>
    </row>
    <row r="572" spans="1:13" x14ac:dyDescent="0.25">
      <c r="B572" s="24"/>
      <c r="C572" s="24"/>
      <c r="D572" s="24"/>
      <c r="E572" s="24"/>
      <c r="F572" s="24"/>
      <c r="G572" s="24"/>
      <c r="H572" s="24"/>
      <c r="I572" s="23" t="s">
        <v>59</v>
      </c>
      <c r="J572" s="24"/>
      <c r="K572" s="24"/>
      <c r="L572" s="24"/>
      <c r="M572" s="24"/>
    </row>
    <row r="573" spans="1:13" x14ac:dyDescent="0.25">
      <c r="B573" s="24" t="s">
        <v>66</v>
      </c>
      <c r="C573" s="24" t="s">
        <v>356</v>
      </c>
      <c r="D573" s="24">
        <v>5059697747014</v>
      </c>
      <c r="E573" s="24">
        <v>3</v>
      </c>
      <c r="F573" s="24" t="s">
        <v>57</v>
      </c>
      <c r="G573" s="24">
        <v>0.46</v>
      </c>
      <c r="H573" s="24">
        <v>1.38</v>
      </c>
      <c r="I573" s="23">
        <v>1.9</v>
      </c>
      <c r="J573" s="24">
        <v>6.6</v>
      </c>
      <c r="K573" s="24"/>
      <c r="L573" s="24"/>
      <c r="M573" s="24">
        <v>91717477</v>
      </c>
    </row>
    <row r="574" spans="1:13" x14ac:dyDescent="0.25">
      <c r="B574" s="24"/>
      <c r="C574" s="24"/>
      <c r="D574" s="24"/>
      <c r="E574" s="24"/>
      <c r="F574" s="24"/>
      <c r="G574" s="24"/>
      <c r="H574" s="24"/>
      <c r="I574" s="23" t="s">
        <v>59</v>
      </c>
      <c r="J574" s="24"/>
      <c r="K574" s="24"/>
      <c r="L574" s="24"/>
      <c r="M574" s="24"/>
    </row>
    <row r="575" spans="1:13" x14ac:dyDescent="0.25">
      <c r="B575" s="24" t="s">
        <v>66</v>
      </c>
      <c r="C575" s="24" t="s">
        <v>424</v>
      </c>
      <c r="D575" s="24">
        <v>5059512727047</v>
      </c>
      <c r="E575" s="24">
        <v>4</v>
      </c>
      <c r="F575" s="24" t="s">
        <v>57</v>
      </c>
      <c r="G575" s="24">
        <v>0.34</v>
      </c>
      <c r="H575" s="24">
        <v>1.35</v>
      </c>
      <c r="I575" s="23">
        <v>2.1</v>
      </c>
      <c r="J575" s="24">
        <v>8.4</v>
      </c>
      <c r="K575" s="24"/>
      <c r="L575" s="24"/>
      <c r="M575" s="24">
        <v>89450206</v>
      </c>
    </row>
    <row r="576" spans="1:13" x14ac:dyDescent="0.25">
      <c r="B576" s="24"/>
      <c r="C576" s="24"/>
      <c r="D576" s="24"/>
      <c r="E576" s="24"/>
      <c r="F576" s="24"/>
      <c r="G576" s="24"/>
      <c r="H576" s="24"/>
      <c r="I576" s="23" t="s">
        <v>59</v>
      </c>
      <c r="J576" s="24"/>
      <c r="K576" s="24"/>
      <c r="L576" s="24"/>
      <c r="M576" s="24"/>
    </row>
    <row r="577" spans="2:13" x14ac:dyDescent="0.25">
      <c r="B577" s="24" t="s">
        <v>66</v>
      </c>
      <c r="C577" s="24" t="s">
        <v>369</v>
      </c>
      <c r="D577" s="24">
        <v>5010204248202</v>
      </c>
      <c r="E577" s="24">
        <v>1</v>
      </c>
      <c r="F577" s="24" t="s">
        <v>57</v>
      </c>
      <c r="G577" s="24">
        <v>0.28000000000000003</v>
      </c>
      <c r="H577" s="24">
        <v>0.28000000000000003</v>
      </c>
      <c r="I577" s="23">
        <v>2.1</v>
      </c>
      <c r="J577" s="24">
        <v>2.1</v>
      </c>
      <c r="K577" s="24"/>
      <c r="L577" s="24"/>
      <c r="M577" s="24">
        <v>56875347</v>
      </c>
    </row>
    <row r="578" spans="2:13" x14ac:dyDescent="0.25">
      <c r="B578" s="24"/>
      <c r="C578" s="24"/>
      <c r="D578" s="24"/>
      <c r="E578" s="24"/>
      <c r="F578" s="24"/>
      <c r="G578" s="24"/>
      <c r="H578" s="24"/>
      <c r="I578" s="23" t="s">
        <v>59</v>
      </c>
      <c r="J578" s="24"/>
      <c r="K578" s="24"/>
      <c r="L578" s="24"/>
      <c r="M578" s="24"/>
    </row>
    <row r="579" spans="2:13" x14ac:dyDescent="0.25">
      <c r="B579" s="24" t="s">
        <v>81</v>
      </c>
      <c r="C579" s="24" t="s">
        <v>425</v>
      </c>
      <c r="D579" s="24">
        <v>5010084103677</v>
      </c>
      <c r="E579" s="24">
        <v>3</v>
      </c>
      <c r="F579" s="24" t="s">
        <v>57</v>
      </c>
      <c r="G579" s="24">
        <v>0.36</v>
      </c>
      <c r="H579" s="24">
        <v>1.07</v>
      </c>
      <c r="I579" s="23">
        <v>1.85</v>
      </c>
      <c r="J579" s="24">
        <v>5.55</v>
      </c>
      <c r="K579" s="24"/>
      <c r="L579" s="24"/>
      <c r="M579" s="24">
        <v>51780081</v>
      </c>
    </row>
    <row r="580" spans="2:13" x14ac:dyDescent="0.25">
      <c r="B580" s="24"/>
      <c r="C580" s="24"/>
      <c r="D580" s="24"/>
      <c r="E580" s="24"/>
      <c r="F580" s="24"/>
      <c r="G580" s="24"/>
      <c r="H580" s="24"/>
      <c r="I580" s="23" t="s">
        <v>59</v>
      </c>
      <c r="J580" s="24"/>
      <c r="K580" s="24"/>
      <c r="L580" s="24"/>
      <c r="M580" s="24"/>
    </row>
    <row r="581" spans="2:13" x14ac:dyDescent="0.25">
      <c r="B581" s="24" t="s">
        <v>81</v>
      </c>
      <c r="C581" s="24" t="s">
        <v>220</v>
      </c>
      <c r="D581" s="24">
        <v>5057753897697</v>
      </c>
      <c r="E581" s="24">
        <v>3</v>
      </c>
      <c r="F581" s="24" t="s">
        <v>57</v>
      </c>
      <c r="G581" s="24">
        <v>7.0000000000000007E-2</v>
      </c>
      <c r="H581" s="24">
        <v>0.2</v>
      </c>
      <c r="I581" s="23">
        <v>1.3</v>
      </c>
      <c r="J581" s="24">
        <v>3.9</v>
      </c>
      <c r="K581" s="24"/>
      <c r="L581" s="24"/>
      <c r="M581" s="24">
        <v>87796290</v>
      </c>
    </row>
    <row r="582" spans="2:13" x14ac:dyDescent="0.25">
      <c r="B582" s="24"/>
      <c r="C582" s="24"/>
      <c r="D582" s="24"/>
      <c r="E582" s="24"/>
      <c r="F582" s="24"/>
      <c r="G582" s="24"/>
      <c r="H582" s="24"/>
      <c r="I582" s="23" t="s">
        <v>59</v>
      </c>
      <c r="J582" s="24"/>
      <c r="K582" s="24"/>
      <c r="L582" s="24"/>
      <c r="M582" s="24"/>
    </row>
    <row r="583" spans="2:13" x14ac:dyDescent="0.25">
      <c r="B583" s="24" t="s">
        <v>81</v>
      </c>
      <c r="C583" s="24" t="s">
        <v>307</v>
      </c>
      <c r="D583" s="24">
        <v>5059697402340</v>
      </c>
      <c r="E583" s="24">
        <v>4</v>
      </c>
      <c r="F583" s="24" t="s">
        <v>57</v>
      </c>
      <c r="G583" s="24">
        <v>0.17</v>
      </c>
      <c r="H583" s="24">
        <v>0.68</v>
      </c>
      <c r="I583" s="23">
        <v>3</v>
      </c>
      <c r="J583" s="24">
        <v>12</v>
      </c>
      <c r="K583" s="24"/>
      <c r="L583" s="24"/>
      <c r="M583" s="24">
        <v>91383415</v>
      </c>
    </row>
    <row r="584" spans="2:13" x14ac:dyDescent="0.25">
      <c r="B584" s="24"/>
      <c r="C584" s="24"/>
      <c r="D584" s="24"/>
      <c r="E584" s="24"/>
      <c r="F584" s="24"/>
      <c r="G584" s="24"/>
      <c r="H584" s="24"/>
      <c r="I584" s="23" t="s">
        <v>59</v>
      </c>
      <c r="J584" s="24"/>
      <c r="K584" s="24"/>
      <c r="L584" s="24"/>
      <c r="M584" s="24"/>
    </row>
    <row r="585" spans="2:13" x14ac:dyDescent="0.25">
      <c r="B585" s="24" t="s">
        <v>81</v>
      </c>
      <c r="C585" s="24" t="s">
        <v>426</v>
      </c>
      <c r="D585" s="24">
        <v>3236420</v>
      </c>
      <c r="E585" s="24">
        <v>1</v>
      </c>
      <c r="F585" s="24" t="s">
        <v>57</v>
      </c>
      <c r="G585" s="24">
        <v>0.33</v>
      </c>
      <c r="H585" s="24">
        <v>0.33</v>
      </c>
      <c r="I585" s="23">
        <v>2.85</v>
      </c>
      <c r="J585" s="24">
        <v>2.85</v>
      </c>
      <c r="K585" s="24"/>
      <c r="L585" s="24"/>
      <c r="M585" s="24">
        <v>74411224</v>
      </c>
    </row>
    <row r="586" spans="2:13" x14ac:dyDescent="0.25">
      <c r="B586" s="24"/>
      <c r="C586" s="24"/>
      <c r="D586" s="24"/>
      <c r="E586" s="24"/>
      <c r="F586" s="24"/>
      <c r="G586" s="24"/>
      <c r="H586" s="24"/>
      <c r="I586" s="23" t="s">
        <v>59</v>
      </c>
      <c r="J586" s="24"/>
      <c r="K586" s="24"/>
      <c r="L586" s="24"/>
      <c r="M586" s="24"/>
    </row>
    <row r="587" spans="2:13" x14ac:dyDescent="0.25">
      <c r="B587" s="24" t="s">
        <v>81</v>
      </c>
      <c r="C587" s="24" t="s">
        <v>219</v>
      </c>
      <c r="D587" s="24">
        <v>3055533</v>
      </c>
      <c r="E587" s="24">
        <v>3</v>
      </c>
      <c r="F587" s="24" t="s">
        <v>57</v>
      </c>
      <c r="G587" s="24">
        <v>0.19</v>
      </c>
      <c r="H587" s="24">
        <v>0.56000000000000005</v>
      </c>
      <c r="I587" s="23">
        <v>2.6</v>
      </c>
      <c r="J587" s="24">
        <v>7.8</v>
      </c>
      <c r="K587" s="24"/>
      <c r="L587" s="24"/>
      <c r="M587" s="24">
        <v>63527456</v>
      </c>
    </row>
    <row r="588" spans="2:13" x14ac:dyDescent="0.25">
      <c r="B588" s="24"/>
      <c r="C588" s="24"/>
      <c r="D588" s="24"/>
      <c r="E588" s="24"/>
      <c r="F588" s="24"/>
      <c r="G588" s="24"/>
      <c r="H588" s="24"/>
      <c r="I588" s="23" t="s">
        <v>59</v>
      </c>
      <c r="J588" s="24"/>
      <c r="K588" s="24"/>
      <c r="L588" s="24"/>
      <c r="M588" s="24"/>
    </row>
    <row r="589" spans="2:13" x14ac:dyDescent="0.25">
      <c r="B589" s="24" t="s">
        <v>81</v>
      </c>
      <c r="C589" s="24" t="s">
        <v>427</v>
      </c>
      <c r="D589" s="24">
        <v>5059697704512</v>
      </c>
      <c r="E589" s="24">
        <v>1</v>
      </c>
      <c r="F589" s="24" t="s">
        <v>57</v>
      </c>
      <c r="G589" s="24">
        <v>0.62</v>
      </c>
      <c r="H589" s="24">
        <v>0.62</v>
      </c>
      <c r="I589" s="23">
        <v>5.2</v>
      </c>
      <c r="J589" s="24">
        <v>5.2</v>
      </c>
      <c r="K589" s="24"/>
      <c r="L589" s="24"/>
      <c r="M589" s="24">
        <v>91831554</v>
      </c>
    </row>
    <row r="590" spans="2:13" x14ac:dyDescent="0.25">
      <c r="B590" s="24"/>
      <c r="C590" s="24"/>
      <c r="D590" s="24"/>
      <c r="E590" s="24"/>
      <c r="F590" s="24"/>
      <c r="G590" s="24"/>
      <c r="H590" s="24"/>
      <c r="I590" s="23" t="s">
        <v>59</v>
      </c>
      <c r="J590" s="24"/>
      <c r="K590" s="24"/>
      <c r="L590" s="24"/>
      <c r="M590" s="24"/>
    </row>
    <row r="591" spans="2:13" x14ac:dyDescent="0.25">
      <c r="B591" s="24" t="s">
        <v>81</v>
      </c>
      <c r="C591" s="24" t="s">
        <v>428</v>
      </c>
      <c r="D591" s="24">
        <v>3329770051539</v>
      </c>
      <c r="E591" s="24">
        <v>3</v>
      </c>
      <c r="F591" s="24" t="s">
        <v>57</v>
      </c>
      <c r="G591" s="24">
        <v>0.3</v>
      </c>
      <c r="H591" s="24">
        <v>0.89</v>
      </c>
      <c r="I591" s="23">
        <v>1.95</v>
      </c>
      <c r="J591" s="24">
        <v>5.85</v>
      </c>
      <c r="K591" s="24"/>
      <c r="L591" s="24"/>
      <c r="M591" s="24">
        <v>50849607</v>
      </c>
    </row>
    <row r="592" spans="2:13" x14ac:dyDescent="0.25">
      <c r="B592" s="24"/>
      <c r="C592" s="24"/>
      <c r="D592" s="24"/>
      <c r="E592" s="24"/>
      <c r="F592" s="24"/>
      <c r="G592" s="24"/>
      <c r="H592" s="24"/>
      <c r="I592" s="23" t="s">
        <v>59</v>
      </c>
      <c r="J592" s="24"/>
      <c r="K592" s="24"/>
      <c r="L592" s="24"/>
      <c r="M592" s="24"/>
    </row>
    <row r="593" spans="2:13" x14ac:dyDescent="0.25">
      <c r="B593" s="24" t="s">
        <v>55</v>
      </c>
      <c r="C593" s="24" t="s">
        <v>429</v>
      </c>
      <c r="D593" s="24">
        <v>3340080</v>
      </c>
      <c r="E593" s="24">
        <v>1</v>
      </c>
      <c r="F593" s="24" t="s">
        <v>57</v>
      </c>
      <c r="G593" s="24">
        <v>0.27</v>
      </c>
      <c r="H593" s="24">
        <v>0.27</v>
      </c>
      <c r="I593" s="23">
        <v>2.35</v>
      </c>
      <c r="J593" s="24">
        <v>2.35</v>
      </c>
      <c r="K593" s="24"/>
      <c r="L593" s="24"/>
      <c r="M593" s="24">
        <v>86330808</v>
      </c>
    </row>
    <row r="594" spans="2:13" x14ac:dyDescent="0.25">
      <c r="B594" s="24"/>
      <c r="C594" s="24"/>
      <c r="D594" s="24"/>
      <c r="E594" s="24"/>
      <c r="F594" s="24"/>
      <c r="G594" s="24"/>
      <c r="H594" s="24"/>
      <c r="I594" s="23" t="s">
        <v>59</v>
      </c>
      <c r="J594" s="24"/>
      <c r="K594" s="24"/>
      <c r="L594" s="24"/>
      <c r="M594" s="24"/>
    </row>
    <row r="595" spans="2:13" x14ac:dyDescent="0.25">
      <c r="B595" s="24" t="s">
        <v>55</v>
      </c>
      <c r="C595" s="24" t="s">
        <v>382</v>
      </c>
      <c r="D595" s="24">
        <v>3267158</v>
      </c>
      <c r="E595" s="24">
        <v>4</v>
      </c>
      <c r="F595" s="24" t="s">
        <v>57</v>
      </c>
      <c r="G595" s="24">
        <v>0.16</v>
      </c>
      <c r="H595" s="24">
        <v>0.63</v>
      </c>
      <c r="I595" s="23">
        <v>1.1499999999999999</v>
      </c>
      <c r="J595" s="24">
        <v>4.5999999999999996</v>
      </c>
      <c r="K595" s="24"/>
      <c r="L595" s="24"/>
      <c r="M595" s="24">
        <v>81117350</v>
      </c>
    </row>
    <row r="596" spans="2:13" x14ac:dyDescent="0.25">
      <c r="B596" s="24"/>
      <c r="C596" s="24"/>
      <c r="D596" s="24"/>
      <c r="E596" s="24"/>
      <c r="F596" s="24"/>
      <c r="G596" s="24"/>
      <c r="H596" s="24"/>
      <c r="I596" s="23" t="s">
        <v>59</v>
      </c>
      <c r="J596" s="24"/>
      <c r="K596" s="24"/>
      <c r="L596" s="24"/>
      <c r="M596" s="24"/>
    </row>
    <row r="597" spans="2:13" x14ac:dyDescent="0.25">
      <c r="B597" s="24" t="s">
        <v>55</v>
      </c>
      <c r="C597" s="24" t="s">
        <v>430</v>
      </c>
      <c r="D597" s="24">
        <v>3236772</v>
      </c>
      <c r="E597" s="24">
        <v>2</v>
      </c>
      <c r="F597" s="24" t="s">
        <v>57</v>
      </c>
      <c r="G597" s="24">
        <v>0.22</v>
      </c>
      <c r="H597" s="24">
        <v>0.45</v>
      </c>
      <c r="I597" s="23">
        <v>1.1499999999999999</v>
      </c>
      <c r="J597" s="24">
        <v>2.2000000000000002</v>
      </c>
      <c r="K597" s="24"/>
      <c r="L597" s="24"/>
      <c r="M597" s="24">
        <v>74472042</v>
      </c>
    </row>
    <row r="598" spans="2:13" x14ac:dyDescent="0.25">
      <c r="B598" s="24"/>
      <c r="C598" s="24"/>
      <c r="D598" s="24"/>
      <c r="E598" s="24"/>
      <c r="F598" s="24"/>
      <c r="G598" s="24"/>
      <c r="H598" s="24"/>
      <c r="I598" s="23" t="s">
        <v>59</v>
      </c>
      <c r="J598" s="24"/>
      <c r="K598" s="24"/>
      <c r="L598" s="24"/>
      <c r="M598" s="24"/>
    </row>
    <row r="599" spans="2:13" x14ac:dyDescent="0.25">
      <c r="B599" s="24" t="s">
        <v>55</v>
      </c>
      <c r="C599" s="24" t="s">
        <v>431</v>
      </c>
      <c r="D599" s="24">
        <v>10001004</v>
      </c>
      <c r="E599" s="24">
        <v>1</v>
      </c>
      <c r="F599" s="24" t="s">
        <v>57</v>
      </c>
      <c r="G599" s="24">
        <v>0.22</v>
      </c>
      <c r="H599" s="24">
        <v>0.22</v>
      </c>
      <c r="I599" s="23">
        <v>2.35</v>
      </c>
      <c r="J599" s="24">
        <v>2.35</v>
      </c>
      <c r="K599" s="24"/>
      <c r="L599" s="24"/>
      <c r="M599" s="24">
        <v>57757054</v>
      </c>
    </row>
    <row r="600" spans="2:13" x14ac:dyDescent="0.25">
      <c r="B600" s="24"/>
      <c r="C600" s="24"/>
      <c r="D600" s="24"/>
      <c r="E600" s="24"/>
      <c r="F600" s="24"/>
      <c r="G600" s="24"/>
      <c r="H600" s="24"/>
      <c r="I600" s="23" t="s">
        <v>59</v>
      </c>
      <c r="J600" s="24"/>
      <c r="K600" s="24"/>
      <c r="L600" s="24"/>
      <c r="M600" s="24"/>
    </row>
    <row r="601" spans="2:13" x14ac:dyDescent="0.25">
      <c r="B601" s="24" t="s">
        <v>55</v>
      </c>
      <c r="C601" s="24" t="s">
        <v>318</v>
      </c>
      <c r="D601" s="24">
        <v>3274767</v>
      </c>
      <c r="E601" s="24">
        <v>1</v>
      </c>
      <c r="F601" s="24" t="s">
        <v>57</v>
      </c>
      <c r="G601" s="24">
        <v>0.56000000000000005</v>
      </c>
      <c r="H601" s="24">
        <v>0.56000000000000005</v>
      </c>
      <c r="I601" s="23">
        <v>2</v>
      </c>
      <c r="J601" s="24">
        <v>1.7</v>
      </c>
      <c r="K601" s="24"/>
      <c r="L601" s="24"/>
      <c r="M601" s="24">
        <v>82873097</v>
      </c>
    </row>
    <row r="602" spans="2:13" x14ac:dyDescent="0.25">
      <c r="B602" s="24"/>
      <c r="C602" s="24"/>
      <c r="D602" s="24"/>
      <c r="E602" s="24"/>
      <c r="F602" s="24"/>
      <c r="G602" s="24"/>
      <c r="H602" s="24"/>
      <c r="I602" s="23" t="s">
        <v>59</v>
      </c>
      <c r="J602" s="24"/>
      <c r="K602" s="24"/>
      <c r="L602" s="24"/>
      <c r="M602" s="24"/>
    </row>
    <row r="603" spans="2:13" x14ac:dyDescent="0.25">
      <c r="B603" s="24" t="s">
        <v>55</v>
      </c>
      <c r="C603" s="24" t="s">
        <v>432</v>
      </c>
      <c r="D603" s="24">
        <v>5057753494483</v>
      </c>
      <c r="E603" s="24">
        <v>1</v>
      </c>
      <c r="F603" s="24" t="s">
        <v>57</v>
      </c>
      <c r="G603" s="24">
        <v>0.11</v>
      </c>
      <c r="H603" s="24">
        <v>0.11</v>
      </c>
      <c r="I603" s="23">
        <v>1.3</v>
      </c>
      <c r="J603" s="24">
        <v>1.3</v>
      </c>
      <c r="K603" s="24"/>
      <c r="L603" s="24"/>
      <c r="M603" s="24">
        <v>85589187</v>
      </c>
    </row>
    <row r="604" spans="2:13" x14ac:dyDescent="0.25">
      <c r="B604" s="24"/>
      <c r="C604" s="24"/>
      <c r="D604" s="24"/>
      <c r="E604" s="24"/>
      <c r="F604" s="24"/>
      <c r="G604" s="24"/>
      <c r="H604" s="24"/>
      <c r="I604" s="23" t="s">
        <v>59</v>
      </c>
      <c r="J604" s="24"/>
      <c r="K604" s="24"/>
      <c r="L604" s="24"/>
      <c r="M604" s="24"/>
    </row>
    <row r="605" spans="2:13" x14ac:dyDescent="0.25">
      <c r="B605" s="24" t="s">
        <v>55</v>
      </c>
      <c r="C605" s="24" t="s">
        <v>433</v>
      </c>
      <c r="D605" s="24">
        <v>10032749</v>
      </c>
      <c r="E605" s="24">
        <v>9</v>
      </c>
      <c r="F605" s="24" t="s">
        <v>57</v>
      </c>
      <c r="G605" s="24">
        <v>0.3</v>
      </c>
      <c r="H605" s="24">
        <v>2.66</v>
      </c>
      <c r="I605" s="23">
        <v>1.4</v>
      </c>
      <c r="J605" s="24">
        <v>14.4</v>
      </c>
      <c r="K605" s="24"/>
      <c r="L605" s="24"/>
      <c r="M605" s="24">
        <v>52830666</v>
      </c>
    </row>
    <row r="606" spans="2:13" x14ac:dyDescent="0.25">
      <c r="B606" s="24"/>
      <c r="C606" s="24"/>
      <c r="D606" s="24"/>
      <c r="E606" s="24"/>
      <c r="F606" s="24"/>
      <c r="G606" s="24"/>
      <c r="H606" s="24"/>
      <c r="I606" s="23" t="s">
        <v>59</v>
      </c>
      <c r="J606" s="24"/>
      <c r="K606" s="24"/>
      <c r="L606" s="24"/>
      <c r="M606" s="24"/>
    </row>
    <row r="607" spans="2:13" x14ac:dyDescent="0.25">
      <c r="B607" s="24" t="s">
        <v>55</v>
      </c>
      <c r="C607" s="24" t="s">
        <v>434</v>
      </c>
      <c r="D607" s="24">
        <v>3257234</v>
      </c>
      <c r="E607" s="24">
        <v>1</v>
      </c>
      <c r="F607" s="24" t="s">
        <v>57</v>
      </c>
      <c r="G607" s="24">
        <v>0.17</v>
      </c>
      <c r="H607" s="24">
        <v>0.17</v>
      </c>
      <c r="I607" s="23">
        <v>2.2000000000000002</v>
      </c>
      <c r="J607" s="24">
        <v>2</v>
      </c>
      <c r="K607" s="24"/>
      <c r="L607" s="24"/>
      <c r="M607" s="24">
        <v>78589508</v>
      </c>
    </row>
    <row r="608" spans="2:13" x14ac:dyDescent="0.25">
      <c r="B608" s="24"/>
      <c r="C608" s="24"/>
      <c r="D608" s="24"/>
      <c r="E608" s="24"/>
      <c r="F608" s="24"/>
      <c r="G608" s="24"/>
      <c r="H608" s="24"/>
      <c r="I608" s="23" t="s">
        <v>59</v>
      </c>
      <c r="J608" s="24"/>
      <c r="K608" s="24"/>
      <c r="L608" s="24"/>
      <c r="M608" s="24"/>
    </row>
    <row r="609" spans="1:13" x14ac:dyDescent="0.25">
      <c r="B609" s="24" t="s">
        <v>55</v>
      </c>
      <c r="C609" s="24" t="s">
        <v>64</v>
      </c>
      <c r="D609" s="24">
        <v>3474433</v>
      </c>
      <c r="E609" s="24">
        <v>1</v>
      </c>
      <c r="F609" s="24" t="s">
        <v>57</v>
      </c>
      <c r="G609" s="24">
        <v>0.1</v>
      </c>
      <c r="H609" s="24">
        <v>0.1</v>
      </c>
      <c r="I609" s="23">
        <v>1.3</v>
      </c>
      <c r="J609" s="24">
        <v>1.3</v>
      </c>
      <c r="K609" s="24"/>
      <c r="L609" s="24"/>
      <c r="M609" s="24">
        <v>91258893</v>
      </c>
    </row>
    <row r="610" spans="1:13" x14ac:dyDescent="0.25">
      <c r="B610" s="24"/>
      <c r="C610" s="24"/>
      <c r="D610" s="24"/>
      <c r="E610" s="24"/>
      <c r="F610" s="24"/>
      <c r="G610" s="24"/>
      <c r="H610" s="24"/>
      <c r="I610" s="23" t="s">
        <v>59</v>
      </c>
      <c r="J610" s="24"/>
      <c r="K610" s="24"/>
      <c r="L610" s="24"/>
      <c r="M610" s="24"/>
    </row>
    <row r="611" spans="1:13" x14ac:dyDescent="0.25">
      <c r="B611" s="24" t="s">
        <v>55</v>
      </c>
      <c r="C611" s="24" t="s">
        <v>165</v>
      </c>
      <c r="D611" s="24">
        <v>3340042</v>
      </c>
      <c r="E611" s="24">
        <v>1</v>
      </c>
      <c r="F611" s="24" t="s">
        <v>57</v>
      </c>
      <c r="G611" s="24">
        <v>0.19</v>
      </c>
      <c r="H611" s="24">
        <v>0.19</v>
      </c>
      <c r="I611" s="23">
        <v>1.05</v>
      </c>
      <c r="J611" s="24">
        <v>1.1499999999999999</v>
      </c>
      <c r="K611" s="24"/>
      <c r="L611" s="24"/>
      <c r="M611" s="24">
        <v>86330716</v>
      </c>
    </row>
    <row r="612" spans="1:13" x14ac:dyDescent="0.25">
      <c r="B612" s="24"/>
      <c r="C612" s="24"/>
      <c r="D612" s="24"/>
      <c r="E612" s="24"/>
      <c r="F612" s="24"/>
      <c r="G612" s="24"/>
      <c r="H612" s="24"/>
      <c r="I612" s="23" t="s">
        <v>59</v>
      </c>
      <c r="J612" s="24"/>
      <c r="K612" s="24"/>
      <c r="L612" s="24"/>
      <c r="M612" s="24"/>
    </row>
    <row r="613" spans="1:13" x14ac:dyDescent="0.25">
      <c r="B613" s="24" t="s">
        <v>55</v>
      </c>
      <c r="C613" s="24" t="s">
        <v>96</v>
      </c>
      <c r="D613" s="24">
        <v>3424773</v>
      </c>
      <c r="E613" s="24">
        <v>3</v>
      </c>
      <c r="F613" s="24" t="s">
        <v>57</v>
      </c>
      <c r="G613" s="24">
        <v>0.33</v>
      </c>
      <c r="H613" s="24">
        <v>0.98</v>
      </c>
      <c r="I613" s="23">
        <v>1.5</v>
      </c>
      <c r="J613" s="24">
        <v>4.5</v>
      </c>
      <c r="K613" s="24"/>
      <c r="L613" s="24"/>
      <c r="M613" s="24">
        <v>92332446</v>
      </c>
    </row>
    <row r="614" spans="1:13" x14ac:dyDescent="0.25">
      <c r="B614" s="24"/>
      <c r="C614" s="24"/>
      <c r="D614" s="24"/>
      <c r="E614" s="24"/>
      <c r="F614" s="24"/>
      <c r="G614" s="24"/>
      <c r="H614" s="24"/>
      <c r="I614" s="23" t="s">
        <v>59</v>
      </c>
      <c r="J614" s="24"/>
      <c r="K614" s="24"/>
      <c r="L614" s="24"/>
      <c r="M614" s="24"/>
    </row>
    <row r="615" spans="1:13" x14ac:dyDescent="0.25">
      <c r="B615" s="24" t="s">
        <v>55</v>
      </c>
      <c r="C615" s="24" t="s">
        <v>149</v>
      </c>
      <c r="D615" s="24">
        <v>3336922</v>
      </c>
      <c r="E615" s="24">
        <v>4</v>
      </c>
      <c r="F615" s="24" t="s">
        <v>57</v>
      </c>
      <c r="G615" s="24">
        <v>0.25</v>
      </c>
      <c r="H615" s="24">
        <v>0.99</v>
      </c>
      <c r="I615" s="23">
        <v>0.85</v>
      </c>
      <c r="J615" s="24">
        <v>3.4</v>
      </c>
      <c r="K615" s="24"/>
      <c r="L615" s="24"/>
      <c r="M615" s="24">
        <v>88304852</v>
      </c>
    </row>
    <row r="616" spans="1:13" x14ac:dyDescent="0.25">
      <c r="B616" s="24"/>
      <c r="C616" s="24"/>
      <c r="D616" s="24"/>
      <c r="E616" s="24"/>
      <c r="F616" s="24"/>
      <c r="G616" s="24"/>
      <c r="H616" s="24"/>
      <c r="I616" s="23" t="s">
        <v>59</v>
      </c>
      <c r="J616" s="24"/>
      <c r="K616" s="24"/>
      <c r="L616" s="24"/>
      <c r="M616" s="24"/>
    </row>
    <row r="617" spans="1:13" x14ac:dyDescent="0.25">
      <c r="B617" s="24" t="s">
        <v>55</v>
      </c>
      <c r="C617" s="24" t="s">
        <v>435</v>
      </c>
      <c r="D617" s="24">
        <v>3285732</v>
      </c>
      <c r="E617" s="24">
        <v>1</v>
      </c>
      <c r="F617" s="24" t="s">
        <v>57</v>
      </c>
      <c r="G617" s="24">
        <v>0.28000000000000003</v>
      </c>
      <c r="H617" s="24">
        <v>0.28000000000000003</v>
      </c>
      <c r="I617" s="23">
        <v>1.3</v>
      </c>
      <c r="J617" s="24">
        <v>1.3</v>
      </c>
      <c r="K617" s="24"/>
      <c r="L617" s="24"/>
      <c r="M617" s="24">
        <v>85434472</v>
      </c>
    </row>
    <row r="618" spans="1:13" x14ac:dyDescent="0.25">
      <c r="B618" s="24"/>
      <c r="C618" s="24"/>
      <c r="D618" s="24"/>
      <c r="E618" s="24"/>
      <c r="F618" s="24"/>
      <c r="G618" s="24"/>
      <c r="H618" s="24"/>
      <c r="I618" s="23" t="s">
        <v>59</v>
      </c>
      <c r="J618" s="24"/>
      <c r="K618" s="24"/>
      <c r="L618" s="24"/>
      <c r="M618" s="24"/>
    </row>
    <row r="619" spans="1:13" x14ac:dyDescent="0.25">
      <c r="B619" s="24" t="s">
        <v>79</v>
      </c>
      <c r="C619" s="24" t="s">
        <v>436</v>
      </c>
      <c r="D619" s="24">
        <v>5057753439040</v>
      </c>
      <c r="E619" s="24">
        <v>1</v>
      </c>
      <c r="F619" s="24" t="s">
        <v>57</v>
      </c>
      <c r="G619" s="24">
        <v>0.67</v>
      </c>
      <c r="H619" s="24">
        <v>0.67</v>
      </c>
      <c r="I619" s="23">
        <v>5</v>
      </c>
      <c r="J619" s="24">
        <v>5</v>
      </c>
      <c r="K619" s="24"/>
      <c r="L619" s="24"/>
      <c r="M619" s="24">
        <v>85487492</v>
      </c>
    </row>
    <row r="620" spans="1:13" x14ac:dyDescent="0.25">
      <c r="B620" s="24"/>
      <c r="C620" s="24"/>
      <c r="D620" s="24"/>
      <c r="E620" s="24"/>
      <c r="F620" s="24"/>
      <c r="G620" s="24"/>
      <c r="H620" s="24"/>
      <c r="I620" s="23" t="s">
        <v>59</v>
      </c>
      <c r="J620" s="24"/>
      <c r="K620" s="24"/>
      <c r="L620" s="24"/>
      <c r="M620" s="24"/>
    </row>
    <row r="621" spans="1:13" x14ac:dyDescent="0.25">
      <c r="A621" s="3">
        <v>45429</v>
      </c>
      <c r="B621" s="24" t="s">
        <v>81</v>
      </c>
      <c r="C621" s="24" t="s">
        <v>135</v>
      </c>
      <c r="D621" s="24">
        <v>5057753859527</v>
      </c>
      <c r="E621" s="24">
        <v>3</v>
      </c>
      <c r="F621" s="24" t="s">
        <v>57</v>
      </c>
      <c r="G621" s="24">
        <v>0.37</v>
      </c>
      <c r="H621" s="24">
        <v>1.1000000000000001</v>
      </c>
      <c r="I621" s="23">
        <v>3</v>
      </c>
      <c r="J621" s="24">
        <v>9</v>
      </c>
      <c r="K621" s="24"/>
      <c r="L621" s="24"/>
      <c r="M621" s="24">
        <v>86046333</v>
      </c>
    </row>
    <row r="622" spans="1:13" x14ac:dyDescent="0.25">
      <c r="B622" s="24"/>
      <c r="C622" s="24"/>
      <c r="D622" s="24"/>
      <c r="E622" s="24"/>
      <c r="F622" s="24"/>
      <c r="G622" s="24"/>
      <c r="H622" s="24"/>
      <c r="I622" s="23" t="s">
        <v>59</v>
      </c>
      <c r="J622" s="24"/>
      <c r="K622" s="24"/>
      <c r="L622" s="24"/>
      <c r="M622" s="24"/>
    </row>
    <row r="623" spans="1:13" x14ac:dyDescent="0.25">
      <c r="B623" s="24" t="s">
        <v>81</v>
      </c>
      <c r="C623" s="24" t="s">
        <v>437</v>
      </c>
      <c r="D623" s="24">
        <v>5054268978965</v>
      </c>
      <c r="E623" s="24">
        <v>5</v>
      </c>
      <c r="F623" s="24" t="s">
        <v>57</v>
      </c>
      <c r="G623" s="24">
        <v>0.24</v>
      </c>
      <c r="H623" s="24">
        <v>1.19</v>
      </c>
      <c r="I623" s="23">
        <v>2.15</v>
      </c>
      <c r="J623" s="24">
        <v>10.75</v>
      </c>
      <c r="K623" s="24"/>
      <c r="L623" s="24"/>
      <c r="M623" s="24">
        <v>77534420</v>
      </c>
    </row>
    <row r="624" spans="1:13" x14ac:dyDescent="0.25">
      <c r="B624" s="24"/>
      <c r="C624" s="24"/>
      <c r="D624" s="24"/>
      <c r="E624" s="24"/>
      <c r="F624" s="24"/>
      <c r="G624" s="24"/>
      <c r="H624" s="24"/>
      <c r="I624" s="23" t="s">
        <v>59</v>
      </c>
      <c r="J624" s="24"/>
      <c r="K624" s="24"/>
      <c r="L624" s="24"/>
      <c r="M624" s="24"/>
    </row>
    <row r="625" spans="2:13" x14ac:dyDescent="0.25">
      <c r="B625" s="24" t="s">
        <v>81</v>
      </c>
      <c r="C625" s="24" t="s">
        <v>438</v>
      </c>
      <c r="D625" s="24">
        <v>5059512735455</v>
      </c>
      <c r="E625" s="24">
        <v>1</v>
      </c>
      <c r="F625" s="24" t="s">
        <v>57</v>
      </c>
      <c r="G625" s="24">
        <v>0.83</v>
      </c>
      <c r="H625" s="24">
        <v>0.83</v>
      </c>
      <c r="I625" s="23">
        <v>4.25</v>
      </c>
      <c r="J625" s="24">
        <v>4.5</v>
      </c>
      <c r="K625" s="24"/>
      <c r="L625" s="24"/>
      <c r="M625" s="24">
        <v>89923788</v>
      </c>
    </row>
    <row r="626" spans="2:13" x14ac:dyDescent="0.25">
      <c r="B626" s="24"/>
      <c r="C626" s="24"/>
      <c r="D626" s="24"/>
      <c r="E626" s="24"/>
      <c r="F626" s="24"/>
      <c r="G626" s="24"/>
      <c r="H626" s="24"/>
      <c r="I626" s="23" t="s">
        <v>59</v>
      </c>
      <c r="J626" s="24"/>
      <c r="K626" s="24"/>
      <c r="L626" s="24"/>
      <c r="M626" s="24"/>
    </row>
    <row r="627" spans="2:13" x14ac:dyDescent="0.25">
      <c r="B627" s="24" t="s">
        <v>81</v>
      </c>
      <c r="C627" s="24" t="s">
        <v>158</v>
      </c>
      <c r="D627" s="24">
        <v>5054269268157</v>
      </c>
      <c r="E627" s="24">
        <v>1</v>
      </c>
      <c r="F627" s="24" t="s">
        <v>57</v>
      </c>
      <c r="G627" s="24">
        <v>0.26</v>
      </c>
      <c r="H627" s="24">
        <v>0.26</v>
      </c>
      <c r="I627" s="23">
        <v>2.4</v>
      </c>
      <c r="J627" s="24">
        <v>2.4</v>
      </c>
      <c r="K627" s="24"/>
      <c r="L627" s="24"/>
      <c r="M627" s="24">
        <v>58748737</v>
      </c>
    </row>
    <row r="628" spans="2:13" x14ac:dyDescent="0.25">
      <c r="B628" s="24"/>
      <c r="C628" s="24"/>
      <c r="D628" s="24"/>
      <c r="E628" s="24"/>
      <c r="F628" s="24"/>
      <c r="G628" s="24"/>
      <c r="H628" s="24"/>
      <c r="I628" s="23" t="s">
        <v>59</v>
      </c>
      <c r="J628" s="24"/>
      <c r="K628" s="24"/>
      <c r="L628" s="24"/>
      <c r="M628" s="24"/>
    </row>
    <row r="629" spans="2:13" x14ac:dyDescent="0.25">
      <c r="B629" s="24" t="s">
        <v>81</v>
      </c>
      <c r="C629" s="24" t="s">
        <v>121</v>
      </c>
      <c r="D629" s="24">
        <v>5051277947432</v>
      </c>
      <c r="E629" s="24">
        <v>1</v>
      </c>
      <c r="F629" s="24" t="s">
        <v>57</v>
      </c>
      <c r="G629" s="24">
        <v>0.44</v>
      </c>
      <c r="H629" s="24">
        <v>0.44</v>
      </c>
      <c r="I629" s="23">
        <v>4.5</v>
      </c>
      <c r="J629" s="24">
        <v>4.5</v>
      </c>
      <c r="K629" s="24"/>
      <c r="L629" s="24"/>
      <c r="M629" s="24">
        <v>57445613</v>
      </c>
    </row>
    <row r="630" spans="2:13" x14ac:dyDescent="0.25">
      <c r="B630" s="24"/>
      <c r="C630" s="24"/>
      <c r="D630" s="24"/>
      <c r="E630" s="24"/>
      <c r="F630" s="24"/>
      <c r="G630" s="24"/>
      <c r="H630" s="24"/>
      <c r="I630" s="23" t="s">
        <v>59</v>
      </c>
      <c r="J630" s="24"/>
      <c r="K630" s="24"/>
      <c r="L630" s="24"/>
      <c r="M630" s="24"/>
    </row>
    <row r="631" spans="2:13" x14ac:dyDescent="0.25">
      <c r="B631" s="24" t="s">
        <v>81</v>
      </c>
      <c r="C631" s="24" t="s">
        <v>308</v>
      </c>
      <c r="D631" s="24">
        <v>850004207390</v>
      </c>
      <c r="E631" s="24">
        <v>1</v>
      </c>
      <c r="F631" s="24" t="s">
        <v>57</v>
      </c>
      <c r="G631" s="24">
        <v>0.25</v>
      </c>
      <c r="H631" s="24">
        <v>0.25</v>
      </c>
      <c r="I631" s="23">
        <v>5</v>
      </c>
      <c r="J631" s="24">
        <v>5</v>
      </c>
      <c r="K631" s="24"/>
      <c r="L631" s="24"/>
      <c r="M631" s="24">
        <v>87690472</v>
      </c>
    </row>
    <row r="632" spans="2:13" x14ac:dyDescent="0.25">
      <c r="B632" s="24"/>
      <c r="C632" s="24"/>
      <c r="D632" s="24"/>
      <c r="E632" s="24"/>
      <c r="F632" s="24"/>
      <c r="G632" s="24"/>
      <c r="H632" s="24"/>
      <c r="I632" s="23" t="s">
        <v>59</v>
      </c>
      <c r="J632" s="24"/>
      <c r="K632" s="24"/>
      <c r="L632" s="24"/>
      <c r="M632" s="24"/>
    </row>
    <row r="633" spans="2:13" x14ac:dyDescent="0.25">
      <c r="B633" s="24" t="s">
        <v>81</v>
      </c>
      <c r="C633" s="24" t="s">
        <v>439</v>
      </c>
      <c r="D633" s="24">
        <v>5051873001941</v>
      </c>
      <c r="E633" s="24">
        <v>1</v>
      </c>
      <c r="F633" s="24" t="s">
        <v>57</v>
      </c>
      <c r="G633" s="24">
        <v>0.14000000000000001</v>
      </c>
      <c r="H633" s="24">
        <v>0.14000000000000001</v>
      </c>
      <c r="I633" s="23">
        <v>2.2999999999999998</v>
      </c>
      <c r="J633" s="24">
        <v>2.2999999999999998</v>
      </c>
      <c r="K633" s="24"/>
      <c r="L633" s="24"/>
      <c r="M633" s="24">
        <v>74909691</v>
      </c>
    </row>
    <row r="634" spans="2:13" x14ac:dyDescent="0.25">
      <c r="B634" s="24"/>
      <c r="C634" s="24"/>
      <c r="D634" s="24"/>
      <c r="E634" s="24"/>
      <c r="F634" s="24"/>
      <c r="G634" s="24"/>
      <c r="H634" s="24"/>
      <c r="I634" s="23" t="s">
        <v>59</v>
      </c>
      <c r="J634" s="24"/>
      <c r="K634" s="24"/>
      <c r="L634" s="24"/>
      <c r="M634" s="24"/>
    </row>
    <row r="635" spans="2:13" x14ac:dyDescent="0.25">
      <c r="B635" s="24" t="s">
        <v>81</v>
      </c>
      <c r="C635" s="24" t="s">
        <v>440</v>
      </c>
      <c r="D635" s="24">
        <v>5060337220415</v>
      </c>
      <c r="E635" s="24">
        <v>5</v>
      </c>
      <c r="F635" s="24" t="s">
        <v>57</v>
      </c>
      <c r="G635" s="24">
        <v>0.55000000000000004</v>
      </c>
      <c r="H635" s="24">
        <v>2.74</v>
      </c>
      <c r="I635" s="23">
        <v>3</v>
      </c>
      <c r="J635" s="24">
        <v>15</v>
      </c>
      <c r="K635" s="24"/>
      <c r="L635" s="24"/>
      <c r="M635" s="24">
        <v>86111962</v>
      </c>
    </row>
    <row r="636" spans="2:13" x14ac:dyDescent="0.25">
      <c r="B636" s="24"/>
      <c r="C636" s="24"/>
      <c r="D636" s="24"/>
      <c r="E636" s="24"/>
      <c r="F636" s="24"/>
      <c r="G636" s="24"/>
      <c r="H636" s="24"/>
      <c r="I636" s="23" t="s">
        <v>59</v>
      </c>
      <c r="J636" s="24"/>
      <c r="K636" s="24"/>
      <c r="L636" s="24"/>
      <c r="M636" s="24"/>
    </row>
    <row r="637" spans="2:13" x14ac:dyDescent="0.25">
      <c r="B637" s="24" t="s">
        <v>81</v>
      </c>
      <c r="C637" s="24" t="s">
        <v>441</v>
      </c>
      <c r="D637" s="24">
        <v>7394376665028</v>
      </c>
      <c r="E637" s="24">
        <v>1</v>
      </c>
      <c r="F637" s="24" t="s">
        <v>57</v>
      </c>
      <c r="G637" s="24">
        <v>1.08</v>
      </c>
      <c r="H637" s="24">
        <v>1.08</v>
      </c>
      <c r="I637" s="23">
        <v>2.25</v>
      </c>
      <c r="J637" s="24">
        <v>2.25</v>
      </c>
      <c r="K637" s="24"/>
      <c r="L637" s="24"/>
      <c r="M637" s="24">
        <v>85149668</v>
      </c>
    </row>
    <row r="638" spans="2:13" x14ac:dyDescent="0.25">
      <c r="B638" s="24"/>
      <c r="C638" s="24"/>
      <c r="D638" s="24"/>
      <c r="E638" s="24"/>
      <c r="F638" s="24"/>
      <c r="G638" s="24"/>
      <c r="H638" s="24"/>
      <c r="I638" s="23" t="s">
        <v>59</v>
      </c>
      <c r="J638" s="24"/>
      <c r="K638" s="24"/>
      <c r="L638" s="24"/>
      <c r="M638" s="24"/>
    </row>
    <row r="639" spans="2:13" x14ac:dyDescent="0.25">
      <c r="B639" s="24" t="s">
        <v>81</v>
      </c>
      <c r="C639" s="24" t="s">
        <v>442</v>
      </c>
      <c r="D639" s="24">
        <v>4025500277239</v>
      </c>
      <c r="E639" s="24">
        <v>3</v>
      </c>
      <c r="F639" s="24" t="s">
        <v>57</v>
      </c>
      <c r="G639" s="24">
        <v>0.14000000000000001</v>
      </c>
      <c r="H639" s="24">
        <v>0.43</v>
      </c>
      <c r="I639" s="23">
        <v>0.95</v>
      </c>
      <c r="J639" s="24">
        <v>2.85</v>
      </c>
      <c r="K639" s="24"/>
      <c r="L639" s="24"/>
      <c r="M639" s="24">
        <v>90779600</v>
      </c>
    </row>
    <row r="640" spans="2:13" x14ac:dyDescent="0.25">
      <c r="B640" s="24"/>
      <c r="C640" s="24"/>
      <c r="D640" s="24"/>
      <c r="E640" s="24"/>
      <c r="F640" s="24"/>
      <c r="G640" s="24"/>
      <c r="H640" s="24"/>
      <c r="I640" s="23" t="s">
        <v>59</v>
      </c>
      <c r="J640" s="24"/>
      <c r="K640" s="24"/>
      <c r="L640" s="24"/>
      <c r="M640" s="24"/>
    </row>
    <row r="641" spans="2:13" x14ac:dyDescent="0.25">
      <c r="B641" s="24" t="s">
        <v>81</v>
      </c>
      <c r="C641" s="24" t="s">
        <v>82</v>
      </c>
      <c r="D641" s="24">
        <v>5052003444270</v>
      </c>
      <c r="E641" s="24">
        <v>1</v>
      </c>
      <c r="F641" s="24" t="s">
        <v>57</v>
      </c>
      <c r="G641" s="24">
        <v>0.16</v>
      </c>
      <c r="H641" s="24">
        <v>0.16</v>
      </c>
      <c r="I641" s="23">
        <v>0.85</v>
      </c>
      <c r="J641" s="24">
        <v>0.85</v>
      </c>
      <c r="K641" s="24"/>
      <c r="L641" s="24"/>
      <c r="M641" s="24">
        <v>50194125</v>
      </c>
    </row>
    <row r="642" spans="2:13" x14ac:dyDescent="0.25">
      <c r="B642" s="24"/>
      <c r="C642" s="24"/>
      <c r="D642" s="24"/>
      <c r="E642" s="24"/>
      <c r="F642" s="24"/>
      <c r="G642" s="24"/>
      <c r="H642" s="24"/>
      <c r="I642" s="23" t="s">
        <v>59</v>
      </c>
      <c r="J642" s="24"/>
      <c r="K642" s="24"/>
      <c r="L642" s="24"/>
      <c r="M642" s="24"/>
    </row>
    <row r="643" spans="2:13" x14ac:dyDescent="0.25">
      <c r="B643" s="24" t="s">
        <v>81</v>
      </c>
      <c r="C643" s="24" t="s">
        <v>258</v>
      </c>
      <c r="D643" s="24">
        <v>10089149</v>
      </c>
      <c r="E643" s="24">
        <v>1</v>
      </c>
      <c r="F643" s="24" t="s">
        <v>57</v>
      </c>
      <c r="G643" s="24">
        <v>0.34</v>
      </c>
      <c r="H643" s="24">
        <v>0.34</v>
      </c>
      <c r="I643" s="23">
        <v>2.85</v>
      </c>
      <c r="J643" s="24">
        <v>2.85</v>
      </c>
      <c r="K643" s="24"/>
      <c r="L643" s="24"/>
      <c r="M643" s="24">
        <v>56533326</v>
      </c>
    </row>
    <row r="644" spans="2:13" x14ac:dyDescent="0.25">
      <c r="B644" s="24"/>
      <c r="C644" s="24"/>
      <c r="D644" s="24"/>
      <c r="E644" s="24"/>
      <c r="F644" s="24"/>
      <c r="G644" s="24"/>
      <c r="H644" s="24"/>
      <c r="I644" s="23" t="s">
        <v>59</v>
      </c>
      <c r="J644" s="24"/>
      <c r="K644" s="24"/>
      <c r="L644" s="24"/>
      <c r="M644" s="24"/>
    </row>
    <row r="645" spans="2:13" x14ac:dyDescent="0.25">
      <c r="B645" s="24" t="s">
        <v>81</v>
      </c>
      <c r="C645" s="24" t="s">
        <v>443</v>
      </c>
      <c r="D645" s="24">
        <v>5014067133804</v>
      </c>
      <c r="E645" s="24">
        <v>4</v>
      </c>
      <c r="F645" s="24" t="s">
        <v>57</v>
      </c>
      <c r="G645" s="24">
        <v>0.16</v>
      </c>
      <c r="H645" s="24">
        <v>0.64</v>
      </c>
      <c r="I645" s="23">
        <v>0.95</v>
      </c>
      <c r="J645" s="24">
        <v>3.8</v>
      </c>
      <c r="K645" s="24"/>
      <c r="L645" s="24"/>
      <c r="M645" s="24">
        <v>55749015</v>
      </c>
    </row>
    <row r="646" spans="2:13" x14ac:dyDescent="0.25">
      <c r="B646" s="24"/>
      <c r="C646" s="24"/>
      <c r="D646" s="24"/>
      <c r="E646" s="24"/>
      <c r="F646" s="24"/>
      <c r="G646" s="24"/>
      <c r="H646" s="24"/>
      <c r="I646" s="23" t="s">
        <v>59</v>
      </c>
      <c r="J646" s="24"/>
      <c r="K646" s="24"/>
      <c r="L646" s="24"/>
      <c r="M646" s="24"/>
    </row>
    <row r="647" spans="2:13" x14ac:dyDescent="0.25">
      <c r="B647" s="24" t="s">
        <v>81</v>
      </c>
      <c r="C647" s="24" t="s">
        <v>444</v>
      </c>
      <c r="D647" s="24">
        <v>5000181035179</v>
      </c>
      <c r="E647" s="24">
        <v>8</v>
      </c>
      <c r="F647" s="24" t="s">
        <v>57</v>
      </c>
      <c r="G647" s="24">
        <v>2.1</v>
      </c>
      <c r="H647" s="24">
        <v>16.760000000000002</v>
      </c>
      <c r="I647" s="23">
        <v>2.65</v>
      </c>
      <c r="J647" s="24">
        <v>21.2</v>
      </c>
      <c r="K647" s="24"/>
      <c r="L647" s="24"/>
      <c r="M647" s="24">
        <v>78838998</v>
      </c>
    </row>
    <row r="648" spans="2:13" x14ac:dyDescent="0.25">
      <c r="B648" s="24"/>
      <c r="C648" s="24"/>
      <c r="D648" s="24"/>
      <c r="E648" s="24"/>
      <c r="F648" s="24"/>
      <c r="G648" s="24"/>
      <c r="H648" s="24"/>
      <c r="I648" s="23" t="s">
        <v>59</v>
      </c>
      <c r="J648" s="24"/>
      <c r="K648" s="24"/>
      <c r="L648" s="24"/>
      <c r="M648" s="24"/>
    </row>
    <row r="649" spans="2:13" x14ac:dyDescent="0.25">
      <c r="B649" s="24" t="s">
        <v>55</v>
      </c>
      <c r="C649" s="24" t="s">
        <v>149</v>
      </c>
      <c r="D649" s="24">
        <v>3336922</v>
      </c>
      <c r="E649" s="24">
        <v>1</v>
      </c>
      <c r="F649" s="24" t="s">
        <v>57</v>
      </c>
      <c r="G649" s="24">
        <v>0.25</v>
      </c>
      <c r="H649" s="24">
        <v>0.25</v>
      </c>
      <c r="I649" s="23">
        <v>0.85</v>
      </c>
      <c r="J649" s="24">
        <v>0.85</v>
      </c>
      <c r="K649" s="24"/>
      <c r="L649" s="24"/>
      <c r="M649" s="24">
        <v>88304852</v>
      </c>
    </row>
    <row r="650" spans="2:13" x14ac:dyDescent="0.25">
      <c r="B650" s="24"/>
      <c r="C650" s="24"/>
      <c r="D650" s="24"/>
      <c r="E650" s="24"/>
      <c r="F650" s="24"/>
      <c r="G650" s="24"/>
      <c r="H650" s="24"/>
      <c r="I650" s="23" t="s">
        <v>59</v>
      </c>
      <c r="J650" s="24"/>
      <c r="K650" s="24"/>
      <c r="L650" s="24"/>
      <c r="M650" s="24"/>
    </row>
    <row r="651" spans="2:13" x14ac:dyDescent="0.25">
      <c r="B651" s="24" t="s">
        <v>55</v>
      </c>
      <c r="C651" s="24" t="s">
        <v>240</v>
      </c>
      <c r="D651" s="24">
        <v>3234495</v>
      </c>
      <c r="E651" s="24">
        <v>3</v>
      </c>
      <c r="F651" s="24" t="s">
        <v>57</v>
      </c>
      <c r="G651" s="24">
        <v>0.18</v>
      </c>
      <c r="H651" s="24">
        <v>0.53</v>
      </c>
      <c r="I651" s="23">
        <v>1.2</v>
      </c>
      <c r="J651" s="24">
        <v>3.6</v>
      </c>
      <c r="K651" s="24"/>
      <c r="L651" s="24"/>
      <c r="M651" s="24">
        <v>68190522</v>
      </c>
    </row>
    <row r="652" spans="2:13" x14ac:dyDescent="0.25">
      <c r="B652" s="24"/>
      <c r="C652" s="24"/>
      <c r="D652" s="24"/>
      <c r="E652" s="24"/>
      <c r="F652" s="24"/>
      <c r="G652" s="24"/>
      <c r="H652" s="24"/>
      <c r="I652" s="23" t="s">
        <v>59</v>
      </c>
      <c r="J652" s="24"/>
      <c r="K652" s="24"/>
      <c r="L652" s="24"/>
      <c r="M652" s="24"/>
    </row>
    <row r="653" spans="2:13" x14ac:dyDescent="0.25">
      <c r="B653" s="24" t="s">
        <v>55</v>
      </c>
      <c r="C653" s="24" t="s">
        <v>445</v>
      </c>
      <c r="D653" s="24">
        <v>3326572</v>
      </c>
      <c r="E653" s="24">
        <v>5</v>
      </c>
      <c r="F653" s="24" t="s">
        <v>57</v>
      </c>
      <c r="G653" s="24">
        <v>0.28999999999999998</v>
      </c>
      <c r="H653" s="24">
        <v>1.44</v>
      </c>
      <c r="I653" s="23">
        <v>1.5</v>
      </c>
      <c r="J653" s="24">
        <v>7.25</v>
      </c>
      <c r="K653" s="24"/>
      <c r="L653" s="24"/>
      <c r="M653" s="24">
        <v>87740805</v>
      </c>
    </row>
    <row r="654" spans="2:13" x14ac:dyDescent="0.25">
      <c r="B654" s="24"/>
      <c r="C654" s="24"/>
      <c r="D654" s="24"/>
      <c r="E654" s="24"/>
      <c r="F654" s="24"/>
      <c r="G654" s="24"/>
      <c r="H654" s="24"/>
      <c r="I654" s="23" t="s">
        <v>59</v>
      </c>
      <c r="J654" s="24"/>
      <c r="K654" s="24"/>
      <c r="L654" s="24"/>
      <c r="M654" s="24"/>
    </row>
    <row r="655" spans="2:13" x14ac:dyDescent="0.25">
      <c r="B655" s="24" t="s">
        <v>55</v>
      </c>
      <c r="C655" s="24" t="s">
        <v>174</v>
      </c>
      <c r="D655" s="24">
        <v>3268681</v>
      </c>
      <c r="E655" s="24">
        <v>4</v>
      </c>
      <c r="F655" s="24" t="s">
        <v>57</v>
      </c>
      <c r="G655" s="24">
        <v>0.01</v>
      </c>
      <c r="H655" s="24">
        <v>0.05</v>
      </c>
      <c r="I655" s="23">
        <v>0.8</v>
      </c>
      <c r="J655" s="24">
        <v>3</v>
      </c>
      <c r="K655" s="24"/>
      <c r="L655" s="24"/>
      <c r="M655" s="24">
        <v>81203743</v>
      </c>
    </row>
    <row r="656" spans="2:13" x14ac:dyDescent="0.25">
      <c r="B656" s="24"/>
      <c r="C656" s="24"/>
      <c r="D656" s="24"/>
      <c r="E656" s="24"/>
      <c r="F656" s="24"/>
      <c r="G656" s="24"/>
      <c r="H656" s="24"/>
      <c r="I656" s="23" t="s">
        <v>59</v>
      </c>
      <c r="J656" s="24"/>
      <c r="K656" s="24"/>
      <c r="L656" s="24"/>
      <c r="M656" s="24"/>
    </row>
    <row r="657" spans="2:13" x14ac:dyDescent="0.25">
      <c r="B657" s="24" t="s">
        <v>55</v>
      </c>
      <c r="C657" s="24" t="s">
        <v>107</v>
      </c>
      <c r="D657" s="24">
        <v>3339497</v>
      </c>
      <c r="E657" s="24">
        <v>1</v>
      </c>
      <c r="F657" s="24" t="s">
        <v>57</v>
      </c>
      <c r="G657" s="24">
        <v>0.38</v>
      </c>
      <c r="H657" s="24">
        <v>0.38</v>
      </c>
      <c r="I657" s="23">
        <v>3</v>
      </c>
      <c r="J657" s="24">
        <v>3</v>
      </c>
      <c r="K657" s="24"/>
      <c r="L657" s="24"/>
      <c r="M657" s="24">
        <v>86322202</v>
      </c>
    </row>
    <row r="658" spans="2:13" x14ac:dyDescent="0.25">
      <c r="B658" s="24"/>
      <c r="C658" s="24"/>
      <c r="D658" s="24"/>
      <c r="E658" s="24"/>
      <c r="F658" s="24"/>
      <c r="G658" s="24"/>
      <c r="H658" s="24"/>
      <c r="I658" s="23" t="s">
        <v>59</v>
      </c>
      <c r="J658" s="24"/>
      <c r="K658" s="24"/>
      <c r="L658" s="24"/>
      <c r="M658" s="24"/>
    </row>
    <row r="659" spans="2:13" x14ac:dyDescent="0.25">
      <c r="B659" s="24" t="s">
        <v>55</v>
      </c>
      <c r="C659" s="24" t="s">
        <v>431</v>
      </c>
      <c r="D659" s="24">
        <v>10001004</v>
      </c>
      <c r="E659" s="24">
        <v>2</v>
      </c>
      <c r="F659" s="24" t="s">
        <v>57</v>
      </c>
      <c r="G659" s="24">
        <v>0.22</v>
      </c>
      <c r="H659" s="24">
        <v>0.44</v>
      </c>
      <c r="I659" s="23">
        <v>2.35</v>
      </c>
      <c r="J659" s="24">
        <v>4.7</v>
      </c>
      <c r="K659" s="24"/>
      <c r="L659" s="24"/>
      <c r="M659" s="24">
        <v>57757054</v>
      </c>
    </row>
    <row r="660" spans="2:13" x14ac:dyDescent="0.25">
      <c r="B660" s="24"/>
      <c r="C660" s="24"/>
      <c r="D660" s="24"/>
      <c r="E660" s="24"/>
      <c r="F660" s="24"/>
      <c r="G660" s="24"/>
      <c r="H660" s="24"/>
      <c r="I660" s="23" t="s">
        <v>59</v>
      </c>
      <c r="J660" s="24"/>
      <c r="K660" s="24"/>
      <c r="L660" s="24"/>
      <c r="M660" s="24"/>
    </row>
    <row r="661" spans="2:13" x14ac:dyDescent="0.25">
      <c r="B661" s="24" t="s">
        <v>55</v>
      </c>
      <c r="C661" s="24" t="s">
        <v>446</v>
      </c>
      <c r="D661" s="24">
        <v>3403938</v>
      </c>
      <c r="E661" s="24">
        <v>2</v>
      </c>
      <c r="F661" s="24" t="s">
        <v>57</v>
      </c>
      <c r="G661" s="24">
        <v>0.1</v>
      </c>
      <c r="H661" s="24">
        <v>0.2</v>
      </c>
      <c r="I661" s="23">
        <v>0.9</v>
      </c>
      <c r="J661" s="24">
        <v>1.8</v>
      </c>
      <c r="K661" s="24"/>
      <c r="L661" s="24"/>
      <c r="M661" s="24">
        <v>89950634</v>
      </c>
    </row>
    <row r="662" spans="2:13" x14ac:dyDescent="0.25">
      <c r="B662" s="24"/>
      <c r="C662" s="24"/>
      <c r="D662" s="24"/>
      <c r="E662" s="24"/>
      <c r="F662" s="24"/>
      <c r="G662" s="24"/>
      <c r="H662" s="24"/>
      <c r="I662" s="23" t="s">
        <v>59</v>
      </c>
      <c r="J662" s="24"/>
      <c r="K662" s="24"/>
      <c r="L662" s="24"/>
      <c r="M662" s="24"/>
    </row>
    <row r="663" spans="2:13" x14ac:dyDescent="0.25">
      <c r="B663" s="24" t="s">
        <v>55</v>
      </c>
      <c r="C663" s="24" t="s">
        <v>164</v>
      </c>
      <c r="D663" s="24">
        <v>10073452</v>
      </c>
      <c r="E663" s="24">
        <v>8</v>
      </c>
      <c r="F663" s="24" t="s">
        <v>57</v>
      </c>
      <c r="G663" s="24">
        <v>0.08</v>
      </c>
      <c r="H663" s="24">
        <v>0.66</v>
      </c>
      <c r="I663" s="23">
        <v>0.3</v>
      </c>
      <c r="J663" s="24">
        <v>2.4</v>
      </c>
      <c r="K663" s="24"/>
      <c r="L663" s="24"/>
      <c r="M663" s="24">
        <v>60906295</v>
      </c>
    </row>
    <row r="664" spans="2:13" x14ac:dyDescent="0.25">
      <c r="B664" s="24"/>
      <c r="C664" s="24"/>
      <c r="D664" s="24"/>
      <c r="E664" s="24"/>
      <c r="F664" s="24"/>
      <c r="G664" s="24"/>
      <c r="H664" s="24"/>
      <c r="I664" s="23" t="s">
        <v>59</v>
      </c>
      <c r="J664" s="24"/>
      <c r="K664" s="24"/>
      <c r="L664" s="24"/>
      <c r="M664" s="24"/>
    </row>
    <row r="665" spans="2:13" x14ac:dyDescent="0.25">
      <c r="B665" s="24" t="s">
        <v>55</v>
      </c>
      <c r="C665" s="24" t="s">
        <v>447</v>
      </c>
      <c r="D665" s="24">
        <v>3310700</v>
      </c>
      <c r="E665" s="24">
        <v>1</v>
      </c>
      <c r="F665" s="24" t="s">
        <v>57</v>
      </c>
      <c r="G665" s="24">
        <v>0.23</v>
      </c>
      <c r="H665" s="24">
        <v>0.23</v>
      </c>
      <c r="I665" s="23">
        <v>3.1</v>
      </c>
      <c r="J665" s="24">
        <v>3.1</v>
      </c>
      <c r="K665" s="24"/>
      <c r="L665" s="24"/>
      <c r="M665" s="24">
        <v>88313066</v>
      </c>
    </row>
    <row r="666" spans="2:13" x14ac:dyDescent="0.25">
      <c r="B666" s="24"/>
      <c r="C666" s="24"/>
      <c r="D666" s="24"/>
      <c r="E666" s="24"/>
      <c r="F666" s="24"/>
      <c r="G666" s="24"/>
      <c r="H666" s="24"/>
      <c r="I666" s="23" t="s">
        <v>59</v>
      </c>
      <c r="J666" s="24"/>
      <c r="K666" s="24"/>
      <c r="L666" s="24"/>
      <c r="M666" s="24"/>
    </row>
    <row r="667" spans="2:13" x14ac:dyDescent="0.25">
      <c r="B667" s="24" t="s">
        <v>55</v>
      </c>
      <c r="C667" s="24" t="s">
        <v>448</v>
      </c>
      <c r="D667" s="24">
        <v>3264195</v>
      </c>
      <c r="E667" s="24">
        <v>2</v>
      </c>
      <c r="F667" s="24" t="s">
        <v>57</v>
      </c>
      <c r="G667" s="24">
        <v>7.0000000000000007E-2</v>
      </c>
      <c r="H667" s="24">
        <v>0.13</v>
      </c>
      <c r="I667" s="23">
        <v>0.6</v>
      </c>
      <c r="J667" s="24">
        <v>1.2</v>
      </c>
      <c r="K667" s="24"/>
      <c r="L667" s="24"/>
      <c r="M667" s="24">
        <v>80223142</v>
      </c>
    </row>
    <row r="668" spans="2:13" x14ac:dyDescent="0.25">
      <c r="B668" s="24"/>
      <c r="C668" s="24"/>
      <c r="D668" s="24"/>
      <c r="E668" s="24"/>
      <c r="F668" s="24"/>
      <c r="G668" s="24"/>
      <c r="H668" s="24"/>
      <c r="I668" s="23" t="s">
        <v>59</v>
      </c>
      <c r="J668" s="24"/>
      <c r="K668" s="24"/>
      <c r="L668" s="24"/>
      <c r="M668" s="24"/>
    </row>
    <row r="669" spans="2:13" x14ac:dyDescent="0.25">
      <c r="B669" s="24" t="s">
        <v>55</v>
      </c>
      <c r="C669" s="24" t="s">
        <v>207</v>
      </c>
      <c r="D669" s="24">
        <v>10004685</v>
      </c>
      <c r="E669" s="24">
        <v>4</v>
      </c>
      <c r="F669" s="24" t="s">
        <v>57</v>
      </c>
      <c r="G669" s="24">
        <v>0.21</v>
      </c>
      <c r="H669" s="24">
        <v>0.85</v>
      </c>
      <c r="I669" s="23">
        <v>1.4</v>
      </c>
      <c r="J669" s="24">
        <v>5.6</v>
      </c>
      <c r="K669" s="24"/>
      <c r="L669" s="24"/>
      <c r="M669" s="24">
        <v>66081902</v>
      </c>
    </row>
    <row r="670" spans="2:13" x14ac:dyDescent="0.25">
      <c r="B670" s="24"/>
      <c r="C670" s="24"/>
      <c r="D670" s="24"/>
      <c r="E670" s="24"/>
      <c r="F670" s="24"/>
      <c r="G670" s="24"/>
      <c r="H670" s="24"/>
      <c r="I670" s="23" t="s">
        <v>59</v>
      </c>
      <c r="J670" s="24"/>
      <c r="K670" s="24"/>
      <c r="L670" s="24"/>
      <c r="M670" s="24"/>
    </row>
    <row r="671" spans="2:13" x14ac:dyDescent="0.25">
      <c r="B671" s="24" t="s">
        <v>55</v>
      </c>
      <c r="C671" s="24" t="s">
        <v>118</v>
      </c>
      <c r="D671" s="24">
        <v>10088777</v>
      </c>
      <c r="E671" s="24">
        <v>1</v>
      </c>
      <c r="F671" s="24" t="s">
        <v>57</v>
      </c>
      <c r="G671" s="24">
        <v>0.32</v>
      </c>
      <c r="H671" s="24">
        <v>0.32</v>
      </c>
      <c r="I671" s="23">
        <v>1</v>
      </c>
      <c r="J671" s="24">
        <v>1</v>
      </c>
      <c r="K671" s="24"/>
      <c r="L671" s="24"/>
      <c r="M671" s="24">
        <v>57450831</v>
      </c>
    </row>
    <row r="672" spans="2:13" x14ac:dyDescent="0.25">
      <c r="B672" s="24"/>
      <c r="C672" s="24"/>
      <c r="D672" s="24"/>
      <c r="E672" s="24"/>
      <c r="F672" s="24"/>
      <c r="G672" s="24"/>
      <c r="H672" s="24"/>
      <c r="I672" s="23" t="s">
        <v>59</v>
      </c>
      <c r="J672" s="24"/>
      <c r="K672" s="24"/>
      <c r="L672" s="24"/>
      <c r="M672" s="24"/>
    </row>
    <row r="673" spans="2:13" x14ac:dyDescent="0.25">
      <c r="B673" s="24" t="s">
        <v>55</v>
      </c>
      <c r="C673" s="24" t="s">
        <v>148</v>
      </c>
      <c r="D673" s="24">
        <v>3329979</v>
      </c>
      <c r="E673" s="24">
        <v>2</v>
      </c>
      <c r="F673" s="24" t="s">
        <v>57</v>
      </c>
      <c r="G673" s="24">
        <v>0.25</v>
      </c>
      <c r="H673" s="24">
        <v>0.49</v>
      </c>
      <c r="I673" s="23">
        <v>2.9</v>
      </c>
      <c r="J673" s="24">
        <v>5.8</v>
      </c>
      <c r="K673" s="24"/>
      <c r="L673" s="24"/>
      <c r="M673" s="24">
        <v>87890932</v>
      </c>
    </row>
    <row r="674" spans="2:13" x14ac:dyDescent="0.25">
      <c r="B674" s="24"/>
      <c r="C674" s="24"/>
      <c r="D674" s="24"/>
      <c r="E674" s="24"/>
      <c r="F674" s="24"/>
      <c r="G674" s="24"/>
      <c r="H674" s="24"/>
      <c r="I674" s="23" t="s">
        <v>59</v>
      </c>
      <c r="J674" s="24"/>
      <c r="K674" s="24"/>
      <c r="L674" s="24"/>
      <c r="M674" s="24"/>
    </row>
    <row r="675" spans="2:13" x14ac:dyDescent="0.25">
      <c r="B675" s="24" t="s">
        <v>55</v>
      </c>
      <c r="C675" s="24" t="s">
        <v>433</v>
      </c>
      <c r="D675" s="24">
        <v>10032749</v>
      </c>
      <c r="E675" s="24">
        <v>14</v>
      </c>
      <c r="F675" s="24" t="s">
        <v>57</v>
      </c>
      <c r="G675" s="24">
        <v>0.3</v>
      </c>
      <c r="H675" s="24">
        <v>4.1399999999999997</v>
      </c>
      <c r="I675" s="23">
        <v>1.4</v>
      </c>
      <c r="J675" s="24">
        <v>22.4</v>
      </c>
      <c r="K675" s="24"/>
      <c r="L675" s="24"/>
      <c r="M675" s="24">
        <v>52830666</v>
      </c>
    </row>
    <row r="676" spans="2:13" x14ac:dyDescent="0.25">
      <c r="B676" s="24"/>
      <c r="C676" s="24"/>
      <c r="D676" s="24"/>
      <c r="E676" s="24"/>
      <c r="F676" s="24"/>
      <c r="G676" s="24"/>
      <c r="H676" s="24"/>
      <c r="I676" s="23" t="s">
        <v>59</v>
      </c>
      <c r="J676" s="24"/>
      <c r="K676" s="24"/>
      <c r="L676" s="24"/>
      <c r="M676" s="24"/>
    </row>
    <row r="677" spans="2:13" x14ac:dyDescent="0.25">
      <c r="B677" s="24" t="s">
        <v>66</v>
      </c>
      <c r="C677" s="24" t="s">
        <v>78</v>
      </c>
      <c r="D677" s="24">
        <v>3048979</v>
      </c>
      <c r="E677" s="24">
        <v>6</v>
      </c>
      <c r="F677" s="24" t="s">
        <v>57</v>
      </c>
      <c r="G677" s="24">
        <v>0.09</v>
      </c>
      <c r="H677" s="24">
        <v>0.54</v>
      </c>
      <c r="I677" s="23">
        <v>1.1499999999999999</v>
      </c>
      <c r="J677" s="24">
        <v>6.6</v>
      </c>
      <c r="K677" s="24"/>
      <c r="L677" s="24"/>
      <c r="M677" s="24">
        <v>52412171</v>
      </c>
    </row>
    <row r="678" spans="2:13" x14ac:dyDescent="0.25">
      <c r="B678" s="24"/>
      <c r="C678" s="24"/>
      <c r="D678" s="24"/>
      <c r="E678" s="24"/>
      <c r="F678" s="24"/>
      <c r="G678" s="24"/>
      <c r="H678" s="24"/>
      <c r="I678" s="23" t="s">
        <v>59</v>
      </c>
      <c r="J678" s="24"/>
      <c r="K678" s="24"/>
      <c r="L678" s="24"/>
      <c r="M678" s="24"/>
    </row>
    <row r="679" spans="2:13" x14ac:dyDescent="0.25">
      <c r="B679" s="24" t="s">
        <v>66</v>
      </c>
      <c r="C679" s="24" t="s">
        <v>449</v>
      </c>
      <c r="D679" s="24">
        <v>5054269805581</v>
      </c>
      <c r="E679" s="24">
        <v>1</v>
      </c>
      <c r="F679" s="24" t="s">
        <v>57</v>
      </c>
      <c r="G679" s="24">
        <v>0.37</v>
      </c>
      <c r="H679" s="24">
        <v>0.37</v>
      </c>
      <c r="I679" s="23">
        <v>0.6</v>
      </c>
      <c r="J679" s="24">
        <v>0.6</v>
      </c>
      <c r="K679" s="24"/>
      <c r="L679" s="24"/>
      <c r="M679" s="24">
        <v>79800972</v>
      </c>
    </row>
    <row r="680" spans="2:13" x14ac:dyDescent="0.25">
      <c r="B680" s="24"/>
      <c r="C680" s="24"/>
      <c r="D680" s="24"/>
      <c r="E680" s="24"/>
      <c r="F680" s="24"/>
      <c r="G680" s="24"/>
      <c r="H680" s="24"/>
      <c r="I680" s="23" t="s">
        <v>59</v>
      </c>
      <c r="J680" s="24"/>
      <c r="K680" s="24"/>
      <c r="L680" s="24"/>
      <c r="M680" s="24"/>
    </row>
    <row r="681" spans="2:13" x14ac:dyDescent="0.25">
      <c r="B681" s="24" t="s">
        <v>66</v>
      </c>
      <c r="C681" s="24" t="s">
        <v>139</v>
      </c>
      <c r="D681" s="24">
        <v>5000358240160</v>
      </c>
      <c r="E681" s="24">
        <v>3</v>
      </c>
      <c r="F681" s="24" t="s">
        <v>57</v>
      </c>
      <c r="G681" s="24">
        <v>0.27</v>
      </c>
      <c r="H681" s="24">
        <v>0.81</v>
      </c>
      <c r="I681" s="23">
        <v>1.6</v>
      </c>
      <c r="J681" s="24">
        <v>4.8</v>
      </c>
      <c r="K681" s="24"/>
      <c r="L681" s="24"/>
      <c r="M681" s="24">
        <v>50750913</v>
      </c>
    </row>
    <row r="682" spans="2:13" x14ac:dyDescent="0.25">
      <c r="B682" s="24"/>
      <c r="C682" s="24"/>
      <c r="D682" s="24"/>
      <c r="E682" s="24"/>
      <c r="F682" s="24"/>
      <c r="G682" s="24"/>
      <c r="H682" s="24"/>
      <c r="I682" s="23" t="s">
        <v>59</v>
      </c>
      <c r="J682" s="24"/>
      <c r="K682" s="24"/>
      <c r="L682" s="24"/>
      <c r="M682" s="24"/>
    </row>
    <row r="683" spans="2:13" x14ac:dyDescent="0.25">
      <c r="B683" s="24" t="s">
        <v>66</v>
      </c>
      <c r="C683" s="24" t="s">
        <v>74</v>
      </c>
      <c r="D683" s="24">
        <v>3063330</v>
      </c>
      <c r="E683" s="24">
        <v>5</v>
      </c>
      <c r="F683" s="24" t="s">
        <v>57</v>
      </c>
      <c r="G683" s="24">
        <v>0.08</v>
      </c>
      <c r="H683" s="24">
        <v>0.4</v>
      </c>
      <c r="I683" s="23">
        <v>1.1499999999999999</v>
      </c>
      <c r="J683" s="24">
        <v>5.5</v>
      </c>
      <c r="K683" s="24"/>
      <c r="L683" s="24"/>
      <c r="M683" s="24">
        <v>67880462</v>
      </c>
    </row>
    <row r="684" spans="2:13" x14ac:dyDescent="0.25">
      <c r="B684" s="24"/>
      <c r="C684" s="24"/>
      <c r="D684" s="24"/>
      <c r="E684" s="24"/>
      <c r="F684" s="24"/>
      <c r="G684" s="24"/>
      <c r="H684" s="24"/>
      <c r="I684" s="23" t="s">
        <v>59</v>
      </c>
      <c r="J684" s="24"/>
      <c r="K684" s="24"/>
      <c r="L684" s="24"/>
      <c r="M684" s="24"/>
    </row>
    <row r="685" spans="2:13" x14ac:dyDescent="0.25">
      <c r="B685" s="24" t="s">
        <v>66</v>
      </c>
      <c r="C685" s="24" t="s">
        <v>450</v>
      </c>
      <c r="D685" s="24">
        <v>5010044002743</v>
      </c>
      <c r="E685" s="24">
        <v>1</v>
      </c>
      <c r="F685" s="24" t="s">
        <v>57</v>
      </c>
      <c r="G685" s="24">
        <v>0.41</v>
      </c>
      <c r="H685" s="24">
        <v>0.41</v>
      </c>
      <c r="I685" s="23">
        <v>1.95</v>
      </c>
      <c r="J685" s="24">
        <v>2.25</v>
      </c>
      <c r="K685" s="24"/>
      <c r="L685" s="24"/>
      <c r="M685" s="24">
        <v>52055648</v>
      </c>
    </row>
    <row r="686" spans="2:13" x14ac:dyDescent="0.25">
      <c r="B686" s="24"/>
      <c r="C686" s="24"/>
      <c r="D686" s="24"/>
      <c r="E686" s="24"/>
      <c r="F686" s="24"/>
      <c r="G686" s="24"/>
      <c r="H686" s="24"/>
      <c r="I686" s="23" t="s">
        <v>59</v>
      </c>
      <c r="J686" s="24"/>
      <c r="K686" s="24"/>
      <c r="L686" s="24"/>
      <c r="M686" s="24"/>
    </row>
    <row r="687" spans="2:13" x14ac:dyDescent="0.25">
      <c r="B687" s="24" t="s">
        <v>66</v>
      </c>
      <c r="C687" s="24" t="s">
        <v>101</v>
      </c>
      <c r="D687" s="24">
        <v>5054268240291</v>
      </c>
      <c r="E687" s="24">
        <v>2</v>
      </c>
      <c r="F687" s="24" t="s">
        <v>57</v>
      </c>
      <c r="G687" s="24">
        <v>0.43</v>
      </c>
      <c r="H687" s="24">
        <v>0.85</v>
      </c>
      <c r="I687" s="23">
        <v>2.2999999999999998</v>
      </c>
      <c r="J687" s="24">
        <v>4.5999999999999996</v>
      </c>
      <c r="K687" s="24"/>
      <c r="L687" s="24"/>
      <c r="M687" s="24">
        <v>76539134</v>
      </c>
    </row>
    <row r="688" spans="2:13" x14ac:dyDescent="0.25">
      <c r="B688" s="24"/>
      <c r="C688" s="24"/>
      <c r="D688" s="24"/>
      <c r="E688" s="24"/>
      <c r="F688" s="24"/>
      <c r="G688" s="24"/>
      <c r="H688" s="24"/>
      <c r="I688" s="23" t="s">
        <v>59</v>
      </c>
      <c r="J688" s="24"/>
      <c r="K688" s="24"/>
      <c r="L688" s="24"/>
      <c r="M688" s="24"/>
    </row>
    <row r="689" spans="1:13" x14ac:dyDescent="0.25">
      <c r="B689" s="24" t="s">
        <v>66</v>
      </c>
      <c r="C689" s="24" t="s">
        <v>182</v>
      </c>
      <c r="D689" s="24">
        <v>5052003232372</v>
      </c>
      <c r="E689" s="24">
        <v>5</v>
      </c>
      <c r="F689" s="24" t="s">
        <v>57</v>
      </c>
      <c r="G689" s="24">
        <v>0.23</v>
      </c>
      <c r="H689" s="24">
        <v>1.1399999999999999</v>
      </c>
      <c r="I689" s="23">
        <v>0.95</v>
      </c>
      <c r="J689" s="24">
        <v>4.5</v>
      </c>
      <c r="K689" s="24"/>
      <c r="L689" s="24"/>
      <c r="M689" s="24">
        <v>60100332</v>
      </c>
    </row>
    <row r="690" spans="1:13" x14ac:dyDescent="0.25">
      <c r="B690" s="24"/>
      <c r="C690" s="24"/>
      <c r="D690" s="24"/>
      <c r="E690" s="24"/>
      <c r="F690" s="24"/>
      <c r="G690" s="24"/>
      <c r="H690" s="24"/>
      <c r="I690" s="23" t="s">
        <v>59</v>
      </c>
      <c r="J690" s="24"/>
      <c r="K690" s="24"/>
      <c r="L690" s="24"/>
      <c r="M690" s="24"/>
    </row>
    <row r="691" spans="1:13" x14ac:dyDescent="0.25">
      <c r="B691" s="24" t="s">
        <v>66</v>
      </c>
      <c r="C691" s="24" t="s">
        <v>180</v>
      </c>
      <c r="D691" s="24">
        <v>5010044007588</v>
      </c>
      <c r="E691" s="24">
        <v>1</v>
      </c>
      <c r="F691" s="24" t="s">
        <v>57</v>
      </c>
      <c r="G691" s="24">
        <v>0.25</v>
      </c>
      <c r="H691" s="24">
        <v>0.25</v>
      </c>
      <c r="I691" s="23">
        <v>1.85</v>
      </c>
      <c r="J691" s="24">
        <v>1.85</v>
      </c>
      <c r="K691" s="24"/>
      <c r="L691" s="24"/>
      <c r="M691" s="24">
        <v>85137452</v>
      </c>
    </row>
    <row r="692" spans="1:13" x14ac:dyDescent="0.25">
      <c r="B692" s="24"/>
      <c r="C692" s="24"/>
      <c r="D692" s="24"/>
      <c r="E692" s="24"/>
      <c r="F692" s="24"/>
      <c r="G692" s="24"/>
      <c r="H692" s="24"/>
      <c r="I692" s="23" t="s">
        <v>59</v>
      </c>
      <c r="J692" s="24"/>
      <c r="K692" s="24"/>
      <c r="L692" s="24"/>
      <c r="M692" s="24"/>
    </row>
    <row r="693" spans="1:13" x14ac:dyDescent="0.25">
      <c r="B693" s="24" t="s">
        <v>66</v>
      </c>
      <c r="C693" s="24" t="s">
        <v>451</v>
      </c>
      <c r="D693" s="24">
        <v>5057545889831</v>
      </c>
      <c r="E693" s="24">
        <v>1</v>
      </c>
      <c r="F693" s="24" t="s">
        <v>57</v>
      </c>
      <c r="G693" s="24">
        <v>0.27</v>
      </c>
      <c r="H693" s="24">
        <v>0.27</v>
      </c>
      <c r="I693" s="23">
        <v>1.9</v>
      </c>
      <c r="J693" s="24">
        <v>1.9</v>
      </c>
      <c r="K693" s="24"/>
      <c r="L693" s="24"/>
      <c r="M693" s="24">
        <v>84828016</v>
      </c>
    </row>
    <row r="694" spans="1:13" x14ac:dyDescent="0.25">
      <c r="B694" s="24"/>
      <c r="C694" s="24"/>
      <c r="D694" s="24"/>
      <c r="E694" s="24"/>
      <c r="F694" s="24"/>
      <c r="G694" s="24"/>
      <c r="H694" s="24"/>
      <c r="I694" s="23" t="s">
        <v>59</v>
      </c>
      <c r="J694" s="24"/>
      <c r="K694" s="24"/>
      <c r="L694" s="24"/>
      <c r="M694" s="24"/>
    </row>
    <row r="695" spans="1:13" x14ac:dyDescent="0.25">
      <c r="B695" s="24" t="s">
        <v>66</v>
      </c>
      <c r="C695" s="24" t="s">
        <v>143</v>
      </c>
      <c r="D695" s="24">
        <v>5059512103650</v>
      </c>
      <c r="E695" s="24">
        <v>2</v>
      </c>
      <c r="F695" s="24" t="s">
        <v>57</v>
      </c>
      <c r="G695" s="24">
        <v>0.14000000000000001</v>
      </c>
      <c r="H695" s="24">
        <v>0.28999999999999998</v>
      </c>
      <c r="I695" s="23">
        <v>1.1000000000000001</v>
      </c>
      <c r="J695" s="24">
        <v>2.2000000000000002</v>
      </c>
      <c r="K695" s="24"/>
      <c r="L695" s="24"/>
      <c r="M695" s="24">
        <v>88303971</v>
      </c>
    </row>
    <row r="696" spans="1:13" x14ac:dyDescent="0.25">
      <c r="B696" s="24"/>
      <c r="C696" s="24"/>
      <c r="D696" s="24"/>
      <c r="E696" s="24"/>
      <c r="F696" s="24"/>
      <c r="G696" s="24"/>
      <c r="H696" s="24"/>
      <c r="I696" s="23" t="s">
        <v>59</v>
      </c>
      <c r="J696" s="24"/>
      <c r="K696" s="24"/>
      <c r="L696" s="24"/>
      <c r="M696" s="24"/>
    </row>
    <row r="697" spans="1:13" x14ac:dyDescent="0.25">
      <c r="B697" s="24" t="s">
        <v>66</v>
      </c>
      <c r="C697" s="24" t="s">
        <v>452</v>
      </c>
      <c r="D697" s="24">
        <v>5059697252921</v>
      </c>
      <c r="E697" s="24">
        <v>1</v>
      </c>
      <c r="F697" s="24" t="s">
        <v>57</v>
      </c>
      <c r="G697" s="24">
        <v>0.42</v>
      </c>
      <c r="H697" s="24">
        <v>0.42</v>
      </c>
      <c r="I697" s="23">
        <v>2.2999999999999998</v>
      </c>
      <c r="J697" s="24">
        <v>2.2999999999999998</v>
      </c>
      <c r="K697" s="24"/>
      <c r="L697" s="24"/>
      <c r="M697" s="24">
        <v>90611800</v>
      </c>
    </row>
    <row r="698" spans="1:13" x14ac:dyDescent="0.25">
      <c r="B698" s="24"/>
      <c r="C698" s="24"/>
      <c r="D698" s="24"/>
      <c r="E698" s="24"/>
      <c r="F698" s="24"/>
      <c r="G698" s="24"/>
      <c r="H698" s="24"/>
      <c r="I698" s="23" t="s">
        <v>59</v>
      </c>
      <c r="J698" s="24"/>
      <c r="K698" s="24"/>
      <c r="L698" s="24"/>
      <c r="M698" s="24"/>
    </row>
    <row r="699" spans="1:13" x14ac:dyDescent="0.25">
      <c r="B699" s="24" t="s">
        <v>66</v>
      </c>
      <c r="C699" s="24" t="s">
        <v>73</v>
      </c>
      <c r="D699" s="24">
        <v>3277621</v>
      </c>
      <c r="E699" s="24">
        <v>1</v>
      </c>
      <c r="F699" s="24" t="s">
        <v>57</v>
      </c>
      <c r="G699" s="24">
        <v>0.08</v>
      </c>
      <c r="H699" s="24">
        <v>0.08</v>
      </c>
      <c r="I699" s="23">
        <v>1.2</v>
      </c>
      <c r="J699" s="24">
        <v>1.2</v>
      </c>
      <c r="K699" s="24"/>
      <c r="L699" s="24"/>
      <c r="M699" s="24">
        <v>83688234</v>
      </c>
    </row>
    <row r="700" spans="1:13" x14ac:dyDescent="0.25">
      <c r="B700" s="24"/>
      <c r="C700" s="24"/>
      <c r="D700" s="24"/>
      <c r="E700" s="24"/>
      <c r="F700" s="24"/>
      <c r="G700" s="24"/>
      <c r="H700" s="24"/>
      <c r="I700" s="23" t="s">
        <v>59</v>
      </c>
      <c r="J700" s="24"/>
      <c r="K700" s="24"/>
      <c r="L700" s="24"/>
      <c r="M700" s="24"/>
    </row>
    <row r="701" spans="1:13" x14ac:dyDescent="0.25">
      <c r="B701" s="24" t="s">
        <v>122</v>
      </c>
      <c r="C701" s="24" t="s">
        <v>217</v>
      </c>
      <c r="D701" s="24">
        <v>5057753932657</v>
      </c>
      <c r="E701" s="24">
        <v>1</v>
      </c>
      <c r="F701" s="24" t="s">
        <v>57</v>
      </c>
      <c r="G701" s="24">
        <v>0.27</v>
      </c>
      <c r="H701" s="24">
        <v>0.27</v>
      </c>
      <c r="I701" s="23">
        <v>3</v>
      </c>
      <c r="J701" s="24">
        <v>3</v>
      </c>
      <c r="K701" s="24"/>
      <c r="L701" s="24"/>
      <c r="M701" s="24">
        <v>87874877</v>
      </c>
    </row>
    <row r="702" spans="1:13" x14ac:dyDescent="0.25">
      <c r="B702" s="24"/>
      <c r="C702" s="24"/>
      <c r="D702" s="24"/>
      <c r="E702" s="24"/>
      <c r="F702" s="24"/>
      <c r="G702" s="24"/>
      <c r="H702" s="24"/>
      <c r="I702" s="23" t="s">
        <v>59</v>
      </c>
      <c r="J702" s="24"/>
      <c r="K702" s="24"/>
      <c r="L702" s="24"/>
      <c r="M702" s="24"/>
    </row>
    <row r="703" spans="1:13" x14ac:dyDescent="0.25">
      <c r="A703" s="3">
        <v>45430</v>
      </c>
      <c r="B703" s="24" t="s">
        <v>81</v>
      </c>
      <c r="C703" s="24" t="s">
        <v>442</v>
      </c>
      <c r="D703" s="24">
        <v>4025500277239</v>
      </c>
      <c r="E703" s="24">
        <v>2</v>
      </c>
      <c r="F703" s="24" t="s">
        <v>57</v>
      </c>
      <c r="G703" s="24">
        <v>0.14000000000000001</v>
      </c>
      <c r="H703" s="24">
        <v>0.28999999999999998</v>
      </c>
      <c r="I703" s="23">
        <v>0.95</v>
      </c>
      <c r="J703" s="24">
        <v>1.9</v>
      </c>
      <c r="K703" s="24"/>
      <c r="L703" s="24"/>
      <c r="M703" s="24">
        <v>90779600</v>
      </c>
    </row>
    <row r="704" spans="1:13" x14ac:dyDescent="0.25">
      <c r="B704" s="24"/>
      <c r="C704" s="24"/>
      <c r="D704" s="24"/>
      <c r="E704" s="24"/>
      <c r="F704" s="24"/>
      <c r="G704" s="24"/>
      <c r="H704" s="24"/>
      <c r="I704" s="23" t="s">
        <v>59</v>
      </c>
      <c r="J704" s="24"/>
      <c r="K704" s="24"/>
      <c r="L704" s="24"/>
      <c r="M704" s="24"/>
    </row>
    <row r="705" spans="2:13" x14ac:dyDescent="0.25">
      <c r="B705" s="24" t="s">
        <v>81</v>
      </c>
      <c r="C705" s="24" t="s">
        <v>453</v>
      </c>
      <c r="D705" s="24">
        <v>5051898873370</v>
      </c>
      <c r="E705" s="24">
        <v>2</v>
      </c>
      <c r="F705" s="24" t="s">
        <v>57</v>
      </c>
      <c r="G705" s="24">
        <v>0.36</v>
      </c>
      <c r="H705" s="24">
        <v>0.72</v>
      </c>
      <c r="I705" s="23">
        <v>5.6</v>
      </c>
      <c r="J705" s="24">
        <v>11.2</v>
      </c>
      <c r="K705" s="24"/>
      <c r="L705" s="24"/>
      <c r="M705" s="24">
        <v>64123523</v>
      </c>
    </row>
    <row r="706" spans="2:13" x14ac:dyDescent="0.25">
      <c r="B706" s="24"/>
      <c r="C706" s="24"/>
      <c r="D706" s="24"/>
      <c r="E706" s="24"/>
      <c r="F706" s="24"/>
      <c r="G706" s="24"/>
      <c r="H706" s="24"/>
      <c r="I706" s="23" t="s">
        <v>59</v>
      </c>
      <c r="J706" s="24"/>
      <c r="K706" s="24"/>
      <c r="L706" s="24"/>
      <c r="M706" s="24"/>
    </row>
    <row r="707" spans="2:13" x14ac:dyDescent="0.25">
      <c r="B707" s="24" t="s">
        <v>81</v>
      </c>
      <c r="C707" s="24" t="s">
        <v>269</v>
      </c>
      <c r="D707" s="24">
        <v>3057124</v>
      </c>
      <c r="E707" s="24">
        <v>2</v>
      </c>
      <c r="F707" s="24" t="s">
        <v>57</v>
      </c>
      <c r="G707" s="24">
        <v>0.25</v>
      </c>
      <c r="H707" s="24">
        <v>0.5</v>
      </c>
      <c r="I707" s="23">
        <v>3</v>
      </c>
      <c r="J707" s="24">
        <v>6</v>
      </c>
      <c r="K707" s="24"/>
      <c r="L707" s="24"/>
      <c r="M707" s="24">
        <v>55184792</v>
      </c>
    </row>
    <row r="708" spans="2:13" x14ac:dyDescent="0.25">
      <c r="B708" s="24"/>
      <c r="C708" s="24"/>
      <c r="D708" s="24"/>
      <c r="E708" s="24"/>
      <c r="F708" s="24"/>
      <c r="G708" s="24"/>
      <c r="H708" s="24"/>
      <c r="I708" s="23" t="s">
        <v>59</v>
      </c>
      <c r="J708" s="24"/>
      <c r="K708" s="24"/>
      <c r="L708" s="24"/>
      <c r="M708" s="24"/>
    </row>
    <row r="709" spans="2:13" x14ac:dyDescent="0.25">
      <c r="B709" s="24" t="s">
        <v>81</v>
      </c>
      <c r="C709" s="24" t="s">
        <v>278</v>
      </c>
      <c r="D709" s="24">
        <v>5000462346611</v>
      </c>
      <c r="E709" s="24">
        <v>8</v>
      </c>
      <c r="F709" s="24" t="s">
        <v>57</v>
      </c>
      <c r="G709" s="24">
        <v>0.13</v>
      </c>
      <c r="H709" s="24">
        <v>1.05</v>
      </c>
      <c r="I709" s="23">
        <v>2.65</v>
      </c>
      <c r="J709" s="24">
        <v>21.2</v>
      </c>
      <c r="K709" s="24"/>
      <c r="L709" s="24"/>
      <c r="M709" s="24">
        <v>55214677</v>
      </c>
    </row>
    <row r="710" spans="2:13" x14ac:dyDescent="0.25">
      <c r="B710" s="24"/>
      <c r="C710" s="24"/>
      <c r="D710" s="24"/>
      <c r="E710" s="24"/>
      <c r="F710" s="24"/>
      <c r="G710" s="24"/>
      <c r="H710" s="24"/>
      <c r="I710" s="23" t="s">
        <v>59</v>
      </c>
      <c r="J710" s="24"/>
      <c r="K710" s="24"/>
      <c r="L710" s="24"/>
      <c r="M710" s="24"/>
    </row>
    <row r="711" spans="2:13" x14ac:dyDescent="0.25">
      <c r="B711" s="24" t="s">
        <v>81</v>
      </c>
      <c r="C711" s="24" t="s">
        <v>454</v>
      </c>
      <c r="D711" s="24">
        <v>5059697724442</v>
      </c>
      <c r="E711" s="24">
        <v>5</v>
      </c>
      <c r="F711" s="24" t="s">
        <v>57</v>
      </c>
      <c r="G711" s="24">
        <v>0.14000000000000001</v>
      </c>
      <c r="H711" s="24">
        <v>0.68</v>
      </c>
      <c r="I711" s="23">
        <v>2</v>
      </c>
      <c r="J711" s="24">
        <v>11</v>
      </c>
      <c r="K711" s="24"/>
      <c r="L711" s="24"/>
      <c r="M711" s="24">
        <v>92671695</v>
      </c>
    </row>
    <row r="712" spans="2:13" x14ac:dyDescent="0.25">
      <c r="B712" s="24"/>
      <c r="C712" s="24"/>
      <c r="D712" s="24"/>
      <c r="E712" s="24"/>
      <c r="F712" s="24"/>
      <c r="G712" s="24"/>
      <c r="H712" s="24"/>
      <c r="I712" s="23" t="s">
        <v>59</v>
      </c>
      <c r="J712" s="24"/>
      <c r="K712" s="24"/>
      <c r="L712" s="24"/>
      <c r="M712" s="24"/>
    </row>
    <row r="713" spans="2:13" x14ac:dyDescent="0.25">
      <c r="B713" s="24" t="s">
        <v>81</v>
      </c>
      <c r="C713" s="24" t="s">
        <v>455</v>
      </c>
      <c r="D713" s="24">
        <v>5050179762112</v>
      </c>
      <c r="E713" s="24">
        <v>6</v>
      </c>
      <c r="F713" s="24" t="s">
        <v>57</v>
      </c>
      <c r="G713" s="24">
        <v>2.37</v>
      </c>
      <c r="H713" s="24">
        <v>14.24</v>
      </c>
      <c r="I713" s="23">
        <v>2</v>
      </c>
      <c r="J713" s="24">
        <v>13.8</v>
      </c>
      <c r="K713" s="24"/>
      <c r="L713" s="24"/>
      <c r="M713" s="24">
        <v>55595708</v>
      </c>
    </row>
    <row r="714" spans="2:13" x14ac:dyDescent="0.25">
      <c r="B714" s="24"/>
      <c r="C714" s="24"/>
      <c r="D714" s="24"/>
      <c r="E714" s="24"/>
      <c r="F714" s="24"/>
      <c r="G714" s="24"/>
      <c r="H714" s="24"/>
      <c r="I714" s="23" t="s">
        <v>59</v>
      </c>
      <c r="J714" s="24"/>
      <c r="K714" s="24"/>
      <c r="L714" s="24"/>
      <c r="M714" s="24"/>
    </row>
    <row r="715" spans="2:13" x14ac:dyDescent="0.25">
      <c r="B715" s="24" t="s">
        <v>81</v>
      </c>
      <c r="C715" s="24" t="s">
        <v>456</v>
      </c>
      <c r="D715" s="24">
        <v>10089156</v>
      </c>
      <c r="E715" s="24">
        <v>1</v>
      </c>
      <c r="F715" s="24" t="s">
        <v>57</v>
      </c>
      <c r="G715" s="24">
        <v>0.33</v>
      </c>
      <c r="H715" s="24">
        <v>0.33</v>
      </c>
      <c r="I715" s="23">
        <v>2.85</v>
      </c>
      <c r="J715" s="24">
        <v>2.85</v>
      </c>
      <c r="K715" s="24"/>
      <c r="L715" s="24"/>
      <c r="M715" s="24">
        <v>56533257</v>
      </c>
    </row>
    <row r="716" spans="2:13" x14ac:dyDescent="0.25">
      <c r="B716" s="24"/>
      <c r="C716" s="24"/>
      <c r="D716" s="24"/>
      <c r="E716" s="24"/>
      <c r="F716" s="24"/>
      <c r="G716" s="24"/>
      <c r="H716" s="24"/>
      <c r="I716" s="23" t="s">
        <v>59</v>
      </c>
      <c r="J716" s="24"/>
      <c r="K716" s="24"/>
      <c r="L716" s="24"/>
      <c r="M716" s="24"/>
    </row>
    <row r="717" spans="2:13" x14ac:dyDescent="0.25">
      <c r="B717" s="24" t="s">
        <v>81</v>
      </c>
      <c r="C717" s="24" t="s">
        <v>457</v>
      </c>
      <c r="D717" s="24">
        <v>5051140452490</v>
      </c>
      <c r="E717" s="24">
        <v>2</v>
      </c>
      <c r="F717" s="24" t="s">
        <v>57</v>
      </c>
      <c r="G717" s="24">
        <v>0.4</v>
      </c>
      <c r="H717" s="24">
        <v>0.81</v>
      </c>
      <c r="I717" s="23">
        <v>3.5</v>
      </c>
      <c r="J717" s="24">
        <v>7</v>
      </c>
      <c r="K717" s="24"/>
      <c r="L717" s="24"/>
      <c r="M717" s="24">
        <v>59358022</v>
      </c>
    </row>
    <row r="718" spans="2:13" x14ac:dyDescent="0.25">
      <c r="B718" s="24"/>
      <c r="C718" s="24"/>
      <c r="D718" s="24"/>
      <c r="E718" s="24"/>
      <c r="F718" s="24"/>
      <c r="G718" s="24"/>
      <c r="H718" s="24"/>
      <c r="I718" s="23" t="s">
        <v>59</v>
      </c>
      <c r="J718" s="24"/>
      <c r="K718" s="24"/>
      <c r="L718" s="24"/>
      <c r="M718" s="24"/>
    </row>
    <row r="719" spans="2:13" x14ac:dyDescent="0.25">
      <c r="B719" s="24" t="s">
        <v>81</v>
      </c>
      <c r="C719" s="24" t="s">
        <v>264</v>
      </c>
      <c r="D719" s="24">
        <v>5050179762099</v>
      </c>
      <c r="E719" s="24">
        <v>3</v>
      </c>
      <c r="F719" s="24" t="s">
        <v>57</v>
      </c>
      <c r="G719" s="24">
        <v>2.38</v>
      </c>
      <c r="H719" s="24">
        <v>7.14</v>
      </c>
      <c r="I719" s="23">
        <v>2.2999999999999998</v>
      </c>
      <c r="J719" s="24">
        <v>6.9</v>
      </c>
      <c r="K719" s="24"/>
      <c r="L719" s="24"/>
      <c r="M719" s="24">
        <v>55595680</v>
      </c>
    </row>
    <row r="720" spans="2:13" x14ac:dyDescent="0.25">
      <c r="B720" s="24"/>
      <c r="C720" s="24"/>
      <c r="D720" s="24"/>
      <c r="E720" s="24"/>
      <c r="F720" s="24"/>
      <c r="G720" s="24"/>
      <c r="H720" s="24"/>
      <c r="I720" s="23" t="s">
        <v>59</v>
      </c>
      <c r="J720" s="24"/>
      <c r="K720" s="24"/>
      <c r="L720" s="24"/>
      <c r="M720" s="24"/>
    </row>
    <row r="721" spans="1:13" x14ac:dyDescent="0.25">
      <c r="B721" s="24" t="s">
        <v>81</v>
      </c>
      <c r="C721" s="24" t="s">
        <v>132</v>
      </c>
      <c r="D721" s="24">
        <v>5057967620821</v>
      </c>
      <c r="E721" s="24">
        <v>3</v>
      </c>
      <c r="F721" s="24" t="s">
        <v>57</v>
      </c>
      <c r="G721" s="24">
        <v>0.42</v>
      </c>
      <c r="H721" s="24">
        <v>1.26</v>
      </c>
      <c r="I721" s="23">
        <v>3.6</v>
      </c>
      <c r="J721" s="24">
        <v>10.35</v>
      </c>
      <c r="K721" s="24"/>
      <c r="L721" s="24"/>
      <c r="M721" s="24">
        <v>86776839</v>
      </c>
    </row>
    <row r="722" spans="1:13" x14ac:dyDescent="0.25">
      <c r="B722" s="24"/>
      <c r="C722" s="24"/>
      <c r="D722" s="24"/>
      <c r="E722" s="24"/>
      <c r="F722" s="24"/>
      <c r="G722" s="24"/>
      <c r="H722" s="24"/>
      <c r="I722" s="23" t="s">
        <v>59</v>
      </c>
      <c r="J722" s="24"/>
      <c r="K722" s="24"/>
      <c r="L722" s="24"/>
      <c r="M722" s="24"/>
    </row>
    <row r="723" spans="1:13" x14ac:dyDescent="0.25">
      <c r="B723" s="24" t="s">
        <v>81</v>
      </c>
      <c r="C723" s="24" t="s">
        <v>458</v>
      </c>
      <c r="D723" s="24">
        <v>5057753904296</v>
      </c>
      <c r="E723" s="24">
        <v>2</v>
      </c>
      <c r="F723" s="24" t="s">
        <v>57</v>
      </c>
      <c r="G723" s="24">
        <v>0.97</v>
      </c>
      <c r="H723" s="24">
        <v>1.94</v>
      </c>
      <c r="I723" s="23">
        <v>5.2</v>
      </c>
      <c r="J723" s="24">
        <v>10.4</v>
      </c>
      <c r="K723" s="24"/>
      <c r="L723" s="24"/>
      <c r="M723" s="24">
        <v>87588830</v>
      </c>
    </row>
    <row r="724" spans="1:13" x14ac:dyDescent="0.25">
      <c r="B724" s="24"/>
      <c r="C724" s="24"/>
      <c r="D724" s="24"/>
      <c r="E724" s="24"/>
      <c r="F724" s="24"/>
      <c r="G724" s="24"/>
      <c r="H724" s="24"/>
      <c r="I724" s="23" t="s">
        <v>59</v>
      </c>
      <c r="J724" s="24"/>
      <c r="K724" s="24"/>
      <c r="L724" s="24"/>
      <c r="M724" s="24"/>
    </row>
    <row r="725" spans="1:13" x14ac:dyDescent="0.25">
      <c r="B725" s="24" t="s">
        <v>81</v>
      </c>
      <c r="C725" s="24" t="s">
        <v>459</v>
      </c>
      <c r="D725" s="24">
        <v>5051622082450</v>
      </c>
      <c r="E725" s="24">
        <v>2</v>
      </c>
      <c r="F725" s="24" t="s">
        <v>57</v>
      </c>
      <c r="G725" s="24">
        <v>0.47</v>
      </c>
      <c r="H725" s="24">
        <v>0.93</v>
      </c>
      <c r="I725" s="23">
        <v>2.25</v>
      </c>
      <c r="J725" s="24">
        <v>4.5</v>
      </c>
      <c r="K725" s="24"/>
      <c r="L725" s="24"/>
      <c r="M725" s="24">
        <v>62645830</v>
      </c>
    </row>
    <row r="726" spans="1:13" x14ac:dyDescent="0.25">
      <c r="B726" s="24"/>
      <c r="C726" s="24"/>
      <c r="D726" s="24"/>
      <c r="E726" s="24"/>
      <c r="F726" s="24"/>
      <c r="G726" s="24"/>
      <c r="H726" s="24"/>
      <c r="I726" s="23" t="s">
        <v>59</v>
      </c>
      <c r="J726" s="24"/>
      <c r="K726" s="24"/>
      <c r="L726" s="24"/>
      <c r="M726" s="24"/>
    </row>
    <row r="727" spans="1:13" x14ac:dyDescent="0.25">
      <c r="B727" s="24" t="s">
        <v>81</v>
      </c>
      <c r="C727" s="24" t="s">
        <v>460</v>
      </c>
      <c r="D727" s="24">
        <v>5054402818065</v>
      </c>
      <c r="E727" s="24">
        <v>1</v>
      </c>
      <c r="F727" s="24" t="s">
        <v>57</v>
      </c>
      <c r="G727" s="24">
        <v>0.23</v>
      </c>
      <c r="H727" s="24">
        <v>0.23</v>
      </c>
      <c r="I727" s="23">
        <v>3</v>
      </c>
      <c r="J727" s="24">
        <v>3</v>
      </c>
      <c r="K727" s="24"/>
      <c r="L727" s="24"/>
      <c r="M727" s="24">
        <v>65395498</v>
      </c>
    </row>
    <row r="728" spans="1:13" x14ac:dyDescent="0.25">
      <c r="B728" s="24"/>
      <c r="C728" s="24"/>
      <c r="D728" s="24"/>
      <c r="E728" s="24"/>
      <c r="F728" s="24"/>
      <c r="G728" s="24"/>
      <c r="H728" s="24"/>
      <c r="I728" s="23" t="s">
        <v>59</v>
      </c>
      <c r="J728" s="24"/>
      <c r="K728" s="24"/>
      <c r="L728" s="24"/>
      <c r="M728" s="24"/>
    </row>
    <row r="729" spans="1:13" x14ac:dyDescent="0.25">
      <c r="B729" s="24" t="s">
        <v>81</v>
      </c>
      <c r="C729" s="24" t="s">
        <v>86</v>
      </c>
      <c r="D729" s="24">
        <v>5059697762635</v>
      </c>
      <c r="E729" s="24">
        <v>1</v>
      </c>
      <c r="F729" s="24" t="s">
        <v>57</v>
      </c>
      <c r="G729" s="24">
        <v>0.25</v>
      </c>
      <c r="H729" s="24">
        <v>0.25</v>
      </c>
      <c r="I729" s="23">
        <v>2.15</v>
      </c>
      <c r="J729" s="24">
        <v>2.15</v>
      </c>
      <c r="K729" s="24"/>
      <c r="L729" s="24"/>
      <c r="M729" s="24">
        <v>92438068</v>
      </c>
    </row>
    <row r="730" spans="1:13" x14ac:dyDescent="0.25">
      <c r="B730" s="24"/>
      <c r="C730" s="24"/>
      <c r="D730" s="24"/>
      <c r="E730" s="24"/>
      <c r="F730" s="24"/>
      <c r="G730" s="24"/>
      <c r="H730" s="24"/>
      <c r="I730" s="23" t="s">
        <v>59</v>
      </c>
      <c r="J730" s="24"/>
      <c r="K730" s="24"/>
      <c r="L730" s="24"/>
      <c r="M730" s="24"/>
    </row>
    <row r="731" spans="1:13" x14ac:dyDescent="0.25">
      <c r="B731" t="s">
        <v>66</v>
      </c>
      <c r="C731" t="s">
        <v>461</v>
      </c>
      <c r="H731">
        <v>5</v>
      </c>
      <c r="I731">
        <v>1.95</v>
      </c>
      <c r="J731" s="7">
        <f>H731*I731</f>
        <v>9.75</v>
      </c>
    </row>
    <row r="732" spans="1:13" x14ac:dyDescent="0.25">
      <c r="B732" t="s">
        <v>55</v>
      </c>
      <c r="C732" t="s">
        <v>55</v>
      </c>
      <c r="H732">
        <v>11</v>
      </c>
      <c r="I732" s="23">
        <v>2</v>
      </c>
      <c r="J732" s="7">
        <f>H732*I732</f>
        <v>22</v>
      </c>
    </row>
    <row r="733" spans="1:13" x14ac:dyDescent="0.25">
      <c r="A733" s="3">
        <v>45431</v>
      </c>
      <c r="B733" s="24" t="s">
        <v>66</v>
      </c>
      <c r="C733" s="24" t="s">
        <v>462</v>
      </c>
      <c r="D733" s="24">
        <v>5010044008615</v>
      </c>
      <c r="E733" s="24">
        <v>1</v>
      </c>
      <c r="F733" s="24" t="s">
        <v>57</v>
      </c>
      <c r="G733" s="24">
        <v>0.81</v>
      </c>
      <c r="H733" s="24">
        <v>0.81</v>
      </c>
      <c r="I733" s="23">
        <v>1.35</v>
      </c>
      <c r="J733" s="24">
        <v>1.55</v>
      </c>
      <c r="K733" s="24"/>
      <c r="L733" s="24"/>
      <c r="M733" s="24">
        <v>86007032</v>
      </c>
    </row>
    <row r="734" spans="1:13" x14ac:dyDescent="0.25">
      <c r="B734" s="24"/>
      <c r="C734" s="24"/>
      <c r="D734" s="24"/>
      <c r="E734" s="24"/>
      <c r="F734" s="24"/>
      <c r="G734" s="24"/>
      <c r="H734" s="24"/>
      <c r="I734" s="23" t="s">
        <v>59</v>
      </c>
      <c r="J734" s="24"/>
      <c r="K734" s="24"/>
      <c r="L734" s="24"/>
      <c r="M734" s="24"/>
    </row>
    <row r="735" spans="1:13" x14ac:dyDescent="0.25">
      <c r="B735" s="24" t="s">
        <v>66</v>
      </c>
      <c r="C735" s="24" t="s">
        <v>139</v>
      </c>
      <c r="D735" s="24">
        <v>5000358240160</v>
      </c>
      <c r="E735" s="24">
        <v>8</v>
      </c>
      <c r="F735" s="24" t="s">
        <v>57</v>
      </c>
      <c r="G735" s="24">
        <v>0.27</v>
      </c>
      <c r="H735" s="24">
        <v>2.15</v>
      </c>
      <c r="I735" s="23">
        <v>1.6</v>
      </c>
      <c r="J735" s="24">
        <v>12.8</v>
      </c>
      <c r="K735" s="24"/>
      <c r="L735" s="24"/>
      <c r="M735" s="24">
        <v>50750913</v>
      </c>
    </row>
    <row r="736" spans="1:13" x14ac:dyDescent="0.25">
      <c r="B736" s="24"/>
      <c r="C736" s="24"/>
      <c r="D736" s="24"/>
      <c r="E736" s="24"/>
      <c r="F736" s="24"/>
      <c r="G736" s="24"/>
      <c r="H736" s="24"/>
      <c r="I736" s="23" t="s">
        <v>59</v>
      </c>
      <c r="J736" s="24"/>
      <c r="K736" s="24"/>
      <c r="L736" s="24"/>
      <c r="M736" s="24"/>
    </row>
    <row r="737" spans="2:13" x14ac:dyDescent="0.25">
      <c r="B737" s="24" t="s">
        <v>66</v>
      </c>
      <c r="C737" s="24" t="s">
        <v>126</v>
      </c>
      <c r="D737" s="24">
        <v>5054775347735</v>
      </c>
      <c r="E737" s="24">
        <v>11</v>
      </c>
      <c r="F737" s="24" t="s">
        <v>57</v>
      </c>
      <c r="G737" s="24">
        <v>0.23</v>
      </c>
      <c r="H737" s="24">
        <v>2.5099999999999998</v>
      </c>
      <c r="I737" s="23">
        <v>1.4</v>
      </c>
      <c r="J737" s="24">
        <v>15.4</v>
      </c>
      <c r="K737" s="24"/>
      <c r="L737" s="24"/>
      <c r="M737" s="24">
        <v>80568485</v>
      </c>
    </row>
    <row r="738" spans="2:13" x14ac:dyDescent="0.25">
      <c r="B738" s="24"/>
      <c r="C738" s="24"/>
      <c r="D738" s="24"/>
      <c r="E738" s="24"/>
      <c r="F738" s="24"/>
      <c r="G738" s="24"/>
      <c r="H738" s="24"/>
      <c r="I738" s="23" t="s">
        <v>59</v>
      </c>
      <c r="J738" s="24"/>
      <c r="K738" s="24"/>
      <c r="L738" s="24"/>
      <c r="M738" s="24"/>
    </row>
    <row r="739" spans="2:13" x14ac:dyDescent="0.25">
      <c r="B739" s="24" t="s">
        <v>66</v>
      </c>
      <c r="C739" s="24" t="s">
        <v>215</v>
      </c>
      <c r="D739" s="24">
        <v>5057545889619</v>
      </c>
      <c r="E739" s="24">
        <v>1</v>
      </c>
      <c r="F739" s="24" t="s">
        <v>57</v>
      </c>
      <c r="G739" s="24">
        <v>0.3</v>
      </c>
      <c r="H739" s="24">
        <v>0.3</v>
      </c>
      <c r="I739" s="23">
        <v>0.9</v>
      </c>
      <c r="J739" s="24">
        <v>0.9</v>
      </c>
      <c r="K739" s="24"/>
      <c r="L739" s="24"/>
      <c r="M739" s="24">
        <v>84827904</v>
      </c>
    </row>
    <row r="740" spans="2:13" x14ac:dyDescent="0.25">
      <c r="B740" s="24"/>
      <c r="C740" s="24"/>
      <c r="D740" s="24"/>
      <c r="E740" s="24"/>
      <c r="F740" s="24"/>
      <c r="G740" s="24"/>
      <c r="H740" s="24"/>
      <c r="I740" s="23" t="s">
        <v>59</v>
      </c>
      <c r="J740" s="24"/>
      <c r="K740" s="24"/>
      <c r="L740" s="24"/>
      <c r="M740" s="24"/>
    </row>
    <row r="741" spans="2:13" x14ac:dyDescent="0.25">
      <c r="B741" s="24" t="s">
        <v>66</v>
      </c>
      <c r="C741" s="24" t="s">
        <v>463</v>
      </c>
      <c r="D741" s="24">
        <v>5059697699498</v>
      </c>
      <c r="E741" s="24">
        <v>1</v>
      </c>
      <c r="F741" s="24" t="s">
        <v>57</v>
      </c>
      <c r="G741" s="24">
        <v>0.37</v>
      </c>
      <c r="H741" s="24">
        <v>0.37</v>
      </c>
      <c r="I741" s="23">
        <v>3.5</v>
      </c>
      <c r="J741" s="24">
        <v>3.5</v>
      </c>
      <c r="K741" s="24"/>
      <c r="L741" s="24"/>
      <c r="M741" s="24">
        <v>90927260</v>
      </c>
    </row>
    <row r="742" spans="2:13" x14ac:dyDescent="0.25">
      <c r="B742" s="24"/>
      <c r="C742" s="24"/>
      <c r="D742" s="24"/>
      <c r="E742" s="24"/>
      <c r="F742" s="24"/>
      <c r="G742" s="24"/>
      <c r="H742" s="24"/>
      <c r="I742" s="23" t="s">
        <v>59</v>
      </c>
      <c r="J742" s="24"/>
      <c r="K742" s="24"/>
      <c r="L742" s="24"/>
      <c r="M742" s="24"/>
    </row>
    <row r="743" spans="2:13" x14ac:dyDescent="0.25">
      <c r="B743" s="24" t="s">
        <v>55</v>
      </c>
      <c r="C743" s="24" t="s">
        <v>464</v>
      </c>
      <c r="D743" s="24">
        <v>3282045</v>
      </c>
      <c r="E743" s="24">
        <v>1</v>
      </c>
      <c r="F743" s="24" t="s">
        <v>57</v>
      </c>
      <c r="G743" s="24">
        <v>0.21</v>
      </c>
      <c r="H743" s="24">
        <v>0.21</v>
      </c>
      <c r="I743" s="23">
        <v>1.4</v>
      </c>
      <c r="J743" s="24">
        <v>1.4</v>
      </c>
      <c r="K743" s="24"/>
      <c r="L743" s="24"/>
      <c r="M743" s="24">
        <v>84929801</v>
      </c>
    </row>
    <row r="744" spans="2:13" x14ac:dyDescent="0.25">
      <c r="B744" s="24"/>
      <c r="C744" s="24"/>
      <c r="D744" s="24"/>
      <c r="E744" s="24"/>
      <c r="F744" s="24"/>
      <c r="G744" s="24"/>
      <c r="H744" s="24"/>
      <c r="I744" s="23" t="s">
        <v>59</v>
      </c>
      <c r="J744" s="24"/>
      <c r="K744" s="24"/>
      <c r="L744" s="24"/>
      <c r="M744" s="24"/>
    </row>
    <row r="745" spans="2:13" x14ac:dyDescent="0.25">
      <c r="B745" s="24" t="s">
        <v>55</v>
      </c>
      <c r="C745" s="24" t="s">
        <v>465</v>
      </c>
      <c r="D745" s="24">
        <v>3274743</v>
      </c>
      <c r="E745" s="24">
        <v>3</v>
      </c>
      <c r="F745" s="24" t="s">
        <v>57</v>
      </c>
      <c r="G745" s="24">
        <v>0.47</v>
      </c>
      <c r="H745" s="24">
        <v>1.41</v>
      </c>
      <c r="I745" s="23">
        <v>1.5</v>
      </c>
      <c r="J745" s="24">
        <v>4.5</v>
      </c>
      <c r="K745" s="24"/>
      <c r="L745" s="24"/>
      <c r="M745" s="24">
        <v>82873074</v>
      </c>
    </row>
    <row r="746" spans="2:13" x14ac:dyDescent="0.25">
      <c r="B746" s="24"/>
      <c r="C746" s="24"/>
      <c r="D746" s="24"/>
      <c r="E746" s="24"/>
      <c r="F746" s="24"/>
      <c r="G746" s="24"/>
      <c r="H746" s="24"/>
      <c r="I746" s="23" t="s">
        <v>59</v>
      </c>
      <c r="J746" s="24"/>
      <c r="K746" s="24"/>
      <c r="L746" s="24"/>
      <c r="M746" s="24"/>
    </row>
    <row r="747" spans="2:13" x14ac:dyDescent="0.25">
      <c r="B747" s="24" t="s">
        <v>55</v>
      </c>
      <c r="C747" s="24" t="s">
        <v>380</v>
      </c>
      <c r="D747" s="24">
        <v>10111420</v>
      </c>
      <c r="E747" s="24">
        <v>2</v>
      </c>
      <c r="F747" s="24" t="s">
        <v>57</v>
      </c>
      <c r="G747" s="24">
        <v>0.32</v>
      </c>
      <c r="H747" s="24">
        <v>0.64</v>
      </c>
      <c r="I747" s="23">
        <v>1</v>
      </c>
      <c r="J747" s="24">
        <v>2</v>
      </c>
      <c r="K747" s="24"/>
      <c r="L747" s="24"/>
      <c r="M747" s="24">
        <v>67754468</v>
      </c>
    </row>
    <row r="748" spans="2:13" x14ac:dyDescent="0.25">
      <c r="B748" s="24"/>
      <c r="C748" s="24"/>
      <c r="D748" s="24"/>
      <c r="E748" s="24"/>
      <c r="F748" s="24"/>
      <c r="G748" s="24"/>
      <c r="H748" s="24"/>
      <c r="I748" s="23" t="s">
        <v>59</v>
      </c>
      <c r="J748" s="24"/>
      <c r="K748" s="24"/>
      <c r="L748" s="24"/>
      <c r="M748" s="24"/>
    </row>
    <row r="749" spans="2:13" x14ac:dyDescent="0.25">
      <c r="B749" s="24" t="s">
        <v>55</v>
      </c>
      <c r="C749" s="24" t="s">
        <v>107</v>
      </c>
      <c r="D749" s="24">
        <v>3339497</v>
      </c>
      <c r="E749" s="24">
        <v>4</v>
      </c>
      <c r="F749" s="24" t="s">
        <v>57</v>
      </c>
      <c r="G749" s="24">
        <v>0.38</v>
      </c>
      <c r="H749" s="24">
        <v>1.53</v>
      </c>
      <c r="I749" s="23">
        <v>3</v>
      </c>
      <c r="J749" s="24">
        <v>12</v>
      </c>
      <c r="K749" s="24"/>
      <c r="L749" s="24"/>
      <c r="M749" s="24">
        <v>86322202</v>
      </c>
    </row>
    <row r="750" spans="2:13" x14ac:dyDescent="0.25">
      <c r="B750" s="24"/>
      <c r="C750" s="24"/>
      <c r="D750" s="24"/>
      <c r="E750" s="24"/>
      <c r="F750" s="24"/>
      <c r="G750" s="24"/>
      <c r="H750" s="24"/>
      <c r="I750" s="23" t="s">
        <v>59</v>
      </c>
      <c r="J750" s="24"/>
      <c r="K750" s="24"/>
      <c r="L750" s="24"/>
      <c r="M750" s="24"/>
    </row>
    <row r="751" spans="2:13" x14ac:dyDescent="0.25">
      <c r="B751" s="24" t="s">
        <v>55</v>
      </c>
      <c r="C751" s="24" t="s">
        <v>382</v>
      </c>
      <c r="D751" s="24">
        <v>3267158</v>
      </c>
      <c r="E751" s="24">
        <v>1</v>
      </c>
      <c r="F751" s="24" t="s">
        <v>57</v>
      </c>
      <c r="G751" s="24">
        <v>0.16</v>
      </c>
      <c r="H751" s="24">
        <v>0.16</v>
      </c>
      <c r="I751" s="23">
        <v>1.1499999999999999</v>
      </c>
      <c r="J751" s="24">
        <v>1.1499999999999999</v>
      </c>
      <c r="K751" s="24"/>
      <c r="L751" s="24"/>
      <c r="M751" s="24">
        <v>81117350</v>
      </c>
    </row>
    <row r="752" spans="2:13" x14ac:dyDescent="0.25">
      <c r="B752" s="24"/>
      <c r="C752" s="24"/>
      <c r="D752" s="24"/>
      <c r="E752" s="24"/>
      <c r="F752" s="24"/>
      <c r="G752" s="24"/>
      <c r="H752" s="24"/>
      <c r="I752" s="23" t="s">
        <v>59</v>
      </c>
      <c r="J752" s="24"/>
      <c r="K752" s="24"/>
      <c r="L752" s="24"/>
      <c r="M752" s="24"/>
    </row>
    <row r="753" spans="2:13" x14ac:dyDescent="0.25">
      <c r="B753" s="24" t="s">
        <v>55</v>
      </c>
      <c r="C753" s="24" t="s">
        <v>429</v>
      </c>
      <c r="D753" s="24">
        <v>3340080</v>
      </c>
      <c r="E753" s="24">
        <v>2</v>
      </c>
      <c r="F753" s="24" t="s">
        <v>57</v>
      </c>
      <c r="G753" s="24">
        <v>0.27</v>
      </c>
      <c r="H753" s="24">
        <v>0.54</v>
      </c>
      <c r="I753" s="23">
        <v>2.35</v>
      </c>
      <c r="J753" s="24">
        <v>4.7</v>
      </c>
      <c r="K753" s="24"/>
      <c r="L753" s="24"/>
      <c r="M753" s="24">
        <v>86330808</v>
      </c>
    </row>
    <row r="754" spans="2:13" x14ac:dyDescent="0.25">
      <c r="B754" s="24"/>
      <c r="C754" s="24"/>
      <c r="D754" s="24"/>
      <c r="E754" s="24"/>
      <c r="F754" s="24"/>
      <c r="G754" s="24"/>
      <c r="H754" s="24"/>
      <c r="I754" s="23" t="s">
        <v>59</v>
      </c>
      <c r="J754" s="24"/>
      <c r="K754" s="24"/>
      <c r="L754" s="24"/>
      <c r="M754" s="24"/>
    </row>
    <row r="755" spans="2:13" x14ac:dyDescent="0.25">
      <c r="B755" s="24" t="s">
        <v>55</v>
      </c>
      <c r="C755" s="24" t="s">
        <v>466</v>
      </c>
      <c r="D755" s="24">
        <v>3043868</v>
      </c>
      <c r="E755" s="24">
        <v>2</v>
      </c>
      <c r="F755" s="24" t="s">
        <v>57</v>
      </c>
      <c r="G755" s="24">
        <v>0.56999999999999995</v>
      </c>
      <c r="H755" s="24">
        <v>1.1299999999999999</v>
      </c>
      <c r="I755" s="23">
        <v>0.8</v>
      </c>
      <c r="J755" s="24">
        <v>1.6</v>
      </c>
      <c r="K755" s="24"/>
      <c r="L755" s="24"/>
      <c r="M755" s="24">
        <v>57435913</v>
      </c>
    </row>
    <row r="756" spans="2:13" x14ac:dyDescent="0.25">
      <c r="B756" s="24"/>
      <c r="C756" s="24"/>
      <c r="D756" s="24"/>
      <c r="E756" s="24"/>
      <c r="F756" s="24"/>
      <c r="G756" s="24"/>
      <c r="H756" s="24"/>
      <c r="I756" s="23" t="s">
        <v>59</v>
      </c>
      <c r="J756" s="24"/>
      <c r="K756" s="24"/>
      <c r="L756" s="24"/>
      <c r="M756" s="24"/>
    </row>
    <row r="757" spans="2:13" x14ac:dyDescent="0.25">
      <c r="B757" s="24" t="s">
        <v>55</v>
      </c>
      <c r="C757" s="24" t="s">
        <v>467</v>
      </c>
      <c r="D757" s="24">
        <v>10069660</v>
      </c>
      <c r="E757" s="24">
        <v>1</v>
      </c>
      <c r="F757" s="24" t="s">
        <v>57</v>
      </c>
      <c r="G757" s="24">
        <v>0.28000000000000003</v>
      </c>
      <c r="H757" s="24">
        <v>0.28000000000000003</v>
      </c>
      <c r="I757" s="23">
        <v>0.95</v>
      </c>
      <c r="J757" s="24">
        <v>0.95</v>
      </c>
      <c r="K757" s="24"/>
      <c r="L757" s="24"/>
      <c r="M757" s="24">
        <v>59767315</v>
      </c>
    </row>
    <row r="758" spans="2:13" x14ac:dyDescent="0.25">
      <c r="B758" s="24"/>
      <c r="C758" s="24"/>
      <c r="D758" s="24"/>
      <c r="E758" s="24"/>
      <c r="F758" s="24"/>
      <c r="G758" s="24"/>
      <c r="H758" s="24"/>
      <c r="I758" s="23" t="s">
        <v>59</v>
      </c>
      <c r="J758" s="24"/>
      <c r="K758" s="24"/>
      <c r="L758" s="24"/>
      <c r="M758" s="24"/>
    </row>
    <row r="759" spans="2:13" x14ac:dyDescent="0.25">
      <c r="B759" s="24" t="s">
        <v>81</v>
      </c>
      <c r="C759" s="24" t="s">
        <v>395</v>
      </c>
      <c r="D759" s="24">
        <v>5054269155624</v>
      </c>
      <c r="E759" s="24">
        <v>4</v>
      </c>
      <c r="F759" s="24" t="s">
        <v>57</v>
      </c>
      <c r="G759" s="24">
        <v>0.7</v>
      </c>
      <c r="H759" s="24">
        <v>2.8</v>
      </c>
      <c r="I759" s="23">
        <v>2.7</v>
      </c>
      <c r="J759" s="24">
        <v>10.8</v>
      </c>
      <c r="K759" s="24"/>
      <c r="L759" s="24"/>
      <c r="M759" s="24">
        <v>78939199</v>
      </c>
    </row>
    <row r="760" spans="2:13" x14ac:dyDescent="0.25">
      <c r="B760" s="24"/>
      <c r="C760" s="24"/>
      <c r="D760" s="24"/>
      <c r="E760" s="24"/>
      <c r="F760" s="24"/>
      <c r="G760" s="24"/>
      <c r="H760" s="24"/>
      <c r="I760" s="23" t="s">
        <v>59</v>
      </c>
      <c r="J760" s="24"/>
      <c r="K760" s="24"/>
      <c r="L760" s="24"/>
      <c r="M760" s="24"/>
    </row>
    <row r="761" spans="2:13" x14ac:dyDescent="0.25">
      <c r="B761" s="24" t="s">
        <v>81</v>
      </c>
      <c r="C761" s="24" t="s">
        <v>468</v>
      </c>
      <c r="D761" s="24">
        <v>5059697764028</v>
      </c>
      <c r="E761" s="24">
        <v>2</v>
      </c>
      <c r="F761" s="24" t="s">
        <v>57</v>
      </c>
      <c r="G761" s="24">
        <v>0.12</v>
      </c>
      <c r="H761" s="24">
        <v>0.24</v>
      </c>
      <c r="I761" s="23">
        <v>3.75</v>
      </c>
      <c r="J761" s="24">
        <v>7.5</v>
      </c>
      <c r="K761" s="24"/>
      <c r="L761" s="24"/>
      <c r="M761" s="24">
        <v>92746976</v>
      </c>
    </row>
    <row r="762" spans="2:13" x14ac:dyDescent="0.25">
      <c r="B762" s="24"/>
      <c r="C762" s="24"/>
      <c r="D762" s="24"/>
      <c r="E762" s="24"/>
      <c r="F762" s="24"/>
      <c r="G762" s="24"/>
      <c r="H762" s="24"/>
      <c r="I762" s="23" t="s">
        <v>59</v>
      </c>
      <c r="J762" s="24"/>
      <c r="K762" s="24"/>
      <c r="L762" s="24"/>
      <c r="M762" s="24"/>
    </row>
    <row r="763" spans="2:13" x14ac:dyDescent="0.25">
      <c r="B763" s="24" t="s">
        <v>81</v>
      </c>
      <c r="C763" s="24" t="s">
        <v>444</v>
      </c>
      <c r="D763" s="24">
        <v>5000181035179</v>
      </c>
      <c r="E763" s="24">
        <v>1</v>
      </c>
      <c r="F763" s="24" t="s">
        <v>57</v>
      </c>
      <c r="G763" s="24">
        <v>2.1</v>
      </c>
      <c r="H763" s="24">
        <v>2.1</v>
      </c>
      <c r="I763" s="23">
        <v>2.65</v>
      </c>
      <c r="J763" s="24">
        <v>2.65</v>
      </c>
      <c r="K763" s="24"/>
      <c r="L763" s="24"/>
      <c r="M763" s="24">
        <v>78838998</v>
      </c>
    </row>
    <row r="764" spans="2:13" x14ac:dyDescent="0.25">
      <c r="B764" s="24"/>
      <c r="C764" s="24"/>
      <c r="D764" s="24"/>
      <c r="E764" s="24"/>
      <c r="F764" s="24"/>
      <c r="G764" s="24"/>
      <c r="H764" s="24"/>
      <c r="I764" s="23" t="s">
        <v>59</v>
      </c>
      <c r="J764" s="24"/>
      <c r="K764" s="24"/>
      <c r="L764" s="24"/>
      <c r="M764" s="24"/>
    </row>
    <row r="765" spans="2:13" x14ac:dyDescent="0.25">
      <c r="B765" s="24" t="s">
        <v>81</v>
      </c>
      <c r="C765" s="24" t="s">
        <v>469</v>
      </c>
      <c r="D765" s="24">
        <v>5000436338840</v>
      </c>
      <c r="E765" s="24">
        <v>3</v>
      </c>
      <c r="F765" s="24" t="s">
        <v>57</v>
      </c>
      <c r="G765" s="24">
        <v>1.2</v>
      </c>
      <c r="H765" s="24">
        <v>3.59</v>
      </c>
      <c r="I765" s="23">
        <v>1.3</v>
      </c>
      <c r="J765" s="24">
        <v>3.9</v>
      </c>
      <c r="K765" s="24"/>
      <c r="L765" s="24"/>
      <c r="M765" s="24">
        <v>54169403</v>
      </c>
    </row>
    <row r="766" spans="2:13" x14ac:dyDescent="0.25">
      <c r="B766" s="24"/>
      <c r="C766" s="24"/>
      <c r="D766" s="24"/>
      <c r="E766" s="24"/>
      <c r="F766" s="24"/>
      <c r="G766" s="24"/>
      <c r="H766" s="24"/>
      <c r="I766" s="23" t="s">
        <v>59</v>
      </c>
      <c r="J766" s="24"/>
      <c r="K766" s="24"/>
      <c r="L766" s="24"/>
      <c r="M766" s="24"/>
    </row>
    <row r="767" spans="2:13" x14ac:dyDescent="0.25">
      <c r="B767" s="24" t="s">
        <v>81</v>
      </c>
      <c r="C767" s="24" t="s">
        <v>470</v>
      </c>
      <c r="D767" s="24">
        <v>5059697746147</v>
      </c>
      <c r="E767" s="24">
        <v>2</v>
      </c>
      <c r="F767" s="24" t="s">
        <v>57</v>
      </c>
      <c r="G767" s="24">
        <v>0.42</v>
      </c>
      <c r="H767" s="24">
        <v>0.84</v>
      </c>
      <c r="I767" s="23">
        <v>4.5</v>
      </c>
      <c r="J767" s="24">
        <v>9</v>
      </c>
      <c r="K767" s="24"/>
      <c r="L767" s="24"/>
      <c r="M767" s="24">
        <v>93157652</v>
      </c>
    </row>
    <row r="768" spans="2:13" x14ac:dyDescent="0.25">
      <c r="B768" s="24"/>
      <c r="C768" s="24"/>
      <c r="D768" s="24"/>
      <c r="E768" s="24"/>
      <c r="F768" s="24"/>
      <c r="G768" s="24"/>
      <c r="H768" s="24"/>
      <c r="I768" s="23" t="s">
        <v>59</v>
      </c>
      <c r="J768" s="24"/>
      <c r="K768" s="24"/>
      <c r="L768" s="24"/>
      <c r="M768" s="24"/>
    </row>
    <row r="769" spans="2:13" x14ac:dyDescent="0.25">
      <c r="B769" s="24" t="s">
        <v>81</v>
      </c>
      <c r="C769" s="24" t="s">
        <v>262</v>
      </c>
      <c r="D769" s="24">
        <v>50436705</v>
      </c>
      <c r="E769" s="24">
        <v>1</v>
      </c>
      <c r="F769" s="24" t="s">
        <v>57</v>
      </c>
      <c r="G769" s="24">
        <v>0.19</v>
      </c>
      <c r="H769" s="24">
        <v>0.19</v>
      </c>
      <c r="I769" s="23">
        <v>1.5</v>
      </c>
      <c r="J769" s="24">
        <v>1.5</v>
      </c>
      <c r="K769" s="24"/>
      <c r="L769" s="24"/>
      <c r="M769" s="24">
        <v>50349813</v>
      </c>
    </row>
    <row r="770" spans="2:13" x14ac:dyDescent="0.25">
      <c r="B770" s="24"/>
      <c r="C770" s="24"/>
      <c r="D770" s="24"/>
      <c r="E770" s="24"/>
      <c r="F770" s="24"/>
      <c r="G770" s="24"/>
      <c r="H770" s="24"/>
      <c r="I770" s="23" t="s">
        <v>59</v>
      </c>
      <c r="J770" s="24"/>
      <c r="K770" s="24"/>
      <c r="L770" s="24"/>
      <c r="M770" s="24"/>
    </row>
    <row r="771" spans="2:13" x14ac:dyDescent="0.25">
      <c r="B771" s="24" t="s">
        <v>81</v>
      </c>
      <c r="C771" s="24" t="s">
        <v>471</v>
      </c>
      <c r="D771" s="24">
        <v>5059697775611</v>
      </c>
      <c r="E771" s="24">
        <v>15</v>
      </c>
      <c r="F771" s="24" t="s">
        <v>57</v>
      </c>
      <c r="G771" s="24">
        <v>0.13</v>
      </c>
      <c r="H771" s="24">
        <v>1.92</v>
      </c>
      <c r="I771" s="23">
        <v>2.2000000000000002</v>
      </c>
      <c r="J771" s="24">
        <v>33</v>
      </c>
      <c r="K771" s="24"/>
      <c r="L771" s="24"/>
      <c r="M771" s="24">
        <v>91883699</v>
      </c>
    </row>
    <row r="772" spans="2:13" x14ac:dyDescent="0.25">
      <c r="B772" s="24"/>
      <c r="C772" s="24"/>
      <c r="D772" s="24"/>
      <c r="E772" s="24"/>
      <c r="F772" s="24"/>
      <c r="G772" s="24"/>
      <c r="H772" s="24"/>
      <c r="I772" s="23" t="s">
        <v>59</v>
      </c>
      <c r="J772" s="24"/>
      <c r="K772" s="24"/>
      <c r="L772" s="24"/>
      <c r="M772" s="24"/>
    </row>
    <row r="773" spans="2:13" x14ac:dyDescent="0.25">
      <c r="B773" s="24" t="s">
        <v>81</v>
      </c>
      <c r="C773" s="24" t="s">
        <v>193</v>
      </c>
      <c r="D773" s="24">
        <v>5057753928919</v>
      </c>
      <c r="E773" s="24">
        <v>1</v>
      </c>
      <c r="F773" s="24" t="s">
        <v>57</v>
      </c>
      <c r="G773" s="24">
        <v>0.28999999999999998</v>
      </c>
      <c r="H773" s="24">
        <v>0.28999999999999998</v>
      </c>
      <c r="I773" s="23">
        <v>2.2999999999999998</v>
      </c>
      <c r="J773" s="24">
        <v>2.2999999999999998</v>
      </c>
      <c r="K773" s="24"/>
      <c r="L773" s="24"/>
      <c r="M773" s="24">
        <v>87739416</v>
      </c>
    </row>
    <row r="774" spans="2:13" x14ac:dyDescent="0.25">
      <c r="B774" s="24"/>
      <c r="C774" s="24"/>
      <c r="D774" s="24"/>
      <c r="E774" s="24"/>
      <c r="F774" s="24"/>
      <c r="G774" s="24"/>
      <c r="H774" s="24"/>
      <c r="I774" s="23" t="s">
        <v>59</v>
      </c>
      <c r="J774" s="24"/>
      <c r="K774" s="24"/>
      <c r="L774" s="24"/>
      <c r="M774" s="24"/>
    </row>
    <row r="775" spans="2:13" x14ac:dyDescent="0.25">
      <c r="B775" s="24" t="s">
        <v>81</v>
      </c>
      <c r="C775" s="24" t="s">
        <v>408</v>
      </c>
      <c r="D775" s="24">
        <v>5010718306306</v>
      </c>
      <c r="E775" s="24">
        <v>3</v>
      </c>
      <c r="F775" s="24" t="s">
        <v>57</v>
      </c>
      <c r="G775" s="24">
        <v>0.18</v>
      </c>
      <c r="H775" s="24">
        <v>0.55000000000000004</v>
      </c>
      <c r="I775" s="23">
        <v>1.95</v>
      </c>
      <c r="J775" s="24">
        <v>6.6</v>
      </c>
      <c r="K775" s="24"/>
      <c r="L775" s="24"/>
      <c r="M775" s="24">
        <v>57694248</v>
      </c>
    </row>
    <row r="776" spans="2:13" x14ac:dyDescent="0.25">
      <c r="B776" s="24"/>
      <c r="C776" s="24"/>
      <c r="D776" s="24"/>
      <c r="E776" s="24"/>
      <c r="F776" s="24"/>
      <c r="G776" s="24"/>
      <c r="H776" s="24"/>
      <c r="I776" s="23" t="s">
        <v>59</v>
      </c>
      <c r="J776" s="24"/>
      <c r="K776" s="24"/>
      <c r="L776" s="24"/>
      <c r="M776" s="24"/>
    </row>
    <row r="777" spans="2:13" x14ac:dyDescent="0.25">
      <c r="B777" s="24" t="s">
        <v>81</v>
      </c>
      <c r="C777" s="24" t="s">
        <v>264</v>
      </c>
      <c r="D777" s="24">
        <v>5050179762099</v>
      </c>
      <c r="E777" s="24">
        <v>1</v>
      </c>
      <c r="F777" s="24" t="s">
        <v>57</v>
      </c>
      <c r="G777" s="24">
        <v>2.38</v>
      </c>
      <c r="H777" s="24">
        <v>2.38</v>
      </c>
      <c r="I777" s="23">
        <v>2.2999999999999998</v>
      </c>
      <c r="J777" s="24">
        <v>2.2999999999999998</v>
      </c>
      <c r="K777" s="24"/>
      <c r="L777" s="24"/>
      <c r="M777" s="24">
        <v>55595680</v>
      </c>
    </row>
    <row r="778" spans="2:13" x14ac:dyDescent="0.25">
      <c r="B778" s="24"/>
      <c r="C778" s="24"/>
      <c r="D778" s="24"/>
      <c r="E778" s="24"/>
      <c r="F778" s="24"/>
      <c r="G778" s="24"/>
      <c r="H778" s="24"/>
      <c r="I778" s="23" t="s">
        <v>59</v>
      </c>
      <c r="J778" s="24"/>
      <c r="K778" s="24"/>
      <c r="L778" s="24"/>
      <c r="M778" s="24"/>
    </row>
    <row r="779" spans="2:13" x14ac:dyDescent="0.25">
      <c r="B779" s="24" t="s">
        <v>81</v>
      </c>
      <c r="C779" s="24" t="s">
        <v>472</v>
      </c>
      <c r="D779" s="24">
        <v>5030756005818</v>
      </c>
      <c r="E779" s="24">
        <v>3</v>
      </c>
      <c r="F779" s="24" t="s">
        <v>57</v>
      </c>
      <c r="G779" s="24">
        <v>0.23</v>
      </c>
      <c r="H779" s="24">
        <v>0.7</v>
      </c>
      <c r="I779" s="23">
        <v>2.2999999999999998</v>
      </c>
      <c r="J779" s="24">
        <v>6.9</v>
      </c>
      <c r="K779" s="24"/>
      <c r="L779" s="24"/>
      <c r="M779" s="24">
        <v>87178440</v>
      </c>
    </row>
    <row r="780" spans="2:13" x14ac:dyDescent="0.25">
      <c r="B780" s="24"/>
      <c r="C780" s="24"/>
      <c r="D780" s="24"/>
      <c r="E780" s="24"/>
      <c r="F780" s="24"/>
      <c r="G780" s="24"/>
      <c r="H780" s="24"/>
      <c r="I780" s="23" t="s">
        <v>59</v>
      </c>
      <c r="J780" s="24"/>
      <c r="K780" s="24"/>
      <c r="L780" s="24"/>
      <c r="M780" s="24"/>
    </row>
    <row r="781" spans="2:13" x14ac:dyDescent="0.25">
      <c r="B781" s="24" t="s">
        <v>81</v>
      </c>
      <c r="C781" s="24" t="s">
        <v>473</v>
      </c>
      <c r="D781" s="24">
        <v>3154230045984</v>
      </c>
      <c r="E781" s="24">
        <v>6</v>
      </c>
      <c r="F781" s="24" t="s">
        <v>57</v>
      </c>
      <c r="G781" s="24">
        <v>0.36</v>
      </c>
      <c r="H781" s="24">
        <v>2.15</v>
      </c>
      <c r="I781" s="23">
        <v>2.5499999999999998</v>
      </c>
      <c r="J781" s="24">
        <v>17.100000000000001</v>
      </c>
      <c r="K781" s="24"/>
      <c r="L781" s="24"/>
      <c r="M781" s="24">
        <v>50713676</v>
      </c>
    </row>
    <row r="782" spans="2:13" x14ac:dyDescent="0.25">
      <c r="B782" s="24"/>
      <c r="C782" s="24"/>
      <c r="D782" s="24"/>
      <c r="E782" s="24"/>
      <c r="F782" s="24"/>
      <c r="G782" s="24"/>
      <c r="H782" s="24"/>
      <c r="I782" s="23" t="s">
        <v>59</v>
      </c>
      <c r="J782" s="24"/>
      <c r="K782" s="24"/>
      <c r="L782" s="24"/>
      <c r="M782" s="24"/>
    </row>
    <row r="783" spans="2:13" x14ac:dyDescent="0.25">
      <c r="B783" s="24" t="s">
        <v>81</v>
      </c>
      <c r="C783" s="24" t="s">
        <v>474</v>
      </c>
      <c r="D783" s="24">
        <v>5000178113033</v>
      </c>
      <c r="E783" s="24">
        <v>3</v>
      </c>
      <c r="F783" s="24" t="s">
        <v>57</v>
      </c>
      <c r="G783" s="24">
        <v>7.0000000000000007E-2</v>
      </c>
      <c r="H783" s="24">
        <v>0.22</v>
      </c>
      <c r="I783" s="23">
        <v>1.85</v>
      </c>
      <c r="J783" s="24">
        <v>5.55</v>
      </c>
      <c r="K783" s="24"/>
      <c r="L783" s="24"/>
      <c r="M783" s="24">
        <v>86089898</v>
      </c>
    </row>
    <row r="784" spans="2:13" x14ac:dyDescent="0.25">
      <c r="B784" s="24"/>
      <c r="C784" s="24"/>
      <c r="D784" s="24"/>
      <c r="E784" s="24"/>
      <c r="F784" s="24"/>
      <c r="G784" s="24"/>
      <c r="H784" s="24"/>
      <c r="I784" s="23" t="s">
        <v>59</v>
      </c>
      <c r="J784" s="24"/>
      <c r="K784" s="24"/>
      <c r="L784" s="24"/>
      <c r="M784" s="24"/>
    </row>
    <row r="785" spans="2:13" x14ac:dyDescent="0.25">
      <c r="B785" s="24" t="s">
        <v>122</v>
      </c>
      <c r="C785" s="24" t="s">
        <v>123</v>
      </c>
      <c r="D785" s="24">
        <v>5060156990476</v>
      </c>
      <c r="E785" s="24">
        <v>15</v>
      </c>
      <c r="F785" s="24" t="s">
        <v>57</v>
      </c>
      <c r="G785" s="24">
        <v>0.42</v>
      </c>
      <c r="H785" s="24">
        <v>6.23</v>
      </c>
      <c r="I785" s="23">
        <v>2.9</v>
      </c>
      <c r="J785" s="24">
        <v>43.5</v>
      </c>
      <c r="K785" s="24"/>
      <c r="L785" s="24"/>
      <c r="M785" s="24">
        <v>87586285</v>
      </c>
    </row>
    <row r="786" spans="2:13" x14ac:dyDescent="0.25">
      <c r="B786" s="24"/>
      <c r="C786" s="24"/>
      <c r="D786" s="24"/>
      <c r="E786" s="24"/>
      <c r="F786" s="24"/>
      <c r="G786" s="24"/>
      <c r="H786" s="24"/>
      <c r="I786" s="23" t="s">
        <v>59</v>
      </c>
      <c r="J786" s="24"/>
      <c r="K786" s="24"/>
      <c r="L786" s="24"/>
      <c r="M786" s="24"/>
    </row>
  </sheetData>
  <mergeCells count="3971">
    <mergeCell ref="B384:B385"/>
    <mergeCell ref="C384:C385"/>
    <mergeCell ref="D384:D385"/>
    <mergeCell ref="E384:E385"/>
    <mergeCell ref="F384:F385"/>
    <mergeCell ref="G384:G385"/>
    <mergeCell ref="H384:H385"/>
    <mergeCell ref="J384:J385"/>
    <mergeCell ref="K384:K385"/>
    <mergeCell ref="L384:L385"/>
    <mergeCell ref="M384:M385"/>
    <mergeCell ref="B380:B381"/>
    <mergeCell ref="C380:C381"/>
    <mergeCell ref="D380:D381"/>
    <mergeCell ref="E380:E381"/>
    <mergeCell ref="F380:F381"/>
    <mergeCell ref="G380:G381"/>
    <mergeCell ref="H380:H381"/>
    <mergeCell ref="J380:J381"/>
    <mergeCell ref="K380:K381"/>
    <mergeCell ref="L380:L381"/>
    <mergeCell ref="M380:M381"/>
    <mergeCell ref="B382:B383"/>
    <mergeCell ref="C382:C383"/>
    <mergeCell ref="D382:D383"/>
    <mergeCell ref="E382:E383"/>
    <mergeCell ref="F382:F383"/>
    <mergeCell ref="G382:G383"/>
    <mergeCell ref="H382:H383"/>
    <mergeCell ref="J382:J383"/>
    <mergeCell ref="K382:K383"/>
    <mergeCell ref="L382:L383"/>
    <mergeCell ref="M382:M383"/>
    <mergeCell ref="B376:B377"/>
    <mergeCell ref="C376:C377"/>
    <mergeCell ref="D376:D377"/>
    <mergeCell ref="E376:E377"/>
    <mergeCell ref="F376:F377"/>
    <mergeCell ref="G376:G377"/>
    <mergeCell ref="H376:H377"/>
    <mergeCell ref="J376:J377"/>
    <mergeCell ref="K376:K377"/>
    <mergeCell ref="L376:L377"/>
    <mergeCell ref="M376:M377"/>
    <mergeCell ref="B378:B379"/>
    <mergeCell ref="C378:C379"/>
    <mergeCell ref="D378:D379"/>
    <mergeCell ref="E378:E379"/>
    <mergeCell ref="F378:F379"/>
    <mergeCell ref="G378:G379"/>
    <mergeCell ref="H378:H379"/>
    <mergeCell ref="J378:J379"/>
    <mergeCell ref="K378:K379"/>
    <mergeCell ref="L378:L379"/>
    <mergeCell ref="M378:M379"/>
    <mergeCell ref="B372:B373"/>
    <mergeCell ref="C372:C373"/>
    <mergeCell ref="D372:D373"/>
    <mergeCell ref="E372:E373"/>
    <mergeCell ref="F372:F373"/>
    <mergeCell ref="G372:G373"/>
    <mergeCell ref="H372:H373"/>
    <mergeCell ref="J372:J373"/>
    <mergeCell ref="K372:K373"/>
    <mergeCell ref="L372:L373"/>
    <mergeCell ref="M372:M373"/>
    <mergeCell ref="B374:B375"/>
    <mergeCell ref="C374:C375"/>
    <mergeCell ref="D374:D375"/>
    <mergeCell ref="E374:E375"/>
    <mergeCell ref="F374:F375"/>
    <mergeCell ref="G374:G375"/>
    <mergeCell ref="H374:H375"/>
    <mergeCell ref="J374:J375"/>
    <mergeCell ref="K374:K375"/>
    <mergeCell ref="L374:L375"/>
    <mergeCell ref="M374:M375"/>
    <mergeCell ref="B368:B369"/>
    <mergeCell ref="C368:C369"/>
    <mergeCell ref="D368:D369"/>
    <mergeCell ref="E368:E369"/>
    <mergeCell ref="F368:F369"/>
    <mergeCell ref="G368:G369"/>
    <mergeCell ref="H368:H369"/>
    <mergeCell ref="J368:J369"/>
    <mergeCell ref="K368:K369"/>
    <mergeCell ref="L368:L369"/>
    <mergeCell ref="M368:M369"/>
    <mergeCell ref="B370:B371"/>
    <mergeCell ref="C370:C371"/>
    <mergeCell ref="D370:D371"/>
    <mergeCell ref="E370:E371"/>
    <mergeCell ref="F370:F371"/>
    <mergeCell ref="G370:G371"/>
    <mergeCell ref="H370:H371"/>
    <mergeCell ref="J370:J371"/>
    <mergeCell ref="K370:K371"/>
    <mergeCell ref="L370:L371"/>
    <mergeCell ref="M370:M371"/>
    <mergeCell ref="B364:B365"/>
    <mergeCell ref="C364:C365"/>
    <mergeCell ref="D364:D365"/>
    <mergeCell ref="E364:E365"/>
    <mergeCell ref="F364:F365"/>
    <mergeCell ref="G364:G365"/>
    <mergeCell ref="H364:H365"/>
    <mergeCell ref="J364:J365"/>
    <mergeCell ref="K364:K365"/>
    <mergeCell ref="L364:L365"/>
    <mergeCell ref="M364:M365"/>
    <mergeCell ref="B366:B367"/>
    <mergeCell ref="C366:C367"/>
    <mergeCell ref="D366:D367"/>
    <mergeCell ref="E366:E367"/>
    <mergeCell ref="F366:F367"/>
    <mergeCell ref="G366:G367"/>
    <mergeCell ref="H366:H367"/>
    <mergeCell ref="J366:J367"/>
    <mergeCell ref="K366:K367"/>
    <mergeCell ref="L366:L367"/>
    <mergeCell ref="M366:M367"/>
    <mergeCell ref="B360:B361"/>
    <mergeCell ref="C360:C361"/>
    <mergeCell ref="D360:D361"/>
    <mergeCell ref="E360:E361"/>
    <mergeCell ref="F360:F361"/>
    <mergeCell ref="G360:G361"/>
    <mergeCell ref="H360:H361"/>
    <mergeCell ref="J360:J361"/>
    <mergeCell ref="K360:K361"/>
    <mergeCell ref="L360:L361"/>
    <mergeCell ref="M360:M361"/>
    <mergeCell ref="B362:B363"/>
    <mergeCell ref="C362:C363"/>
    <mergeCell ref="D362:D363"/>
    <mergeCell ref="E362:E363"/>
    <mergeCell ref="F362:F363"/>
    <mergeCell ref="G362:G363"/>
    <mergeCell ref="H362:H363"/>
    <mergeCell ref="J362:J363"/>
    <mergeCell ref="K362:K363"/>
    <mergeCell ref="L362:L363"/>
    <mergeCell ref="M362:M363"/>
    <mergeCell ref="B356:B357"/>
    <mergeCell ref="C356:C357"/>
    <mergeCell ref="D356:D357"/>
    <mergeCell ref="E356:E357"/>
    <mergeCell ref="F356:F357"/>
    <mergeCell ref="G356:G357"/>
    <mergeCell ref="H356:H357"/>
    <mergeCell ref="J356:J357"/>
    <mergeCell ref="K356:K357"/>
    <mergeCell ref="L356:L357"/>
    <mergeCell ref="M356:M357"/>
    <mergeCell ref="B358:B359"/>
    <mergeCell ref="C358:C359"/>
    <mergeCell ref="D358:D359"/>
    <mergeCell ref="E358:E359"/>
    <mergeCell ref="F358:F359"/>
    <mergeCell ref="G358:G359"/>
    <mergeCell ref="H358:H359"/>
    <mergeCell ref="J358:J359"/>
    <mergeCell ref="K358:K359"/>
    <mergeCell ref="L358:L359"/>
    <mergeCell ref="M358:M359"/>
    <mergeCell ref="B352:B353"/>
    <mergeCell ref="C352:C353"/>
    <mergeCell ref="D352:D353"/>
    <mergeCell ref="E352:E353"/>
    <mergeCell ref="F352:F353"/>
    <mergeCell ref="G352:G353"/>
    <mergeCell ref="H352:H353"/>
    <mergeCell ref="J352:J353"/>
    <mergeCell ref="K352:K353"/>
    <mergeCell ref="L352:L353"/>
    <mergeCell ref="M352:M353"/>
    <mergeCell ref="B354:B355"/>
    <mergeCell ref="C354:C355"/>
    <mergeCell ref="D354:D355"/>
    <mergeCell ref="E354:E355"/>
    <mergeCell ref="F354:F355"/>
    <mergeCell ref="G354:G355"/>
    <mergeCell ref="H354:H355"/>
    <mergeCell ref="J354:J355"/>
    <mergeCell ref="K354:K355"/>
    <mergeCell ref="L354:L355"/>
    <mergeCell ref="M354:M355"/>
    <mergeCell ref="B348:B349"/>
    <mergeCell ref="C348:C349"/>
    <mergeCell ref="D348:D349"/>
    <mergeCell ref="E348:E349"/>
    <mergeCell ref="F348:F349"/>
    <mergeCell ref="G348:G349"/>
    <mergeCell ref="H348:H349"/>
    <mergeCell ref="J348:J349"/>
    <mergeCell ref="K348:K349"/>
    <mergeCell ref="L348:L349"/>
    <mergeCell ref="M348:M349"/>
    <mergeCell ref="B350:B351"/>
    <mergeCell ref="C350:C351"/>
    <mergeCell ref="D350:D351"/>
    <mergeCell ref="E350:E351"/>
    <mergeCell ref="F350:F351"/>
    <mergeCell ref="G350:G351"/>
    <mergeCell ref="H350:H351"/>
    <mergeCell ref="J350:J351"/>
    <mergeCell ref="K350:K351"/>
    <mergeCell ref="L350:L351"/>
    <mergeCell ref="M350:M351"/>
    <mergeCell ref="B344:B345"/>
    <mergeCell ref="C344:C345"/>
    <mergeCell ref="D344:D345"/>
    <mergeCell ref="E344:E345"/>
    <mergeCell ref="F344:F345"/>
    <mergeCell ref="G344:G345"/>
    <mergeCell ref="H344:H345"/>
    <mergeCell ref="J344:J345"/>
    <mergeCell ref="K344:K345"/>
    <mergeCell ref="L344:L345"/>
    <mergeCell ref="M344:M345"/>
    <mergeCell ref="B346:B347"/>
    <mergeCell ref="C346:C347"/>
    <mergeCell ref="D346:D347"/>
    <mergeCell ref="E346:E347"/>
    <mergeCell ref="F346:F347"/>
    <mergeCell ref="G346:G347"/>
    <mergeCell ref="H346:H347"/>
    <mergeCell ref="J346:J347"/>
    <mergeCell ref="K346:K347"/>
    <mergeCell ref="L346:L347"/>
    <mergeCell ref="M346:M347"/>
    <mergeCell ref="B340:B341"/>
    <mergeCell ref="C340:C341"/>
    <mergeCell ref="D340:D341"/>
    <mergeCell ref="E340:E341"/>
    <mergeCell ref="F340:F341"/>
    <mergeCell ref="G340:G341"/>
    <mergeCell ref="H340:H341"/>
    <mergeCell ref="J340:J341"/>
    <mergeCell ref="K340:K341"/>
    <mergeCell ref="L340:L341"/>
    <mergeCell ref="M340:M341"/>
    <mergeCell ref="B342:B343"/>
    <mergeCell ref="C342:C343"/>
    <mergeCell ref="D342:D343"/>
    <mergeCell ref="E342:E343"/>
    <mergeCell ref="F342:F343"/>
    <mergeCell ref="G342:G343"/>
    <mergeCell ref="H342:H343"/>
    <mergeCell ref="J342:J343"/>
    <mergeCell ref="K342:K343"/>
    <mergeCell ref="L342:L343"/>
    <mergeCell ref="M342:M343"/>
    <mergeCell ref="B336:B337"/>
    <mergeCell ref="C336:C337"/>
    <mergeCell ref="D336:D337"/>
    <mergeCell ref="E336:E337"/>
    <mergeCell ref="F336:F337"/>
    <mergeCell ref="G336:G337"/>
    <mergeCell ref="H336:H337"/>
    <mergeCell ref="J336:J337"/>
    <mergeCell ref="K336:K337"/>
    <mergeCell ref="L336:L337"/>
    <mergeCell ref="M336:M337"/>
    <mergeCell ref="B338:B339"/>
    <mergeCell ref="C338:C339"/>
    <mergeCell ref="D338:D339"/>
    <mergeCell ref="E338:E339"/>
    <mergeCell ref="F338:F339"/>
    <mergeCell ref="G338:G339"/>
    <mergeCell ref="H338:H339"/>
    <mergeCell ref="J338:J339"/>
    <mergeCell ref="K338:K339"/>
    <mergeCell ref="L338:L339"/>
    <mergeCell ref="M338:M339"/>
    <mergeCell ref="B332:B333"/>
    <mergeCell ref="C332:C333"/>
    <mergeCell ref="D332:D333"/>
    <mergeCell ref="E332:E333"/>
    <mergeCell ref="F332:F333"/>
    <mergeCell ref="G332:G333"/>
    <mergeCell ref="H332:H333"/>
    <mergeCell ref="J332:J333"/>
    <mergeCell ref="K332:K333"/>
    <mergeCell ref="L332:L333"/>
    <mergeCell ref="M332:M333"/>
    <mergeCell ref="B334:B335"/>
    <mergeCell ref="C334:C335"/>
    <mergeCell ref="D334:D335"/>
    <mergeCell ref="E334:E335"/>
    <mergeCell ref="F334:F335"/>
    <mergeCell ref="G334:G335"/>
    <mergeCell ref="H334:H335"/>
    <mergeCell ref="J334:J335"/>
    <mergeCell ref="K334:K335"/>
    <mergeCell ref="L334:L335"/>
    <mergeCell ref="M334:M335"/>
    <mergeCell ref="B328:B329"/>
    <mergeCell ref="C328:C329"/>
    <mergeCell ref="D328:D329"/>
    <mergeCell ref="E328:E329"/>
    <mergeCell ref="F328:F329"/>
    <mergeCell ref="G328:G329"/>
    <mergeCell ref="H328:H329"/>
    <mergeCell ref="J328:J329"/>
    <mergeCell ref="K328:K329"/>
    <mergeCell ref="L328:L329"/>
    <mergeCell ref="M328:M329"/>
    <mergeCell ref="B330:B331"/>
    <mergeCell ref="C330:C331"/>
    <mergeCell ref="D330:D331"/>
    <mergeCell ref="E330:E331"/>
    <mergeCell ref="F330:F331"/>
    <mergeCell ref="G330:G331"/>
    <mergeCell ref="H330:H331"/>
    <mergeCell ref="J330:J331"/>
    <mergeCell ref="K330:K331"/>
    <mergeCell ref="L330:L331"/>
    <mergeCell ref="M330:M331"/>
    <mergeCell ref="B324:B325"/>
    <mergeCell ref="C324:C325"/>
    <mergeCell ref="D324:D325"/>
    <mergeCell ref="E324:E325"/>
    <mergeCell ref="F324:F325"/>
    <mergeCell ref="G324:G325"/>
    <mergeCell ref="H324:H325"/>
    <mergeCell ref="J324:J325"/>
    <mergeCell ref="K324:K325"/>
    <mergeCell ref="L324:L325"/>
    <mergeCell ref="M324:M325"/>
    <mergeCell ref="B326:B327"/>
    <mergeCell ref="C326:C327"/>
    <mergeCell ref="D326:D327"/>
    <mergeCell ref="E326:E327"/>
    <mergeCell ref="F326:F327"/>
    <mergeCell ref="G326:G327"/>
    <mergeCell ref="H326:H327"/>
    <mergeCell ref="J326:J327"/>
    <mergeCell ref="K326:K327"/>
    <mergeCell ref="L326:L327"/>
    <mergeCell ref="M326:M327"/>
    <mergeCell ref="B320:B321"/>
    <mergeCell ref="C320:C321"/>
    <mergeCell ref="D320:D321"/>
    <mergeCell ref="E320:E321"/>
    <mergeCell ref="F320:F321"/>
    <mergeCell ref="G320:G321"/>
    <mergeCell ref="H320:H321"/>
    <mergeCell ref="J320:J321"/>
    <mergeCell ref="K320:K321"/>
    <mergeCell ref="L320:L321"/>
    <mergeCell ref="M320:M321"/>
    <mergeCell ref="B322:B323"/>
    <mergeCell ref="C322:C323"/>
    <mergeCell ref="D322:D323"/>
    <mergeCell ref="E322:E323"/>
    <mergeCell ref="F322:F323"/>
    <mergeCell ref="G322:G323"/>
    <mergeCell ref="H322:H323"/>
    <mergeCell ref="J322:J323"/>
    <mergeCell ref="K322:K323"/>
    <mergeCell ref="L322:L323"/>
    <mergeCell ref="M322:M323"/>
    <mergeCell ref="B316:B317"/>
    <mergeCell ref="C316:C317"/>
    <mergeCell ref="D316:D317"/>
    <mergeCell ref="E316:E317"/>
    <mergeCell ref="F316:F317"/>
    <mergeCell ref="G316:G317"/>
    <mergeCell ref="H316:H317"/>
    <mergeCell ref="J316:J317"/>
    <mergeCell ref="K316:K317"/>
    <mergeCell ref="L316:L317"/>
    <mergeCell ref="M316:M317"/>
    <mergeCell ref="B318:B319"/>
    <mergeCell ref="C318:C319"/>
    <mergeCell ref="D318:D319"/>
    <mergeCell ref="E318:E319"/>
    <mergeCell ref="F318:F319"/>
    <mergeCell ref="G318:G319"/>
    <mergeCell ref="H318:H319"/>
    <mergeCell ref="J318:J319"/>
    <mergeCell ref="K318:K319"/>
    <mergeCell ref="L318:L319"/>
    <mergeCell ref="M318:M319"/>
    <mergeCell ref="B312:B313"/>
    <mergeCell ref="C312:C313"/>
    <mergeCell ref="D312:D313"/>
    <mergeCell ref="E312:E313"/>
    <mergeCell ref="F312:F313"/>
    <mergeCell ref="G312:G313"/>
    <mergeCell ref="H312:H313"/>
    <mergeCell ref="J312:J313"/>
    <mergeCell ref="K312:K313"/>
    <mergeCell ref="L312:L313"/>
    <mergeCell ref="M312:M313"/>
    <mergeCell ref="B314:B315"/>
    <mergeCell ref="C314:C315"/>
    <mergeCell ref="D314:D315"/>
    <mergeCell ref="E314:E315"/>
    <mergeCell ref="F314:F315"/>
    <mergeCell ref="G314:G315"/>
    <mergeCell ref="H314:H315"/>
    <mergeCell ref="J314:J315"/>
    <mergeCell ref="K314:K315"/>
    <mergeCell ref="L314:L315"/>
    <mergeCell ref="M314:M315"/>
    <mergeCell ref="B308:B309"/>
    <mergeCell ref="C308:C309"/>
    <mergeCell ref="D308:D309"/>
    <mergeCell ref="E308:E309"/>
    <mergeCell ref="F308:F309"/>
    <mergeCell ref="G308:G309"/>
    <mergeCell ref="H308:H309"/>
    <mergeCell ref="J308:J309"/>
    <mergeCell ref="K308:K309"/>
    <mergeCell ref="L308:L309"/>
    <mergeCell ref="M308:M309"/>
    <mergeCell ref="B310:B311"/>
    <mergeCell ref="C310:C311"/>
    <mergeCell ref="D310:D311"/>
    <mergeCell ref="E310:E311"/>
    <mergeCell ref="F310:F311"/>
    <mergeCell ref="G310:G311"/>
    <mergeCell ref="H310:H311"/>
    <mergeCell ref="J310:J311"/>
    <mergeCell ref="K310:K311"/>
    <mergeCell ref="L310:L311"/>
    <mergeCell ref="M310:M311"/>
    <mergeCell ref="B304:B305"/>
    <mergeCell ref="C304:C305"/>
    <mergeCell ref="D304:D305"/>
    <mergeCell ref="E304:E305"/>
    <mergeCell ref="F304:F305"/>
    <mergeCell ref="G304:G305"/>
    <mergeCell ref="H304:H305"/>
    <mergeCell ref="J304:J305"/>
    <mergeCell ref="K304:K305"/>
    <mergeCell ref="L304:L305"/>
    <mergeCell ref="M304:M305"/>
    <mergeCell ref="B306:B307"/>
    <mergeCell ref="C306:C307"/>
    <mergeCell ref="D306:D307"/>
    <mergeCell ref="E306:E307"/>
    <mergeCell ref="F306:F307"/>
    <mergeCell ref="G306:G307"/>
    <mergeCell ref="H306:H307"/>
    <mergeCell ref="J306:J307"/>
    <mergeCell ref="K306:K307"/>
    <mergeCell ref="L306:L307"/>
    <mergeCell ref="M306:M307"/>
    <mergeCell ref="B300:B301"/>
    <mergeCell ref="C300:C301"/>
    <mergeCell ref="D300:D301"/>
    <mergeCell ref="E300:E301"/>
    <mergeCell ref="F300:F301"/>
    <mergeCell ref="G300:G301"/>
    <mergeCell ref="H300:H301"/>
    <mergeCell ref="J300:J301"/>
    <mergeCell ref="K300:K301"/>
    <mergeCell ref="L300:L301"/>
    <mergeCell ref="M300:M301"/>
    <mergeCell ref="B302:B303"/>
    <mergeCell ref="C302:C303"/>
    <mergeCell ref="D302:D303"/>
    <mergeCell ref="E302:E303"/>
    <mergeCell ref="F302:F303"/>
    <mergeCell ref="G302:G303"/>
    <mergeCell ref="H302:H303"/>
    <mergeCell ref="J302:J303"/>
    <mergeCell ref="K302:K303"/>
    <mergeCell ref="L302:L303"/>
    <mergeCell ref="M302:M303"/>
    <mergeCell ref="B296:B297"/>
    <mergeCell ref="C296:C297"/>
    <mergeCell ref="D296:D297"/>
    <mergeCell ref="E296:E297"/>
    <mergeCell ref="F296:F297"/>
    <mergeCell ref="G296:G297"/>
    <mergeCell ref="H296:H297"/>
    <mergeCell ref="J296:J297"/>
    <mergeCell ref="K296:K297"/>
    <mergeCell ref="L296:L297"/>
    <mergeCell ref="M296:M297"/>
    <mergeCell ref="B298:B299"/>
    <mergeCell ref="C298:C299"/>
    <mergeCell ref="D298:D299"/>
    <mergeCell ref="E298:E299"/>
    <mergeCell ref="F298:F299"/>
    <mergeCell ref="G298:G299"/>
    <mergeCell ref="H298:H299"/>
    <mergeCell ref="J298:J299"/>
    <mergeCell ref="K298:K299"/>
    <mergeCell ref="L298:L299"/>
    <mergeCell ref="M298:M299"/>
    <mergeCell ref="B292:B293"/>
    <mergeCell ref="C292:C293"/>
    <mergeCell ref="D292:D293"/>
    <mergeCell ref="E292:E293"/>
    <mergeCell ref="F292:F293"/>
    <mergeCell ref="G292:G293"/>
    <mergeCell ref="H292:H293"/>
    <mergeCell ref="J292:J293"/>
    <mergeCell ref="K292:K293"/>
    <mergeCell ref="L292:L293"/>
    <mergeCell ref="M292:M293"/>
    <mergeCell ref="B294:B295"/>
    <mergeCell ref="C294:C295"/>
    <mergeCell ref="D294:D295"/>
    <mergeCell ref="E294:E295"/>
    <mergeCell ref="F294:F295"/>
    <mergeCell ref="G294:G295"/>
    <mergeCell ref="H294:H295"/>
    <mergeCell ref="J294:J295"/>
    <mergeCell ref="K294:K295"/>
    <mergeCell ref="L294:L295"/>
    <mergeCell ref="M294:M295"/>
    <mergeCell ref="B288:B289"/>
    <mergeCell ref="C288:C289"/>
    <mergeCell ref="D288:D289"/>
    <mergeCell ref="E288:E289"/>
    <mergeCell ref="F288:F289"/>
    <mergeCell ref="G288:G289"/>
    <mergeCell ref="H288:H289"/>
    <mergeCell ref="J288:J289"/>
    <mergeCell ref="K288:K289"/>
    <mergeCell ref="L288:L289"/>
    <mergeCell ref="M288:M289"/>
    <mergeCell ref="B290:B291"/>
    <mergeCell ref="C290:C291"/>
    <mergeCell ref="D290:D291"/>
    <mergeCell ref="E290:E291"/>
    <mergeCell ref="F290:F291"/>
    <mergeCell ref="G290:G291"/>
    <mergeCell ref="H290:H291"/>
    <mergeCell ref="J290:J291"/>
    <mergeCell ref="K290:K291"/>
    <mergeCell ref="L290:L291"/>
    <mergeCell ref="M290:M291"/>
    <mergeCell ref="B284:B285"/>
    <mergeCell ref="C284:C285"/>
    <mergeCell ref="D284:D285"/>
    <mergeCell ref="E284:E285"/>
    <mergeCell ref="F284:F285"/>
    <mergeCell ref="G284:G285"/>
    <mergeCell ref="H284:H285"/>
    <mergeCell ref="J284:J285"/>
    <mergeCell ref="K284:K285"/>
    <mergeCell ref="L284:L285"/>
    <mergeCell ref="M284:M285"/>
    <mergeCell ref="B286:B287"/>
    <mergeCell ref="C286:C287"/>
    <mergeCell ref="D286:D287"/>
    <mergeCell ref="E286:E287"/>
    <mergeCell ref="F286:F287"/>
    <mergeCell ref="G286:G287"/>
    <mergeCell ref="H286:H287"/>
    <mergeCell ref="J286:J287"/>
    <mergeCell ref="K286:K287"/>
    <mergeCell ref="L286:L287"/>
    <mergeCell ref="M286:M287"/>
    <mergeCell ref="B280:B281"/>
    <mergeCell ref="C280:C281"/>
    <mergeCell ref="D280:D281"/>
    <mergeCell ref="E280:E281"/>
    <mergeCell ref="F280:F281"/>
    <mergeCell ref="G280:G281"/>
    <mergeCell ref="H280:H281"/>
    <mergeCell ref="J280:J281"/>
    <mergeCell ref="K280:K281"/>
    <mergeCell ref="L280:L281"/>
    <mergeCell ref="M280:M281"/>
    <mergeCell ref="B282:B283"/>
    <mergeCell ref="C282:C283"/>
    <mergeCell ref="D282:D283"/>
    <mergeCell ref="E282:E283"/>
    <mergeCell ref="F282:F283"/>
    <mergeCell ref="G282:G283"/>
    <mergeCell ref="H282:H283"/>
    <mergeCell ref="J282:J283"/>
    <mergeCell ref="K282:K283"/>
    <mergeCell ref="L282:L283"/>
    <mergeCell ref="M282:M283"/>
    <mergeCell ref="B276:B277"/>
    <mergeCell ref="C276:C277"/>
    <mergeCell ref="D276:D277"/>
    <mergeCell ref="E276:E277"/>
    <mergeCell ref="F276:F277"/>
    <mergeCell ref="G276:G277"/>
    <mergeCell ref="H276:H277"/>
    <mergeCell ref="J276:J277"/>
    <mergeCell ref="K276:K277"/>
    <mergeCell ref="L276:L277"/>
    <mergeCell ref="M276:M277"/>
    <mergeCell ref="B278:B279"/>
    <mergeCell ref="C278:C279"/>
    <mergeCell ref="D278:D279"/>
    <mergeCell ref="E278:E279"/>
    <mergeCell ref="F278:F279"/>
    <mergeCell ref="G278:G279"/>
    <mergeCell ref="H278:H279"/>
    <mergeCell ref="J278:J279"/>
    <mergeCell ref="K278:K279"/>
    <mergeCell ref="L278:L279"/>
    <mergeCell ref="M278:M279"/>
    <mergeCell ref="B272:B273"/>
    <mergeCell ref="C272:C273"/>
    <mergeCell ref="D272:D273"/>
    <mergeCell ref="E272:E273"/>
    <mergeCell ref="F272:F273"/>
    <mergeCell ref="G272:G273"/>
    <mergeCell ref="H272:H273"/>
    <mergeCell ref="J272:J273"/>
    <mergeCell ref="K272:K273"/>
    <mergeCell ref="L272:L273"/>
    <mergeCell ref="M272:M273"/>
    <mergeCell ref="B274:B275"/>
    <mergeCell ref="C274:C275"/>
    <mergeCell ref="D274:D275"/>
    <mergeCell ref="E274:E275"/>
    <mergeCell ref="F274:F275"/>
    <mergeCell ref="G274:G275"/>
    <mergeCell ref="H274:H275"/>
    <mergeCell ref="J274:J275"/>
    <mergeCell ref="K274:K275"/>
    <mergeCell ref="L274:L275"/>
    <mergeCell ref="M274:M275"/>
    <mergeCell ref="B268:B269"/>
    <mergeCell ref="C268:C269"/>
    <mergeCell ref="D268:D269"/>
    <mergeCell ref="E268:E269"/>
    <mergeCell ref="F268:F269"/>
    <mergeCell ref="G268:G269"/>
    <mergeCell ref="H268:H269"/>
    <mergeCell ref="J268:J269"/>
    <mergeCell ref="K268:K269"/>
    <mergeCell ref="L268:L269"/>
    <mergeCell ref="M268:M269"/>
    <mergeCell ref="B270:B271"/>
    <mergeCell ref="C270:C271"/>
    <mergeCell ref="D270:D271"/>
    <mergeCell ref="E270:E271"/>
    <mergeCell ref="F270:F271"/>
    <mergeCell ref="G270:G271"/>
    <mergeCell ref="H270:H271"/>
    <mergeCell ref="J270:J271"/>
    <mergeCell ref="K270:K271"/>
    <mergeCell ref="L270:L271"/>
    <mergeCell ref="M270:M271"/>
    <mergeCell ref="B264:B265"/>
    <mergeCell ref="C264:C265"/>
    <mergeCell ref="D264:D265"/>
    <mergeCell ref="E264:E265"/>
    <mergeCell ref="F264:F265"/>
    <mergeCell ref="G264:G265"/>
    <mergeCell ref="H264:H265"/>
    <mergeCell ref="J264:J265"/>
    <mergeCell ref="K264:K265"/>
    <mergeCell ref="L264:L265"/>
    <mergeCell ref="M264:M265"/>
    <mergeCell ref="B266:B267"/>
    <mergeCell ref="C266:C267"/>
    <mergeCell ref="D266:D267"/>
    <mergeCell ref="E266:E267"/>
    <mergeCell ref="F266:F267"/>
    <mergeCell ref="G266:G267"/>
    <mergeCell ref="H266:H267"/>
    <mergeCell ref="J266:J267"/>
    <mergeCell ref="K266:K267"/>
    <mergeCell ref="L266:L267"/>
    <mergeCell ref="M266:M267"/>
    <mergeCell ref="B260:B261"/>
    <mergeCell ref="C260:C261"/>
    <mergeCell ref="D260:D261"/>
    <mergeCell ref="E260:E261"/>
    <mergeCell ref="F260:F261"/>
    <mergeCell ref="G260:G261"/>
    <mergeCell ref="H260:H261"/>
    <mergeCell ref="J260:J261"/>
    <mergeCell ref="K260:K261"/>
    <mergeCell ref="L260:L261"/>
    <mergeCell ref="M260:M261"/>
    <mergeCell ref="B262:B263"/>
    <mergeCell ref="C262:C263"/>
    <mergeCell ref="D262:D263"/>
    <mergeCell ref="E262:E263"/>
    <mergeCell ref="F262:F263"/>
    <mergeCell ref="G262:G263"/>
    <mergeCell ref="H262:H263"/>
    <mergeCell ref="J262:J263"/>
    <mergeCell ref="K262:K263"/>
    <mergeCell ref="L262:L263"/>
    <mergeCell ref="M262:M263"/>
    <mergeCell ref="B256:B257"/>
    <mergeCell ref="C256:C257"/>
    <mergeCell ref="D256:D257"/>
    <mergeCell ref="E256:E257"/>
    <mergeCell ref="F256:F257"/>
    <mergeCell ref="G256:G257"/>
    <mergeCell ref="H256:H257"/>
    <mergeCell ref="J256:J257"/>
    <mergeCell ref="K256:K257"/>
    <mergeCell ref="L256:L257"/>
    <mergeCell ref="M256:M257"/>
    <mergeCell ref="B258:B259"/>
    <mergeCell ref="C258:C259"/>
    <mergeCell ref="D258:D259"/>
    <mergeCell ref="E258:E259"/>
    <mergeCell ref="F258:F259"/>
    <mergeCell ref="G258:G259"/>
    <mergeCell ref="H258:H259"/>
    <mergeCell ref="J258:J259"/>
    <mergeCell ref="K258:K259"/>
    <mergeCell ref="L258:L259"/>
    <mergeCell ref="M258:M259"/>
    <mergeCell ref="B252:B253"/>
    <mergeCell ref="C252:C253"/>
    <mergeCell ref="D252:D253"/>
    <mergeCell ref="E252:E253"/>
    <mergeCell ref="F252:F253"/>
    <mergeCell ref="G252:G253"/>
    <mergeCell ref="H252:H253"/>
    <mergeCell ref="J252:J253"/>
    <mergeCell ref="K252:K253"/>
    <mergeCell ref="L252:L253"/>
    <mergeCell ref="M252:M253"/>
    <mergeCell ref="B254:B255"/>
    <mergeCell ref="C254:C255"/>
    <mergeCell ref="D254:D255"/>
    <mergeCell ref="E254:E255"/>
    <mergeCell ref="F254:F255"/>
    <mergeCell ref="G254:G255"/>
    <mergeCell ref="H254:H255"/>
    <mergeCell ref="J254:J255"/>
    <mergeCell ref="K254:K255"/>
    <mergeCell ref="L254:L255"/>
    <mergeCell ref="M254:M255"/>
    <mergeCell ref="B248:B249"/>
    <mergeCell ref="C248:C249"/>
    <mergeCell ref="D248:D249"/>
    <mergeCell ref="E248:E249"/>
    <mergeCell ref="F248:F249"/>
    <mergeCell ref="G248:G249"/>
    <mergeCell ref="H248:H249"/>
    <mergeCell ref="J248:J249"/>
    <mergeCell ref="K248:K249"/>
    <mergeCell ref="L248:L249"/>
    <mergeCell ref="M248:M249"/>
    <mergeCell ref="B250:B251"/>
    <mergeCell ref="C250:C251"/>
    <mergeCell ref="D250:D251"/>
    <mergeCell ref="E250:E251"/>
    <mergeCell ref="F250:F251"/>
    <mergeCell ref="G250:G251"/>
    <mergeCell ref="H250:H251"/>
    <mergeCell ref="J250:J251"/>
    <mergeCell ref="K250:K251"/>
    <mergeCell ref="L250:L251"/>
    <mergeCell ref="M250:M251"/>
    <mergeCell ref="B244:B245"/>
    <mergeCell ref="C244:C245"/>
    <mergeCell ref="D244:D245"/>
    <mergeCell ref="E244:E245"/>
    <mergeCell ref="F244:F245"/>
    <mergeCell ref="G244:G245"/>
    <mergeCell ref="H244:H245"/>
    <mergeCell ref="J244:J245"/>
    <mergeCell ref="K244:K245"/>
    <mergeCell ref="L244:L245"/>
    <mergeCell ref="M244:M245"/>
    <mergeCell ref="B246:B247"/>
    <mergeCell ref="C246:C247"/>
    <mergeCell ref="D246:D247"/>
    <mergeCell ref="E246:E247"/>
    <mergeCell ref="F246:F247"/>
    <mergeCell ref="G246:G247"/>
    <mergeCell ref="H246:H247"/>
    <mergeCell ref="J246:J247"/>
    <mergeCell ref="K246:K247"/>
    <mergeCell ref="L246:L247"/>
    <mergeCell ref="M246:M247"/>
    <mergeCell ref="B240:B241"/>
    <mergeCell ref="C240:C241"/>
    <mergeCell ref="D240:D241"/>
    <mergeCell ref="E240:E241"/>
    <mergeCell ref="F240:F241"/>
    <mergeCell ref="G240:G241"/>
    <mergeCell ref="H240:H241"/>
    <mergeCell ref="J240:J241"/>
    <mergeCell ref="K240:K241"/>
    <mergeCell ref="L240:L241"/>
    <mergeCell ref="M240:M241"/>
    <mergeCell ref="B242:B243"/>
    <mergeCell ref="C242:C243"/>
    <mergeCell ref="D242:D243"/>
    <mergeCell ref="E242:E243"/>
    <mergeCell ref="F242:F243"/>
    <mergeCell ref="G242:G243"/>
    <mergeCell ref="H242:H243"/>
    <mergeCell ref="J242:J243"/>
    <mergeCell ref="K242:K243"/>
    <mergeCell ref="L242:L243"/>
    <mergeCell ref="M242:M243"/>
    <mergeCell ref="H32:H33"/>
    <mergeCell ref="J32:J33"/>
    <mergeCell ref="K32:K33"/>
    <mergeCell ref="L32:L33"/>
    <mergeCell ref="M32:M33"/>
    <mergeCell ref="B32:B33"/>
    <mergeCell ref="C32:C33"/>
    <mergeCell ref="D32:D33"/>
    <mergeCell ref="E32:E33"/>
    <mergeCell ref="F32:F33"/>
    <mergeCell ref="G32:G33"/>
    <mergeCell ref="G28:G29"/>
    <mergeCell ref="G26:G27"/>
    <mergeCell ref="H26:H27"/>
    <mergeCell ref="J26:J27"/>
    <mergeCell ref="K26:K27"/>
    <mergeCell ref="B28:B29"/>
    <mergeCell ref="C28:C29"/>
    <mergeCell ref="D28:D29"/>
    <mergeCell ref="E28:E29"/>
    <mergeCell ref="F28:F29"/>
    <mergeCell ref="B30:B31"/>
    <mergeCell ref="C30:C31"/>
    <mergeCell ref="D30:D31"/>
    <mergeCell ref="E30:E31"/>
    <mergeCell ref="F30:F31"/>
    <mergeCell ref="L30:L31"/>
    <mergeCell ref="M30:M31"/>
    <mergeCell ref="H28:H29"/>
    <mergeCell ref="J28:J29"/>
    <mergeCell ref="K28:K29"/>
    <mergeCell ref="L28:L29"/>
    <mergeCell ref="M28:M29"/>
    <mergeCell ref="G30:G31"/>
    <mergeCell ref="H30:H31"/>
    <mergeCell ref="J30:J31"/>
    <mergeCell ref="K30:K31"/>
    <mergeCell ref="G24:G25"/>
    <mergeCell ref="B24:B25"/>
    <mergeCell ref="C24:C25"/>
    <mergeCell ref="D24:D25"/>
    <mergeCell ref="E24:E25"/>
    <mergeCell ref="F24:F25"/>
    <mergeCell ref="B26:B27"/>
    <mergeCell ref="C26:C27"/>
    <mergeCell ref="D26:D27"/>
    <mergeCell ref="E26:E27"/>
    <mergeCell ref="F26:F27"/>
    <mergeCell ref="L26:L27"/>
    <mergeCell ref="M26:M27"/>
    <mergeCell ref="H24:H25"/>
    <mergeCell ref="J24:J25"/>
    <mergeCell ref="K24:K25"/>
    <mergeCell ref="L24:L25"/>
    <mergeCell ref="M24:M25"/>
    <mergeCell ref="M34:M35"/>
    <mergeCell ref="B36:B37"/>
    <mergeCell ref="C36:C37"/>
    <mergeCell ref="D36:D37"/>
    <mergeCell ref="E36:E37"/>
    <mergeCell ref="F36:F37"/>
    <mergeCell ref="G36:G37"/>
    <mergeCell ref="H36:H37"/>
    <mergeCell ref="J36:J37"/>
    <mergeCell ref="K36:K37"/>
    <mergeCell ref="L36:L37"/>
    <mergeCell ref="M36:M37"/>
    <mergeCell ref="G34:G35"/>
    <mergeCell ref="H34:H35"/>
    <mergeCell ref="J34:J35"/>
    <mergeCell ref="K34:K35"/>
    <mergeCell ref="L34:L35"/>
    <mergeCell ref="B34:B35"/>
    <mergeCell ref="C34:C35"/>
    <mergeCell ref="D34:D35"/>
    <mergeCell ref="E34:E35"/>
    <mergeCell ref="F34:F35"/>
    <mergeCell ref="M38:M39"/>
    <mergeCell ref="B40:B41"/>
    <mergeCell ref="C40:C41"/>
    <mergeCell ref="D40:D41"/>
    <mergeCell ref="E40:E41"/>
    <mergeCell ref="F40:F41"/>
    <mergeCell ref="G40:G41"/>
    <mergeCell ref="H40:H41"/>
    <mergeCell ref="J40:J41"/>
    <mergeCell ref="K40:K41"/>
    <mergeCell ref="L40:L41"/>
    <mergeCell ref="M40:M41"/>
    <mergeCell ref="G38:G39"/>
    <mergeCell ref="H38:H39"/>
    <mergeCell ref="J38:J39"/>
    <mergeCell ref="K38:K39"/>
    <mergeCell ref="L38:L39"/>
    <mergeCell ref="B38:B39"/>
    <mergeCell ref="C38:C39"/>
    <mergeCell ref="D38:D39"/>
    <mergeCell ref="E38:E39"/>
    <mergeCell ref="F38:F39"/>
    <mergeCell ref="M42:M43"/>
    <mergeCell ref="B44:B45"/>
    <mergeCell ref="C44:C45"/>
    <mergeCell ref="D44:D45"/>
    <mergeCell ref="E44:E45"/>
    <mergeCell ref="F44:F45"/>
    <mergeCell ref="G44:G45"/>
    <mergeCell ref="H44:H45"/>
    <mergeCell ref="J44:J45"/>
    <mergeCell ref="K44:K45"/>
    <mergeCell ref="L44:L45"/>
    <mergeCell ref="M44:M45"/>
    <mergeCell ref="G42:G43"/>
    <mergeCell ref="H42:H43"/>
    <mergeCell ref="J42:J43"/>
    <mergeCell ref="K42:K43"/>
    <mergeCell ref="L42:L43"/>
    <mergeCell ref="B42:B43"/>
    <mergeCell ref="C42:C43"/>
    <mergeCell ref="D42:D43"/>
    <mergeCell ref="E42:E43"/>
    <mergeCell ref="F42:F43"/>
    <mergeCell ref="M46:M47"/>
    <mergeCell ref="B48:B49"/>
    <mergeCell ref="C48:C49"/>
    <mergeCell ref="D48:D49"/>
    <mergeCell ref="E48:E49"/>
    <mergeCell ref="F48:F49"/>
    <mergeCell ref="G48:G49"/>
    <mergeCell ref="H48:H49"/>
    <mergeCell ref="J48:J49"/>
    <mergeCell ref="K48:K49"/>
    <mergeCell ref="L48:L49"/>
    <mergeCell ref="M48:M49"/>
    <mergeCell ref="G46:G47"/>
    <mergeCell ref="H46:H47"/>
    <mergeCell ref="J46:J47"/>
    <mergeCell ref="K46:K47"/>
    <mergeCell ref="L46:L47"/>
    <mergeCell ref="B46:B47"/>
    <mergeCell ref="C46:C47"/>
    <mergeCell ref="D46:D47"/>
    <mergeCell ref="E46:E47"/>
    <mergeCell ref="F46:F47"/>
    <mergeCell ref="M50:M51"/>
    <mergeCell ref="B52:B53"/>
    <mergeCell ref="C52:C53"/>
    <mergeCell ref="D52:D53"/>
    <mergeCell ref="E52:E53"/>
    <mergeCell ref="F52:F53"/>
    <mergeCell ref="G52:G53"/>
    <mergeCell ref="H52:H53"/>
    <mergeCell ref="J52:J53"/>
    <mergeCell ref="K52:K53"/>
    <mergeCell ref="L52:L53"/>
    <mergeCell ref="M52:M53"/>
    <mergeCell ref="G50:G51"/>
    <mergeCell ref="H50:H51"/>
    <mergeCell ref="J50:J51"/>
    <mergeCell ref="K50:K51"/>
    <mergeCell ref="L50:L51"/>
    <mergeCell ref="B50:B51"/>
    <mergeCell ref="C50:C51"/>
    <mergeCell ref="D50:D51"/>
    <mergeCell ref="E50:E51"/>
    <mergeCell ref="F50:F51"/>
    <mergeCell ref="M54:M55"/>
    <mergeCell ref="B56:B57"/>
    <mergeCell ref="C56:C57"/>
    <mergeCell ref="D56:D57"/>
    <mergeCell ref="E56:E57"/>
    <mergeCell ref="F56:F57"/>
    <mergeCell ref="G56:G57"/>
    <mergeCell ref="H56:H57"/>
    <mergeCell ref="J56:J57"/>
    <mergeCell ref="K56:K57"/>
    <mergeCell ref="L56:L57"/>
    <mergeCell ref="M56:M57"/>
    <mergeCell ref="G54:G55"/>
    <mergeCell ref="H54:H55"/>
    <mergeCell ref="J54:J55"/>
    <mergeCell ref="K54:K55"/>
    <mergeCell ref="L54:L55"/>
    <mergeCell ref="B54:B55"/>
    <mergeCell ref="C54:C55"/>
    <mergeCell ref="D54:D55"/>
    <mergeCell ref="E54:E55"/>
    <mergeCell ref="F54:F55"/>
    <mergeCell ref="M58:M59"/>
    <mergeCell ref="B60:B61"/>
    <mergeCell ref="C60:C61"/>
    <mergeCell ref="D60:D61"/>
    <mergeCell ref="E60:E61"/>
    <mergeCell ref="F60:F61"/>
    <mergeCell ref="G60:G61"/>
    <mergeCell ref="H60:H61"/>
    <mergeCell ref="J60:J61"/>
    <mergeCell ref="K60:K61"/>
    <mergeCell ref="L60:L61"/>
    <mergeCell ref="M60:M61"/>
    <mergeCell ref="G58:G59"/>
    <mergeCell ref="H58:H59"/>
    <mergeCell ref="J58:J59"/>
    <mergeCell ref="K58:K59"/>
    <mergeCell ref="L58:L59"/>
    <mergeCell ref="B58:B59"/>
    <mergeCell ref="C58:C59"/>
    <mergeCell ref="D58:D59"/>
    <mergeCell ref="E58:E59"/>
    <mergeCell ref="F58:F59"/>
    <mergeCell ref="M62:M63"/>
    <mergeCell ref="B64:B65"/>
    <mergeCell ref="C64:C65"/>
    <mergeCell ref="D64:D65"/>
    <mergeCell ref="E64:E65"/>
    <mergeCell ref="F64:F65"/>
    <mergeCell ref="G64:G65"/>
    <mergeCell ref="H64:H65"/>
    <mergeCell ref="J64:J65"/>
    <mergeCell ref="K64:K65"/>
    <mergeCell ref="L64:L65"/>
    <mergeCell ref="M64:M65"/>
    <mergeCell ref="G62:G63"/>
    <mergeCell ref="H62:H63"/>
    <mergeCell ref="J62:J63"/>
    <mergeCell ref="K62:K63"/>
    <mergeCell ref="L62:L63"/>
    <mergeCell ref="B62:B63"/>
    <mergeCell ref="C62:C63"/>
    <mergeCell ref="D62:D63"/>
    <mergeCell ref="E62:E63"/>
    <mergeCell ref="F62:F63"/>
    <mergeCell ref="M66:M67"/>
    <mergeCell ref="B68:B69"/>
    <mergeCell ref="C68:C69"/>
    <mergeCell ref="D68:D69"/>
    <mergeCell ref="E68:E69"/>
    <mergeCell ref="F68:F69"/>
    <mergeCell ref="G68:G69"/>
    <mergeCell ref="H68:H69"/>
    <mergeCell ref="J68:J69"/>
    <mergeCell ref="K68:K69"/>
    <mergeCell ref="L68:L69"/>
    <mergeCell ref="M68:M69"/>
    <mergeCell ref="G66:G67"/>
    <mergeCell ref="H66:H67"/>
    <mergeCell ref="J66:J67"/>
    <mergeCell ref="K66:K67"/>
    <mergeCell ref="L66:L67"/>
    <mergeCell ref="B66:B67"/>
    <mergeCell ref="C66:C67"/>
    <mergeCell ref="D66:D67"/>
    <mergeCell ref="E66:E67"/>
    <mergeCell ref="F66:F67"/>
    <mergeCell ref="M70:M71"/>
    <mergeCell ref="B72:B73"/>
    <mergeCell ref="C72:C73"/>
    <mergeCell ref="D72:D73"/>
    <mergeCell ref="E72:E73"/>
    <mergeCell ref="F72:F73"/>
    <mergeCell ref="G72:G73"/>
    <mergeCell ref="H72:H73"/>
    <mergeCell ref="J72:J73"/>
    <mergeCell ref="K72:K73"/>
    <mergeCell ref="L72:L73"/>
    <mergeCell ref="M72:M73"/>
    <mergeCell ref="G70:G71"/>
    <mergeCell ref="H70:H71"/>
    <mergeCell ref="J70:J71"/>
    <mergeCell ref="K70:K71"/>
    <mergeCell ref="L70:L71"/>
    <mergeCell ref="B70:B71"/>
    <mergeCell ref="C70:C71"/>
    <mergeCell ref="D70:D71"/>
    <mergeCell ref="E70:E71"/>
    <mergeCell ref="F70:F71"/>
    <mergeCell ref="M74:M75"/>
    <mergeCell ref="B76:B77"/>
    <mergeCell ref="C76:C77"/>
    <mergeCell ref="D76:D77"/>
    <mergeCell ref="E76:E77"/>
    <mergeCell ref="F76:F77"/>
    <mergeCell ref="G76:G77"/>
    <mergeCell ref="H76:H77"/>
    <mergeCell ref="J76:J77"/>
    <mergeCell ref="K76:K77"/>
    <mergeCell ref="L76:L77"/>
    <mergeCell ref="M76:M77"/>
    <mergeCell ref="G74:G75"/>
    <mergeCell ref="H74:H75"/>
    <mergeCell ref="J74:J75"/>
    <mergeCell ref="K74:K75"/>
    <mergeCell ref="L74:L75"/>
    <mergeCell ref="B74:B75"/>
    <mergeCell ref="C74:C75"/>
    <mergeCell ref="D74:D75"/>
    <mergeCell ref="E74:E75"/>
    <mergeCell ref="F74:F75"/>
    <mergeCell ref="M78:M79"/>
    <mergeCell ref="B80:B81"/>
    <mergeCell ref="C80:C81"/>
    <mergeCell ref="D80:D81"/>
    <mergeCell ref="E80:E81"/>
    <mergeCell ref="F80:F81"/>
    <mergeCell ref="G80:G81"/>
    <mergeCell ref="H80:H81"/>
    <mergeCell ref="J80:J81"/>
    <mergeCell ref="K80:K81"/>
    <mergeCell ref="L80:L81"/>
    <mergeCell ref="M80:M81"/>
    <mergeCell ref="G78:G79"/>
    <mergeCell ref="H78:H79"/>
    <mergeCell ref="J78:J79"/>
    <mergeCell ref="K78:K79"/>
    <mergeCell ref="L78:L79"/>
    <mergeCell ref="B78:B79"/>
    <mergeCell ref="C78:C79"/>
    <mergeCell ref="D78:D79"/>
    <mergeCell ref="E78:E79"/>
    <mergeCell ref="F78:F79"/>
    <mergeCell ref="M82:M83"/>
    <mergeCell ref="B84:B85"/>
    <mergeCell ref="C84:C85"/>
    <mergeCell ref="D84:D85"/>
    <mergeCell ref="E84:E85"/>
    <mergeCell ref="F84:F85"/>
    <mergeCell ref="G84:G85"/>
    <mergeCell ref="H84:H85"/>
    <mergeCell ref="J84:J85"/>
    <mergeCell ref="K84:K85"/>
    <mergeCell ref="L84:L85"/>
    <mergeCell ref="M84:M85"/>
    <mergeCell ref="G82:G83"/>
    <mergeCell ref="H82:H83"/>
    <mergeCell ref="J82:J83"/>
    <mergeCell ref="K82:K83"/>
    <mergeCell ref="L82:L83"/>
    <mergeCell ref="B82:B83"/>
    <mergeCell ref="C82:C83"/>
    <mergeCell ref="D82:D83"/>
    <mergeCell ref="E82:E83"/>
    <mergeCell ref="F82:F83"/>
    <mergeCell ref="M86:M87"/>
    <mergeCell ref="B88:B89"/>
    <mergeCell ref="C88:C89"/>
    <mergeCell ref="D88:D89"/>
    <mergeCell ref="E88:E89"/>
    <mergeCell ref="F88:F89"/>
    <mergeCell ref="G88:G89"/>
    <mergeCell ref="H88:H89"/>
    <mergeCell ref="J88:J89"/>
    <mergeCell ref="K88:K89"/>
    <mergeCell ref="L88:L89"/>
    <mergeCell ref="M88:M89"/>
    <mergeCell ref="G86:G87"/>
    <mergeCell ref="H86:H87"/>
    <mergeCell ref="J86:J87"/>
    <mergeCell ref="K86:K87"/>
    <mergeCell ref="L86:L87"/>
    <mergeCell ref="B86:B87"/>
    <mergeCell ref="C86:C87"/>
    <mergeCell ref="D86:D87"/>
    <mergeCell ref="E86:E87"/>
    <mergeCell ref="F86:F87"/>
    <mergeCell ref="M90:M91"/>
    <mergeCell ref="B92:B93"/>
    <mergeCell ref="C92:C93"/>
    <mergeCell ref="D92:D93"/>
    <mergeCell ref="E92:E93"/>
    <mergeCell ref="F92:F93"/>
    <mergeCell ref="G92:G93"/>
    <mergeCell ref="H92:H93"/>
    <mergeCell ref="J92:J93"/>
    <mergeCell ref="K92:K93"/>
    <mergeCell ref="L92:L93"/>
    <mergeCell ref="M92:M93"/>
    <mergeCell ref="G90:G91"/>
    <mergeCell ref="H90:H91"/>
    <mergeCell ref="J90:J91"/>
    <mergeCell ref="K90:K91"/>
    <mergeCell ref="L90:L91"/>
    <mergeCell ref="B90:B91"/>
    <mergeCell ref="C90:C91"/>
    <mergeCell ref="D90:D91"/>
    <mergeCell ref="E90:E91"/>
    <mergeCell ref="F90:F91"/>
    <mergeCell ref="M94:M95"/>
    <mergeCell ref="B96:B97"/>
    <mergeCell ref="C96:C97"/>
    <mergeCell ref="D96:D97"/>
    <mergeCell ref="E96:E97"/>
    <mergeCell ref="F96:F97"/>
    <mergeCell ref="G96:G97"/>
    <mergeCell ref="H96:H97"/>
    <mergeCell ref="J96:J97"/>
    <mergeCell ref="K96:K97"/>
    <mergeCell ref="L96:L97"/>
    <mergeCell ref="M96:M97"/>
    <mergeCell ref="G94:G95"/>
    <mergeCell ref="H94:H95"/>
    <mergeCell ref="J94:J95"/>
    <mergeCell ref="K94:K95"/>
    <mergeCell ref="L94:L95"/>
    <mergeCell ref="B94:B95"/>
    <mergeCell ref="C94:C95"/>
    <mergeCell ref="D94:D95"/>
    <mergeCell ref="E94:E95"/>
    <mergeCell ref="F94:F95"/>
    <mergeCell ref="M98:M99"/>
    <mergeCell ref="B100:B101"/>
    <mergeCell ref="C100:C101"/>
    <mergeCell ref="D100:D101"/>
    <mergeCell ref="E100:E101"/>
    <mergeCell ref="F100:F101"/>
    <mergeCell ref="G100:G101"/>
    <mergeCell ref="H100:H101"/>
    <mergeCell ref="J100:J101"/>
    <mergeCell ref="K100:K101"/>
    <mergeCell ref="L100:L101"/>
    <mergeCell ref="M100:M101"/>
    <mergeCell ref="G98:G99"/>
    <mergeCell ref="H98:H99"/>
    <mergeCell ref="J98:J99"/>
    <mergeCell ref="K98:K99"/>
    <mergeCell ref="L98:L99"/>
    <mergeCell ref="B98:B99"/>
    <mergeCell ref="C98:C99"/>
    <mergeCell ref="D98:D99"/>
    <mergeCell ref="E98:E99"/>
    <mergeCell ref="F98:F99"/>
    <mergeCell ref="M102:M103"/>
    <mergeCell ref="B104:B105"/>
    <mergeCell ref="C104:C105"/>
    <mergeCell ref="D104:D105"/>
    <mergeCell ref="E104:E105"/>
    <mergeCell ref="F104:F105"/>
    <mergeCell ref="G104:G105"/>
    <mergeCell ref="H104:H105"/>
    <mergeCell ref="J104:J105"/>
    <mergeCell ref="K104:K105"/>
    <mergeCell ref="L104:L105"/>
    <mergeCell ref="M104:M105"/>
    <mergeCell ref="G102:G103"/>
    <mergeCell ref="H102:H103"/>
    <mergeCell ref="J102:J103"/>
    <mergeCell ref="K102:K103"/>
    <mergeCell ref="L102:L103"/>
    <mergeCell ref="B102:B103"/>
    <mergeCell ref="C102:C103"/>
    <mergeCell ref="D102:D103"/>
    <mergeCell ref="E102:E103"/>
    <mergeCell ref="F102:F103"/>
    <mergeCell ref="M106:M107"/>
    <mergeCell ref="B108:B109"/>
    <mergeCell ref="C108:C109"/>
    <mergeCell ref="D108:D109"/>
    <mergeCell ref="E108:E109"/>
    <mergeCell ref="F108:F109"/>
    <mergeCell ref="G108:G109"/>
    <mergeCell ref="H108:H109"/>
    <mergeCell ref="J108:J109"/>
    <mergeCell ref="K108:K109"/>
    <mergeCell ref="L108:L109"/>
    <mergeCell ref="M108:M109"/>
    <mergeCell ref="G106:G107"/>
    <mergeCell ref="H106:H107"/>
    <mergeCell ref="J106:J107"/>
    <mergeCell ref="K106:K107"/>
    <mergeCell ref="L106:L107"/>
    <mergeCell ref="B106:B107"/>
    <mergeCell ref="C106:C107"/>
    <mergeCell ref="D106:D107"/>
    <mergeCell ref="E106:E107"/>
    <mergeCell ref="F106:F107"/>
    <mergeCell ref="M110:M111"/>
    <mergeCell ref="B112:B113"/>
    <mergeCell ref="C112:C113"/>
    <mergeCell ref="D112:D113"/>
    <mergeCell ref="E112:E113"/>
    <mergeCell ref="F112:F113"/>
    <mergeCell ref="G112:G113"/>
    <mergeCell ref="H112:H113"/>
    <mergeCell ref="J112:J113"/>
    <mergeCell ref="K112:K113"/>
    <mergeCell ref="L112:L113"/>
    <mergeCell ref="M112:M113"/>
    <mergeCell ref="G110:G111"/>
    <mergeCell ref="H110:H111"/>
    <mergeCell ref="J110:J111"/>
    <mergeCell ref="K110:K111"/>
    <mergeCell ref="L110:L111"/>
    <mergeCell ref="B110:B111"/>
    <mergeCell ref="C110:C111"/>
    <mergeCell ref="D110:D111"/>
    <mergeCell ref="E110:E111"/>
    <mergeCell ref="F110:F111"/>
    <mergeCell ref="M114:M115"/>
    <mergeCell ref="B116:B117"/>
    <mergeCell ref="C116:C117"/>
    <mergeCell ref="D116:D117"/>
    <mergeCell ref="E116:E117"/>
    <mergeCell ref="F116:F117"/>
    <mergeCell ref="G116:G117"/>
    <mergeCell ref="H116:H117"/>
    <mergeCell ref="J116:J117"/>
    <mergeCell ref="K116:K117"/>
    <mergeCell ref="L116:L117"/>
    <mergeCell ref="M116:M117"/>
    <mergeCell ref="G114:G115"/>
    <mergeCell ref="H114:H115"/>
    <mergeCell ref="J114:J115"/>
    <mergeCell ref="K114:K115"/>
    <mergeCell ref="L114:L115"/>
    <mergeCell ref="B114:B115"/>
    <mergeCell ref="C114:C115"/>
    <mergeCell ref="D114:D115"/>
    <mergeCell ref="E114:E115"/>
    <mergeCell ref="F114:F115"/>
    <mergeCell ref="M118:M119"/>
    <mergeCell ref="B120:B121"/>
    <mergeCell ref="C120:C121"/>
    <mergeCell ref="D120:D121"/>
    <mergeCell ref="E120:E121"/>
    <mergeCell ref="F120:F121"/>
    <mergeCell ref="G120:G121"/>
    <mergeCell ref="H120:H121"/>
    <mergeCell ref="J120:J121"/>
    <mergeCell ref="K120:K121"/>
    <mergeCell ref="L120:L121"/>
    <mergeCell ref="M120:M121"/>
    <mergeCell ref="G118:G119"/>
    <mergeCell ref="H118:H119"/>
    <mergeCell ref="J118:J119"/>
    <mergeCell ref="K118:K119"/>
    <mergeCell ref="L118:L119"/>
    <mergeCell ref="B118:B119"/>
    <mergeCell ref="C118:C119"/>
    <mergeCell ref="D118:D119"/>
    <mergeCell ref="E118:E119"/>
    <mergeCell ref="F118:F119"/>
    <mergeCell ref="M122:M123"/>
    <mergeCell ref="B124:B125"/>
    <mergeCell ref="C124:C125"/>
    <mergeCell ref="D124:D125"/>
    <mergeCell ref="E124:E125"/>
    <mergeCell ref="F124:F125"/>
    <mergeCell ref="G124:G125"/>
    <mergeCell ref="H124:H125"/>
    <mergeCell ref="J124:J125"/>
    <mergeCell ref="K124:K125"/>
    <mergeCell ref="L124:L125"/>
    <mergeCell ref="M124:M125"/>
    <mergeCell ref="G122:G123"/>
    <mergeCell ref="H122:H123"/>
    <mergeCell ref="J122:J123"/>
    <mergeCell ref="K122:K123"/>
    <mergeCell ref="L122:L123"/>
    <mergeCell ref="B122:B123"/>
    <mergeCell ref="C122:C123"/>
    <mergeCell ref="D122:D123"/>
    <mergeCell ref="E122:E123"/>
    <mergeCell ref="F122:F123"/>
    <mergeCell ref="M126:M127"/>
    <mergeCell ref="B128:B129"/>
    <mergeCell ref="C128:C129"/>
    <mergeCell ref="D128:D129"/>
    <mergeCell ref="E128:E129"/>
    <mergeCell ref="F128:F129"/>
    <mergeCell ref="G128:G129"/>
    <mergeCell ref="H128:H129"/>
    <mergeCell ref="J128:J129"/>
    <mergeCell ref="K128:K129"/>
    <mergeCell ref="L128:L129"/>
    <mergeCell ref="M128:M129"/>
    <mergeCell ref="G126:G127"/>
    <mergeCell ref="H126:H127"/>
    <mergeCell ref="J126:J127"/>
    <mergeCell ref="K126:K127"/>
    <mergeCell ref="L126:L127"/>
    <mergeCell ref="B126:B127"/>
    <mergeCell ref="C126:C127"/>
    <mergeCell ref="D126:D127"/>
    <mergeCell ref="E126:E127"/>
    <mergeCell ref="F126:F127"/>
    <mergeCell ref="M130:M131"/>
    <mergeCell ref="B132:B133"/>
    <mergeCell ref="C132:C133"/>
    <mergeCell ref="D132:D133"/>
    <mergeCell ref="E132:E133"/>
    <mergeCell ref="F132:F133"/>
    <mergeCell ref="G132:G133"/>
    <mergeCell ref="H132:H133"/>
    <mergeCell ref="J132:J133"/>
    <mergeCell ref="K132:K133"/>
    <mergeCell ref="L132:L133"/>
    <mergeCell ref="M132:M133"/>
    <mergeCell ref="G130:G131"/>
    <mergeCell ref="H130:H131"/>
    <mergeCell ref="J130:J131"/>
    <mergeCell ref="K130:K131"/>
    <mergeCell ref="L130:L131"/>
    <mergeCell ref="B130:B131"/>
    <mergeCell ref="C130:C131"/>
    <mergeCell ref="D130:D131"/>
    <mergeCell ref="E130:E131"/>
    <mergeCell ref="F130:F131"/>
    <mergeCell ref="M134:M135"/>
    <mergeCell ref="B136:B137"/>
    <mergeCell ref="C136:C137"/>
    <mergeCell ref="D136:D137"/>
    <mergeCell ref="E136:E137"/>
    <mergeCell ref="F136:F137"/>
    <mergeCell ref="G136:G137"/>
    <mergeCell ref="H136:H137"/>
    <mergeCell ref="J136:J137"/>
    <mergeCell ref="K136:K137"/>
    <mergeCell ref="L136:L137"/>
    <mergeCell ref="M136:M137"/>
    <mergeCell ref="G134:G135"/>
    <mergeCell ref="H134:H135"/>
    <mergeCell ref="J134:J135"/>
    <mergeCell ref="K134:K135"/>
    <mergeCell ref="L134:L135"/>
    <mergeCell ref="B134:B135"/>
    <mergeCell ref="C134:C135"/>
    <mergeCell ref="D134:D135"/>
    <mergeCell ref="E134:E135"/>
    <mergeCell ref="F134:F135"/>
    <mergeCell ref="M138:M139"/>
    <mergeCell ref="B140:B141"/>
    <mergeCell ref="C140:C141"/>
    <mergeCell ref="D140:D141"/>
    <mergeCell ref="E140:E141"/>
    <mergeCell ref="F140:F141"/>
    <mergeCell ref="G140:G141"/>
    <mergeCell ref="H140:H141"/>
    <mergeCell ref="J140:J141"/>
    <mergeCell ref="K140:K141"/>
    <mergeCell ref="L140:L141"/>
    <mergeCell ref="M140:M141"/>
    <mergeCell ref="G138:G139"/>
    <mergeCell ref="H138:H139"/>
    <mergeCell ref="J138:J139"/>
    <mergeCell ref="K138:K139"/>
    <mergeCell ref="L138:L139"/>
    <mergeCell ref="B138:B139"/>
    <mergeCell ref="C138:C139"/>
    <mergeCell ref="D138:D139"/>
    <mergeCell ref="E138:E139"/>
    <mergeCell ref="F138:F139"/>
    <mergeCell ref="M142:M143"/>
    <mergeCell ref="B144:B145"/>
    <mergeCell ref="C144:C145"/>
    <mergeCell ref="D144:D145"/>
    <mergeCell ref="E144:E145"/>
    <mergeCell ref="F144:F145"/>
    <mergeCell ref="G144:G145"/>
    <mergeCell ref="H144:H145"/>
    <mergeCell ref="J144:J145"/>
    <mergeCell ref="K144:K145"/>
    <mergeCell ref="L144:L145"/>
    <mergeCell ref="M144:M145"/>
    <mergeCell ref="G142:G143"/>
    <mergeCell ref="H142:H143"/>
    <mergeCell ref="J142:J143"/>
    <mergeCell ref="K142:K143"/>
    <mergeCell ref="L142:L143"/>
    <mergeCell ref="B142:B143"/>
    <mergeCell ref="C142:C143"/>
    <mergeCell ref="D142:D143"/>
    <mergeCell ref="E142:E143"/>
    <mergeCell ref="F142:F143"/>
    <mergeCell ref="M146:M147"/>
    <mergeCell ref="B148:B149"/>
    <mergeCell ref="C148:C149"/>
    <mergeCell ref="D148:D149"/>
    <mergeCell ref="E148:E149"/>
    <mergeCell ref="F148:F149"/>
    <mergeCell ref="G148:G149"/>
    <mergeCell ref="H148:H149"/>
    <mergeCell ref="J148:J149"/>
    <mergeCell ref="K148:K149"/>
    <mergeCell ref="L148:L149"/>
    <mergeCell ref="M148:M149"/>
    <mergeCell ref="G146:G147"/>
    <mergeCell ref="H146:H147"/>
    <mergeCell ref="J146:J147"/>
    <mergeCell ref="K146:K147"/>
    <mergeCell ref="L146:L147"/>
    <mergeCell ref="B146:B147"/>
    <mergeCell ref="C146:C147"/>
    <mergeCell ref="D146:D147"/>
    <mergeCell ref="E146:E147"/>
    <mergeCell ref="F146:F147"/>
    <mergeCell ref="M150:M151"/>
    <mergeCell ref="B152:B153"/>
    <mergeCell ref="C152:C153"/>
    <mergeCell ref="D152:D153"/>
    <mergeCell ref="E152:E153"/>
    <mergeCell ref="F152:F153"/>
    <mergeCell ref="G152:G153"/>
    <mergeCell ref="H152:H153"/>
    <mergeCell ref="J152:J153"/>
    <mergeCell ref="K152:K153"/>
    <mergeCell ref="L152:L153"/>
    <mergeCell ref="M152:M153"/>
    <mergeCell ref="G150:G151"/>
    <mergeCell ref="H150:H151"/>
    <mergeCell ref="J150:J151"/>
    <mergeCell ref="K150:K151"/>
    <mergeCell ref="L150:L151"/>
    <mergeCell ref="B150:B151"/>
    <mergeCell ref="C150:C151"/>
    <mergeCell ref="D150:D151"/>
    <mergeCell ref="E150:E151"/>
    <mergeCell ref="F150:F151"/>
    <mergeCell ref="M154:M155"/>
    <mergeCell ref="B156:B157"/>
    <mergeCell ref="C156:C157"/>
    <mergeCell ref="D156:D157"/>
    <mergeCell ref="E156:E157"/>
    <mergeCell ref="F156:F157"/>
    <mergeCell ref="G156:G157"/>
    <mergeCell ref="H156:H157"/>
    <mergeCell ref="J156:J157"/>
    <mergeCell ref="K156:K157"/>
    <mergeCell ref="L156:L157"/>
    <mergeCell ref="M156:M157"/>
    <mergeCell ref="G154:G155"/>
    <mergeCell ref="H154:H155"/>
    <mergeCell ref="J154:J155"/>
    <mergeCell ref="K154:K155"/>
    <mergeCell ref="L154:L155"/>
    <mergeCell ref="B154:B155"/>
    <mergeCell ref="C154:C155"/>
    <mergeCell ref="D154:D155"/>
    <mergeCell ref="E154:E155"/>
    <mergeCell ref="F154:F155"/>
    <mergeCell ref="M158:M159"/>
    <mergeCell ref="B160:B161"/>
    <mergeCell ref="C160:C161"/>
    <mergeCell ref="D160:D161"/>
    <mergeCell ref="E160:E161"/>
    <mergeCell ref="F160:F161"/>
    <mergeCell ref="G160:G161"/>
    <mergeCell ref="H160:H161"/>
    <mergeCell ref="J160:J161"/>
    <mergeCell ref="K160:K161"/>
    <mergeCell ref="L160:L161"/>
    <mergeCell ref="M160:M161"/>
    <mergeCell ref="G158:G159"/>
    <mergeCell ref="H158:H159"/>
    <mergeCell ref="J158:J159"/>
    <mergeCell ref="K158:K159"/>
    <mergeCell ref="L158:L159"/>
    <mergeCell ref="B158:B159"/>
    <mergeCell ref="C158:C159"/>
    <mergeCell ref="D158:D159"/>
    <mergeCell ref="E158:E159"/>
    <mergeCell ref="F158:F159"/>
    <mergeCell ref="M162:M163"/>
    <mergeCell ref="B164:B165"/>
    <mergeCell ref="C164:C165"/>
    <mergeCell ref="D164:D165"/>
    <mergeCell ref="E164:E165"/>
    <mergeCell ref="F164:F165"/>
    <mergeCell ref="G164:G165"/>
    <mergeCell ref="H164:H165"/>
    <mergeCell ref="J164:J165"/>
    <mergeCell ref="K164:K165"/>
    <mergeCell ref="L164:L165"/>
    <mergeCell ref="M164:M165"/>
    <mergeCell ref="G162:G163"/>
    <mergeCell ref="H162:H163"/>
    <mergeCell ref="J162:J163"/>
    <mergeCell ref="K162:K163"/>
    <mergeCell ref="L162:L163"/>
    <mergeCell ref="B162:B163"/>
    <mergeCell ref="C162:C163"/>
    <mergeCell ref="D162:D163"/>
    <mergeCell ref="E162:E163"/>
    <mergeCell ref="F162:F163"/>
    <mergeCell ref="M166:M167"/>
    <mergeCell ref="B168:B169"/>
    <mergeCell ref="C168:C169"/>
    <mergeCell ref="D168:D169"/>
    <mergeCell ref="E168:E169"/>
    <mergeCell ref="F168:F169"/>
    <mergeCell ref="G168:G169"/>
    <mergeCell ref="H168:H169"/>
    <mergeCell ref="J168:J169"/>
    <mergeCell ref="K168:K169"/>
    <mergeCell ref="L168:L169"/>
    <mergeCell ref="M168:M169"/>
    <mergeCell ref="G166:G167"/>
    <mergeCell ref="H166:H167"/>
    <mergeCell ref="J166:J167"/>
    <mergeCell ref="K166:K167"/>
    <mergeCell ref="L166:L167"/>
    <mergeCell ref="B166:B167"/>
    <mergeCell ref="C166:C167"/>
    <mergeCell ref="D166:D167"/>
    <mergeCell ref="E166:E167"/>
    <mergeCell ref="F166:F167"/>
    <mergeCell ref="M170:M171"/>
    <mergeCell ref="B172:B173"/>
    <mergeCell ref="C172:C173"/>
    <mergeCell ref="D172:D173"/>
    <mergeCell ref="E172:E173"/>
    <mergeCell ref="F172:F173"/>
    <mergeCell ref="G172:G173"/>
    <mergeCell ref="H172:H173"/>
    <mergeCell ref="J172:J173"/>
    <mergeCell ref="K172:K173"/>
    <mergeCell ref="L172:L173"/>
    <mergeCell ref="M172:M173"/>
    <mergeCell ref="G170:G171"/>
    <mergeCell ref="H170:H171"/>
    <mergeCell ref="J170:J171"/>
    <mergeCell ref="K170:K171"/>
    <mergeCell ref="L170:L171"/>
    <mergeCell ref="B170:B171"/>
    <mergeCell ref="C170:C171"/>
    <mergeCell ref="D170:D171"/>
    <mergeCell ref="E170:E171"/>
    <mergeCell ref="F170:F171"/>
    <mergeCell ref="M174:M175"/>
    <mergeCell ref="B176:B177"/>
    <mergeCell ref="C176:C177"/>
    <mergeCell ref="D176:D177"/>
    <mergeCell ref="E176:E177"/>
    <mergeCell ref="F176:F177"/>
    <mergeCell ref="G176:G177"/>
    <mergeCell ref="H176:H177"/>
    <mergeCell ref="J176:J177"/>
    <mergeCell ref="K176:K177"/>
    <mergeCell ref="L176:L177"/>
    <mergeCell ref="M176:M177"/>
    <mergeCell ref="G174:G175"/>
    <mergeCell ref="H174:H175"/>
    <mergeCell ref="J174:J175"/>
    <mergeCell ref="K174:K175"/>
    <mergeCell ref="L174:L175"/>
    <mergeCell ref="B174:B175"/>
    <mergeCell ref="C174:C175"/>
    <mergeCell ref="D174:D175"/>
    <mergeCell ref="E174:E175"/>
    <mergeCell ref="F174:F175"/>
    <mergeCell ref="M178:M179"/>
    <mergeCell ref="B180:B181"/>
    <mergeCell ref="C180:C181"/>
    <mergeCell ref="D180:D181"/>
    <mergeCell ref="E180:E181"/>
    <mergeCell ref="F180:F181"/>
    <mergeCell ref="G180:G181"/>
    <mergeCell ref="H180:H181"/>
    <mergeCell ref="J180:J181"/>
    <mergeCell ref="K180:K181"/>
    <mergeCell ref="L180:L181"/>
    <mergeCell ref="M180:M181"/>
    <mergeCell ref="G178:G179"/>
    <mergeCell ref="H178:H179"/>
    <mergeCell ref="J178:J179"/>
    <mergeCell ref="K178:K179"/>
    <mergeCell ref="L178:L179"/>
    <mergeCell ref="B178:B179"/>
    <mergeCell ref="C178:C179"/>
    <mergeCell ref="D178:D179"/>
    <mergeCell ref="E178:E179"/>
    <mergeCell ref="F178:F179"/>
    <mergeCell ref="M182:M183"/>
    <mergeCell ref="B184:B185"/>
    <mergeCell ref="C184:C185"/>
    <mergeCell ref="D184:D185"/>
    <mergeCell ref="E184:E185"/>
    <mergeCell ref="F184:F185"/>
    <mergeCell ref="G184:G185"/>
    <mergeCell ref="H184:H185"/>
    <mergeCell ref="J184:J185"/>
    <mergeCell ref="K184:K185"/>
    <mergeCell ref="L184:L185"/>
    <mergeCell ref="M184:M185"/>
    <mergeCell ref="G182:G183"/>
    <mergeCell ref="H182:H183"/>
    <mergeCell ref="J182:J183"/>
    <mergeCell ref="K182:K183"/>
    <mergeCell ref="L182:L183"/>
    <mergeCell ref="B182:B183"/>
    <mergeCell ref="C182:C183"/>
    <mergeCell ref="D182:D183"/>
    <mergeCell ref="E182:E183"/>
    <mergeCell ref="F182:F183"/>
    <mergeCell ref="M186:M187"/>
    <mergeCell ref="B188:B189"/>
    <mergeCell ref="C188:C189"/>
    <mergeCell ref="D188:D189"/>
    <mergeCell ref="E188:E189"/>
    <mergeCell ref="F188:F189"/>
    <mergeCell ref="G188:G189"/>
    <mergeCell ref="H188:H189"/>
    <mergeCell ref="J188:J189"/>
    <mergeCell ref="K188:K189"/>
    <mergeCell ref="L188:L189"/>
    <mergeCell ref="M188:M189"/>
    <mergeCell ref="G186:G187"/>
    <mergeCell ref="H186:H187"/>
    <mergeCell ref="J186:J187"/>
    <mergeCell ref="K186:K187"/>
    <mergeCell ref="L186:L187"/>
    <mergeCell ref="B186:B187"/>
    <mergeCell ref="C186:C187"/>
    <mergeCell ref="D186:D187"/>
    <mergeCell ref="E186:E187"/>
    <mergeCell ref="F186:F187"/>
    <mergeCell ref="M190:M191"/>
    <mergeCell ref="B192:B193"/>
    <mergeCell ref="C192:C193"/>
    <mergeCell ref="D192:D193"/>
    <mergeCell ref="E192:E193"/>
    <mergeCell ref="F192:F193"/>
    <mergeCell ref="G192:G193"/>
    <mergeCell ref="H192:H193"/>
    <mergeCell ref="J192:J193"/>
    <mergeCell ref="K192:K193"/>
    <mergeCell ref="L192:L193"/>
    <mergeCell ref="M192:M193"/>
    <mergeCell ref="G190:G191"/>
    <mergeCell ref="H190:H191"/>
    <mergeCell ref="J190:J191"/>
    <mergeCell ref="K190:K191"/>
    <mergeCell ref="L190:L191"/>
    <mergeCell ref="B190:B191"/>
    <mergeCell ref="C190:C191"/>
    <mergeCell ref="D190:D191"/>
    <mergeCell ref="E190:E191"/>
    <mergeCell ref="F190:F191"/>
    <mergeCell ref="M194:M195"/>
    <mergeCell ref="B196:B197"/>
    <mergeCell ref="C196:C197"/>
    <mergeCell ref="D196:D197"/>
    <mergeCell ref="E196:E197"/>
    <mergeCell ref="F196:F197"/>
    <mergeCell ref="G196:G197"/>
    <mergeCell ref="H196:H197"/>
    <mergeCell ref="J196:J197"/>
    <mergeCell ref="K196:K197"/>
    <mergeCell ref="L196:L197"/>
    <mergeCell ref="M196:M197"/>
    <mergeCell ref="G194:G195"/>
    <mergeCell ref="H194:H195"/>
    <mergeCell ref="J194:J195"/>
    <mergeCell ref="K194:K195"/>
    <mergeCell ref="L194:L195"/>
    <mergeCell ref="B194:B195"/>
    <mergeCell ref="C194:C195"/>
    <mergeCell ref="D194:D195"/>
    <mergeCell ref="E194:E195"/>
    <mergeCell ref="F194:F195"/>
    <mergeCell ref="M198:M199"/>
    <mergeCell ref="B200:B201"/>
    <mergeCell ref="C200:C201"/>
    <mergeCell ref="D200:D201"/>
    <mergeCell ref="E200:E201"/>
    <mergeCell ref="F200:F201"/>
    <mergeCell ref="G200:G201"/>
    <mergeCell ref="H200:H201"/>
    <mergeCell ref="J200:J201"/>
    <mergeCell ref="K200:K201"/>
    <mergeCell ref="L200:L201"/>
    <mergeCell ref="M200:M201"/>
    <mergeCell ref="G198:G199"/>
    <mergeCell ref="H198:H199"/>
    <mergeCell ref="J198:J199"/>
    <mergeCell ref="K198:K199"/>
    <mergeCell ref="L198:L199"/>
    <mergeCell ref="B198:B199"/>
    <mergeCell ref="C198:C199"/>
    <mergeCell ref="D198:D199"/>
    <mergeCell ref="E198:E199"/>
    <mergeCell ref="F198:F199"/>
    <mergeCell ref="M202:M203"/>
    <mergeCell ref="B204:B205"/>
    <mergeCell ref="C204:C205"/>
    <mergeCell ref="D204:D205"/>
    <mergeCell ref="E204:E205"/>
    <mergeCell ref="F204:F205"/>
    <mergeCell ref="G204:G205"/>
    <mergeCell ref="H204:H205"/>
    <mergeCell ref="J204:J205"/>
    <mergeCell ref="K204:K205"/>
    <mergeCell ref="L204:L205"/>
    <mergeCell ref="M204:M205"/>
    <mergeCell ref="G202:G203"/>
    <mergeCell ref="H202:H203"/>
    <mergeCell ref="J202:J203"/>
    <mergeCell ref="K202:K203"/>
    <mergeCell ref="L202:L203"/>
    <mergeCell ref="B202:B203"/>
    <mergeCell ref="C202:C203"/>
    <mergeCell ref="D202:D203"/>
    <mergeCell ref="E202:E203"/>
    <mergeCell ref="F202:F203"/>
    <mergeCell ref="M206:M207"/>
    <mergeCell ref="B208:B209"/>
    <mergeCell ref="C208:C209"/>
    <mergeCell ref="D208:D209"/>
    <mergeCell ref="E208:E209"/>
    <mergeCell ref="F208:F209"/>
    <mergeCell ref="G208:G209"/>
    <mergeCell ref="H208:H209"/>
    <mergeCell ref="J208:J209"/>
    <mergeCell ref="K208:K209"/>
    <mergeCell ref="L208:L209"/>
    <mergeCell ref="M208:M209"/>
    <mergeCell ref="G206:G207"/>
    <mergeCell ref="H206:H207"/>
    <mergeCell ref="J206:J207"/>
    <mergeCell ref="K206:K207"/>
    <mergeCell ref="L206:L207"/>
    <mergeCell ref="B206:B207"/>
    <mergeCell ref="C206:C207"/>
    <mergeCell ref="D206:D207"/>
    <mergeCell ref="E206:E207"/>
    <mergeCell ref="F206:F207"/>
    <mergeCell ref="M210:M211"/>
    <mergeCell ref="B212:B213"/>
    <mergeCell ref="C212:C213"/>
    <mergeCell ref="D212:D213"/>
    <mergeCell ref="E212:E213"/>
    <mergeCell ref="F212:F213"/>
    <mergeCell ref="G212:G213"/>
    <mergeCell ref="H212:H213"/>
    <mergeCell ref="J212:J213"/>
    <mergeCell ref="K212:K213"/>
    <mergeCell ref="L212:L213"/>
    <mergeCell ref="M212:M213"/>
    <mergeCell ref="G210:G211"/>
    <mergeCell ref="H210:H211"/>
    <mergeCell ref="J210:J211"/>
    <mergeCell ref="K210:K211"/>
    <mergeCell ref="L210:L211"/>
    <mergeCell ref="B210:B211"/>
    <mergeCell ref="C210:C211"/>
    <mergeCell ref="D210:D211"/>
    <mergeCell ref="E210:E211"/>
    <mergeCell ref="F210:F211"/>
    <mergeCell ref="M214:M215"/>
    <mergeCell ref="B216:B217"/>
    <mergeCell ref="C216:C217"/>
    <mergeCell ref="D216:D217"/>
    <mergeCell ref="E216:E217"/>
    <mergeCell ref="F216:F217"/>
    <mergeCell ref="G216:G217"/>
    <mergeCell ref="H216:H217"/>
    <mergeCell ref="J216:J217"/>
    <mergeCell ref="K216:K217"/>
    <mergeCell ref="L216:L217"/>
    <mergeCell ref="M216:M217"/>
    <mergeCell ref="G214:G215"/>
    <mergeCell ref="H214:H215"/>
    <mergeCell ref="J214:J215"/>
    <mergeCell ref="K214:K215"/>
    <mergeCell ref="L214:L215"/>
    <mergeCell ref="B214:B215"/>
    <mergeCell ref="C214:C215"/>
    <mergeCell ref="D214:D215"/>
    <mergeCell ref="E214:E215"/>
    <mergeCell ref="F214:F215"/>
    <mergeCell ref="M218:M219"/>
    <mergeCell ref="B220:B221"/>
    <mergeCell ref="C220:C221"/>
    <mergeCell ref="D220:D221"/>
    <mergeCell ref="E220:E221"/>
    <mergeCell ref="F220:F221"/>
    <mergeCell ref="G220:G221"/>
    <mergeCell ref="H220:H221"/>
    <mergeCell ref="J220:J221"/>
    <mergeCell ref="K220:K221"/>
    <mergeCell ref="L220:L221"/>
    <mergeCell ref="M220:M221"/>
    <mergeCell ref="G218:G219"/>
    <mergeCell ref="H218:H219"/>
    <mergeCell ref="J218:J219"/>
    <mergeCell ref="K218:K219"/>
    <mergeCell ref="L218:L219"/>
    <mergeCell ref="B218:B219"/>
    <mergeCell ref="C218:C219"/>
    <mergeCell ref="D218:D219"/>
    <mergeCell ref="E218:E219"/>
    <mergeCell ref="F218:F219"/>
    <mergeCell ref="M222:M223"/>
    <mergeCell ref="B224:B225"/>
    <mergeCell ref="C224:C225"/>
    <mergeCell ref="D224:D225"/>
    <mergeCell ref="E224:E225"/>
    <mergeCell ref="F224:F225"/>
    <mergeCell ref="G224:G225"/>
    <mergeCell ref="H224:H225"/>
    <mergeCell ref="J224:J225"/>
    <mergeCell ref="K224:K225"/>
    <mergeCell ref="L224:L225"/>
    <mergeCell ref="M224:M225"/>
    <mergeCell ref="G222:G223"/>
    <mergeCell ref="H222:H223"/>
    <mergeCell ref="J222:J223"/>
    <mergeCell ref="K222:K223"/>
    <mergeCell ref="L222:L223"/>
    <mergeCell ref="B222:B223"/>
    <mergeCell ref="C222:C223"/>
    <mergeCell ref="D222:D223"/>
    <mergeCell ref="E222:E223"/>
    <mergeCell ref="F222:F223"/>
    <mergeCell ref="M226:M227"/>
    <mergeCell ref="B228:B229"/>
    <mergeCell ref="C228:C229"/>
    <mergeCell ref="D228:D229"/>
    <mergeCell ref="E228:E229"/>
    <mergeCell ref="F228:F229"/>
    <mergeCell ref="G228:G229"/>
    <mergeCell ref="H228:H229"/>
    <mergeCell ref="J228:J229"/>
    <mergeCell ref="K228:K229"/>
    <mergeCell ref="L228:L229"/>
    <mergeCell ref="M228:M229"/>
    <mergeCell ref="G226:G227"/>
    <mergeCell ref="H226:H227"/>
    <mergeCell ref="J226:J227"/>
    <mergeCell ref="K226:K227"/>
    <mergeCell ref="L226:L227"/>
    <mergeCell ref="B226:B227"/>
    <mergeCell ref="C226:C227"/>
    <mergeCell ref="D226:D227"/>
    <mergeCell ref="E226:E227"/>
    <mergeCell ref="F226:F227"/>
    <mergeCell ref="F234:F235"/>
    <mergeCell ref="M230:M231"/>
    <mergeCell ref="B232:B233"/>
    <mergeCell ref="C232:C233"/>
    <mergeCell ref="D232:D233"/>
    <mergeCell ref="E232:E233"/>
    <mergeCell ref="F232:F233"/>
    <mergeCell ref="G232:G233"/>
    <mergeCell ref="H232:H233"/>
    <mergeCell ref="J232:J233"/>
    <mergeCell ref="K232:K233"/>
    <mergeCell ref="L232:L233"/>
    <mergeCell ref="M232:M233"/>
    <mergeCell ref="G230:G231"/>
    <mergeCell ref="H230:H231"/>
    <mergeCell ref="J230:J231"/>
    <mergeCell ref="K230:K231"/>
    <mergeCell ref="L230:L231"/>
    <mergeCell ref="B230:B231"/>
    <mergeCell ref="C230:C231"/>
    <mergeCell ref="D230:D231"/>
    <mergeCell ref="E230:E231"/>
    <mergeCell ref="F230:F231"/>
    <mergeCell ref="M238:M239"/>
    <mergeCell ref="G238:G239"/>
    <mergeCell ref="H238:H239"/>
    <mergeCell ref="J238:J239"/>
    <mergeCell ref="K238:K239"/>
    <mergeCell ref="L238:L239"/>
    <mergeCell ref="B238:B239"/>
    <mergeCell ref="C238:C239"/>
    <mergeCell ref="D238:D239"/>
    <mergeCell ref="E238:E239"/>
    <mergeCell ref="F238:F239"/>
    <mergeCell ref="M234:M235"/>
    <mergeCell ref="B236:B237"/>
    <mergeCell ref="C236:C237"/>
    <mergeCell ref="D236:D237"/>
    <mergeCell ref="E236:E237"/>
    <mergeCell ref="F236:F237"/>
    <mergeCell ref="G236:G237"/>
    <mergeCell ref="H236:H237"/>
    <mergeCell ref="J236:J237"/>
    <mergeCell ref="K236:K237"/>
    <mergeCell ref="L236:L237"/>
    <mergeCell ref="M236:M237"/>
    <mergeCell ref="G234:G235"/>
    <mergeCell ref="H234:H235"/>
    <mergeCell ref="J234:J235"/>
    <mergeCell ref="K234:K235"/>
    <mergeCell ref="L234:L235"/>
    <mergeCell ref="B234:B235"/>
    <mergeCell ref="C234:C235"/>
    <mergeCell ref="D234:D235"/>
    <mergeCell ref="E234:E235"/>
    <mergeCell ref="B425:B426"/>
    <mergeCell ref="C425:C426"/>
    <mergeCell ref="D425:D426"/>
    <mergeCell ref="E425:E426"/>
    <mergeCell ref="F425:F426"/>
    <mergeCell ref="G425:G426"/>
    <mergeCell ref="H425:H426"/>
    <mergeCell ref="J425:J426"/>
    <mergeCell ref="K425:K426"/>
    <mergeCell ref="L425:L426"/>
    <mergeCell ref="M425:M426"/>
    <mergeCell ref="B427:B428"/>
    <mergeCell ref="C427:C428"/>
    <mergeCell ref="D427:D428"/>
    <mergeCell ref="E427:E428"/>
    <mergeCell ref="F427:F428"/>
    <mergeCell ref="G427:G428"/>
    <mergeCell ref="H427:H428"/>
    <mergeCell ref="J427:J428"/>
    <mergeCell ref="K427:K428"/>
    <mergeCell ref="L427:L428"/>
    <mergeCell ref="M427:M428"/>
    <mergeCell ref="B429:B430"/>
    <mergeCell ref="C429:C430"/>
    <mergeCell ref="D429:D430"/>
    <mergeCell ref="E429:E430"/>
    <mergeCell ref="F429:F430"/>
    <mergeCell ref="G429:G430"/>
    <mergeCell ref="H429:H430"/>
    <mergeCell ref="J429:J430"/>
    <mergeCell ref="K429:K430"/>
    <mergeCell ref="L429:L430"/>
    <mergeCell ref="M429:M430"/>
    <mergeCell ref="B431:B432"/>
    <mergeCell ref="C431:C432"/>
    <mergeCell ref="D431:D432"/>
    <mergeCell ref="E431:E432"/>
    <mergeCell ref="F431:F432"/>
    <mergeCell ref="G431:G432"/>
    <mergeCell ref="H431:H432"/>
    <mergeCell ref="J431:J432"/>
    <mergeCell ref="K431:K432"/>
    <mergeCell ref="L431:L432"/>
    <mergeCell ref="M431:M432"/>
    <mergeCell ref="B433:B434"/>
    <mergeCell ref="C433:C434"/>
    <mergeCell ref="D433:D434"/>
    <mergeCell ref="E433:E434"/>
    <mergeCell ref="F433:F434"/>
    <mergeCell ref="G433:G434"/>
    <mergeCell ref="H433:H434"/>
    <mergeCell ref="J433:J434"/>
    <mergeCell ref="K433:K434"/>
    <mergeCell ref="L433:L434"/>
    <mergeCell ref="M433:M434"/>
    <mergeCell ref="B435:B436"/>
    <mergeCell ref="C435:C436"/>
    <mergeCell ref="D435:D436"/>
    <mergeCell ref="E435:E436"/>
    <mergeCell ref="F435:F436"/>
    <mergeCell ref="G435:G436"/>
    <mergeCell ref="H435:H436"/>
    <mergeCell ref="J435:J436"/>
    <mergeCell ref="K435:K436"/>
    <mergeCell ref="L435:L436"/>
    <mergeCell ref="M435:M436"/>
    <mergeCell ref="B437:B438"/>
    <mergeCell ref="C437:C438"/>
    <mergeCell ref="D437:D438"/>
    <mergeCell ref="E437:E438"/>
    <mergeCell ref="F437:F438"/>
    <mergeCell ref="G437:G438"/>
    <mergeCell ref="H437:H438"/>
    <mergeCell ref="J437:J438"/>
    <mergeCell ref="K437:K438"/>
    <mergeCell ref="L437:L438"/>
    <mergeCell ref="M437:M438"/>
    <mergeCell ref="B439:B440"/>
    <mergeCell ref="C439:C440"/>
    <mergeCell ref="D439:D440"/>
    <mergeCell ref="E439:E440"/>
    <mergeCell ref="F439:F440"/>
    <mergeCell ref="G439:G440"/>
    <mergeCell ref="H439:H440"/>
    <mergeCell ref="J439:J440"/>
    <mergeCell ref="K439:K440"/>
    <mergeCell ref="L439:L440"/>
    <mergeCell ref="M439:M440"/>
    <mergeCell ref="B441:B442"/>
    <mergeCell ref="C441:C442"/>
    <mergeCell ref="D441:D442"/>
    <mergeCell ref="E441:E442"/>
    <mergeCell ref="F441:F442"/>
    <mergeCell ref="G441:G442"/>
    <mergeCell ref="H441:H442"/>
    <mergeCell ref="J441:J442"/>
    <mergeCell ref="K441:K442"/>
    <mergeCell ref="L441:L442"/>
    <mergeCell ref="M441:M442"/>
    <mergeCell ref="B443:B444"/>
    <mergeCell ref="C443:C444"/>
    <mergeCell ref="D443:D444"/>
    <mergeCell ref="E443:E444"/>
    <mergeCell ref="F443:F444"/>
    <mergeCell ref="G443:G444"/>
    <mergeCell ref="H443:H444"/>
    <mergeCell ref="J443:J444"/>
    <mergeCell ref="K443:K444"/>
    <mergeCell ref="L443:L444"/>
    <mergeCell ref="M443:M444"/>
    <mergeCell ref="B445:B446"/>
    <mergeCell ref="C445:C446"/>
    <mergeCell ref="D445:D446"/>
    <mergeCell ref="E445:E446"/>
    <mergeCell ref="F445:F446"/>
    <mergeCell ref="G445:G446"/>
    <mergeCell ref="H445:H446"/>
    <mergeCell ref="J445:J446"/>
    <mergeCell ref="K445:K446"/>
    <mergeCell ref="L445:L446"/>
    <mergeCell ref="M445:M446"/>
    <mergeCell ref="B447:B448"/>
    <mergeCell ref="C447:C448"/>
    <mergeCell ref="D447:D448"/>
    <mergeCell ref="E447:E448"/>
    <mergeCell ref="F447:F448"/>
    <mergeCell ref="G447:G448"/>
    <mergeCell ref="H447:H448"/>
    <mergeCell ref="J447:J448"/>
    <mergeCell ref="K447:K448"/>
    <mergeCell ref="L447:L448"/>
    <mergeCell ref="M447:M448"/>
    <mergeCell ref="B449:B450"/>
    <mergeCell ref="C449:C450"/>
    <mergeCell ref="D449:D450"/>
    <mergeCell ref="E449:E450"/>
    <mergeCell ref="F449:F450"/>
    <mergeCell ref="G449:G450"/>
    <mergeCell ref="H449:H450"/>
    <mergeCell ref="J449:J450"/>
    <mergeCell ref="K449:K450"/>
    <mergeCell ref="L449:L450"/>
    <mergeCell ref="M449:M450"/>
    <mergeCell ref="B451:B452"/>
    <mergeCell ref="C451:C452"/>
    <mergeCell ref="D451:D452"/>
    <mergeCell ref="E451:E452"/>
    <mergeCell ref="F451:F452"/>
    <mergeCell ref="G451:G452"/>
    <mergeCell ref="H451:H452"/>
    <mergeCell ref="J451:J452"/>
    <mergeCell ref="K451:K452"/>
    <mergeCell ref="L451:L452"/>
    <mergeCell ref="M451:M452"/>
    <mergeCell ref="B453:B454"/>
    <mergeCell ref="C453:C454"/>
    <mergeCell ref="D453:D454"/>
    <mergeCell ref="E453:E454"/>
    <mergeCell ref="F453:F454"/>
    <mergeCell ref="G453:G454"/>
    <mergeCell ref="H453:H454"/>
    <mergeCell ref="J453:J454"/>
    <mergeCell ref="K453:K454"/>
    <mergeCell ref="L453:L454"/>
    <mergeCell ref="M453:M454"/>
    <mergeCell ref="B455:B456"/>
    <mergeCell ref="C455:C456"/>
    <mergeCell ref="D455:D456"/>
    <mergeCell ref="E455:E456"/>
    <mergeCell ref="F455:F456"/>
    <mergeCell ref="G455:G456"/>
    <mergeCell ref="H455:H456"/>
    <mergeCell ref="J455:J456"/>
    <mergeCell ref="K455:K456"/>
    <mergeCell ref="L455:L456"/>
    <mergeCell ref="M455:M456"/>
    <mergeCell ref="B457:B458"/>
    <mergeCell ref="C457:C458"/>
    <mergeCell ref="D457:D458"/>
    <mergeCell ref="E457:E458"/>
    <mergeCell ref="F457:F458"/>
    <mergeCell ref="G457:G458"/>
    <mergeCell ref="H457:H458"/>
    <mergeCell ref="J457:J458"/>
    <mergeCell ref="K457:K458"/>
    <mergeCell ref="L457:L458"/>
    <mergeCell ref="M457:M458"/>
    <mergeCell ref="B459:B460"/>
    <mergeCell ref="C459:C460"/>
    <mergeCell ref="D459:D460"/>
    <mergeCell ref="E459:E460"/>
    <mergeCell ref="F459:F460"/>
    <mergeCell ref="G459:G460"/>
    <mergeCell ref="H459:H460"/>
    <mergeCell ref="J459:J460"/>
    <mergeCell ref="K459:K460"/>
    <mergeCell ref="L459:L460"/>
    <mergeCell ref="M459:M460"/>
    <mergeCell ref="B461:B462"/>
    <mergeCell ref="C461:C462"/>
    <mergeCell ref="D461:D462"/>
    <mergeCell ref="E461:E462"/>
    <mergeCell ref="F461:F462"/>
    <mergeCell ref="G461:G462"/>
    <mergeCell ref="H461:H462"/>
    <mergeCell ref="J461:J462"/>
    <mergeCell ref="K461:K462"/>
    <mergeCell ref="L461:L462"/>
    <mergeCell ref="M461:M462"/>
    <mergeCell ref="B463:B464"/>
    <mergeCell ref="C463:C464"/>
    <mergeCell ref="D463:D464"/>
    <mergeCell ref="E463:E464"/>
    <mergeCell ref="F463:F464"/>
    <mergeCell ref="G463:G464"/>
    <mergeCell ref="H463:H464"/>
    <mergeCell ref="J463:J464"/>
    <mergeCell ref="K463:K464"/>
    <mergeCell ref="L463:L464"/>
    <mergeCell ref="M463:M464"/>
    <mergeCell ref="B465:B466"/>
    <mergeCell ref="C465:C466"/>
    <mergeCell ref="D465:D466"/>
    <mergeCell ref="E465:E466"/>
    <mergeCell ref="F465:F466"/>
    <mergeCell ref="G465:G466"/>
    <mergeCell ref="H465:H466"/>
    <mergeCell ref="J465:J466"/>
    <mergeCell ref="K465:K466"/>
    <mergeCell ref="L465:L466"/>
    <mergeCell ref="M465:M466"/>
    <mergeCell ref="B467:B468"/>
    <mergeCell ref="C467:C468"/>
    <mergeCell ref="D467:D468"/>
    <mergeCell ref="E467:E468"/>
    <mergeCell ref="F467:F468"/>
    <mergeCell ref="G467:G468"/>
    <mergeCell ref="H467:H468"/>
    <mergeCell ref="J467:J468"/>
    <mergeCell ref="K467:K468"/>
    <mergeCell ref="L467:L468"/>
    <mergeCell ref="M467:M468"/>
    <mergeCell ref="B469:B470"/>
    <mergeCell ref="C469:C470"/>
    <mergeCell ref="D469:D470"/>
    <mergeCell ref="E469:E470"/>
    <mergeCell ref="F469:F470"/>
    <mergeCell ref="G469:G470"/>
    <mergeCell ref="H469:H470"/>
    <mergeCell ref="J469:J470"/>
    <mergeCell ref="K469:K470"/>
    <mergeCell ref="L469:L470"/>
    <mergeCell ref="M469:M470"/>
    <mergeCell ref="B471:B472"/>
    <mergeCell ref="C471:C472"/>
    <mergeCell ref="D471:D472"/>
    <mergeCell ref="E471:E472"/>
    <mergeCell ref="F471:F472"/>
    <mergeCell ref="G471:G472"/>
    <mergeCell ref="H471:H472"/>
    <mergeCell ref="J471:J472"/>
    <mergeCell ref="K471:K472"/>
    <mergeCell ref="L471:L472"/>
    <mergeCell ref="M471:M472"/>
    <mergeCell ref="B473:B474"/>
    <mergeCell ref="C473:C474"/>
    <mergeCell ref="D473:D474"/>
    <mergeCell ref="E473:E474"/>
    <mergeCell ref="F473:F474"/>
    <mergeCell ref="G473:G474"/>
    <mergeCell ref="H473:H474"/>
    <mergeCell ref="J473:J474"/>
    <mergeCell ref="K473:K474"/>
    <mergeCell ref="L473:L474"/>
    <mergeCell ref="M473:M474"/>
    <mergeCell ref="B475:B476"/>
    <mergeCell ref="C475:C476"/>
    <mergeCell ref="D475:D476"/>
    <mergeCell ref="E475:E476"/>
    <mergeCell ref="F475:F476"/>
    <mergeCell ref="G475:G476"/>
    <mergeCell ref="H475:H476"/>
    <mergeCell ref="J475:J476"/>
    <mergeCell ref="K475:K476"/>
    <mergeCell ref="L475:L476"/>
    <mergeCell ref="M475:M476"/>
    <mergeCell ref="B477:B478"/>
    <mergeCell ref="C477:C478"/>
    <mergeCell ref="D477:D478"/>
    <mergeCell ref="E477:E478"/>
    <mergeCell ref="F477:F478"/>
    <mergeCell ref="G477:G478"/>
    <mergeCell ref="H477:H478"/>
    <mergeCell ref="J477:J478"/>
    <mergeCell ref="K477:K478"/>
    <mergeCell ref="L477:L478"/>
    <mergeCell ref="M477:M478"/>
    <mergeCell ref="B479:B480"/>
    <mergeCell ref="C479:C480"/>
    <mergeCell ref="D479:D480"/>
    <mergeCell ref="E479:E480"/>
    <mergeCell ref="F479:F480"/>
    <mergeCell ref="G479:G480"/>
    <mergeCell ref="H479:H480"/>
    <mergeCell ref="J479:J480"/>
    <mergeCell ref="K479:K480"/>
    <mergeCell ref="L479:L480"/>
    <mergeCell ref="M479:M480"/>
    <mergeCell ref="B481:B482"/>
    <mergeCell ref="C481:C482"/>
    <mergeCell ref="D481:D482"/>
    <mergeCell ref="E481:E482"/>
    <mergeCell ref="F481:F482"/>
    <mergeCell ref="G481:G482"/>
    <mergeCell ref="H481:H482"/>
    <mergeCell ref="J481:J482"/>
    <mergeCell ref="K481:K482"/>
    <mergeCell ref="L481:L482"/>
    <mergeCell ref="M481:M482"/>
    <mergeCell ref="B483:B484"/>
    <mergeCell ref="C483:C484"/>
    <mergeCell ref="D483:D484"/>
    <mergeCell ref="E483:E484"/>
    <mergeCell ref="F483:F484"/>
    <mergeCell ref="G483:G484"/>
    <mergeCell ref="H483:H484"/>
    <mergeCell ref="J483:J484"/>
    <mergeCell ref="K483:K484"/>
    <mergeCell ref="L483:L484"/>
    <mergeCell ref="M483:M484"/>
    <mergeCell ref="B485:B486"/>
    <mergeCell ref="C485:C486"/>
    <mergeCell ref="D485:D486"/>
    <mergeCell ref="E485:E486"/>
    <mergeCell ref="F485:F486"/>
    <mergeCell ref="G485:G486"/>
    <mergeCell ref="H485:H486"/>
    <mergeCell ref="J485:J486"/>
    <mergeCell ref="K485:K486"/>
    <mergeCell ref="L485:L486"/>
    <mergeCell ref="M485:M486"/>
    <mergeCell ref="B487:B488"/>
    <mergeCell ref="C487:C488"/>
    <mergeCell ref="D487:D488"/>
    <mergeCell ref="E487:E488"/>
    <mergeCell ref="F487:F488"/>
    <mergeCell ref="G487:G488"/>
    <mergeCell ref="H487:H488"/>
    <mergeCell ref="J487:J488"/>
    <mergeCell ref="K487:K488"/>
    <mergeCell ref="L487:L488"/>
    <mergeCell ref="M487:M488"/>
    <mergeCell ref="B489:B490"/>
    <mergeCell ref="C489:C490"/>
    <mergeCell ref="D489:D490"/>
    <mergeCell ref="E489:E490"/>
    <mergeCell ref="F489:F490"/>
    <mergeCell ref="G489:G490"/>
    <mergeCell ref="H489:H490"/>
    <mergeCell ref="J489:J490"/>
    <mergeCell ref="K489:K490"/>
    <mergeCell ref="L489:L490"/>
    <mergeCell ref="M489:M490"/>
    <mergeCell ref="B491:B492"/>
    <mergeCell ref="C491:C492"/>
    <mergeCell ref="D491:D492"/>
    <mergeCell ref="E491:E492"/>
    <mergeCell ref="F491:F492"/>
    <mergeCell ref="G491:G492"/>
    <mergeCell ref="H491:H492"/>
    <mergeCell ref="J491:J492"/>
    <mergeCell ref="K491:K492"/>
    <mergeCell ref="L491:L492"/>
    <mergeCell ref="M491:M492"/>
    <mergeCell ref="B493:B494"/>
    <mergeCell ref="C493:C494"/>
    <mergeCell ref="D493:D494"/>
    <mergeCell ref="E493:E494"/>
    <mergeCell ref="F493:F494"/>
    <mergeCell ref="G493:G494"/>
    <mergeCell ref="H493:H494"/>
    <mergeCell ref="J493:J494"/>
    <mergeCell ref="K493:K494"/>
    <mergeCell ref="L493:L494"/>
    <mergeCell ref="M493:M494"/>
    <mergeCell ref="B495:B496"/>
    <mergeCell ref="C495:C496"/>
    <mergeCell ref="D495:D496"/>
    <mergeCell ref="E495:E496"/>
    <mergeCell ref="F495:F496"/>
    <mergeCell ref="G495:G496"/>
    <mergeCell ref="H495:H496"/>
    <mergeCell ref="J495:J496"/>
    <mergeCell ref="K495:K496"/>
    <mergeCell ref="L495:L496"/>
    <mergeCell ref="M495:M496"/>
    <mergeCell ref="B497:B498"/>
    <mergeCell ref="C497:C498"/>
    <mergeCell ref="D497:D498"/>
    <mergeCell ref="E497:E498"/>
    <mergeCell ref="F497:F498"/>
    <mergeCell ref="G497:G498"/>
    <mergeCell ref="H497:H498"/>
    <mergeCell ref="J497:J498"/>
    <mergeCell ref="K497:K498"/>
    <mergeCell ref="L497:L498"/>
    <mergeCell ref="M497:M498"/>
    <mergeCell ref="B499:B500"/>
    <mergeCell ref="C499:C500"/>
    <mergeCell ref="D499:D500"/>
    <mergeCell ref="E499:E500"/>
    <mergeCell ref="F499:F500"/>
    <mergeCell ref="G499:G500"/>
    <mergeCell ref="H499:H500"/>
    <mergeCell ref="J499:J500"/>
    <mergeCell ref="K499:K500"/>
    <mergeCell ref="L499:L500"/>
    <mergeCell ref="M499:M500"/>
    <mergeCell ref="B501:B502"/>
    <mergeCell ref="C501:C502"/>
    <mergeCell ref="D501:D502"/>
    <mergeCell ref="E501:E502"/>
    <mergeCell ref="F501:F502"/>
    <mergeCell ref="G501:G502"/>
    <mergeCell ref="H501:H502"/>
    <mergeCell ref="J501:J502"/>
    <mergeCell ref="K501:K502"/>
    <mergeCell ref="L501:L502"/>
    <mergeCell ref="M501:M502"/>
    <mergeCell ref="B503:B504"/>
    <mergeCell ref="C503:C504"/>
    <mergeCell ref="D503:D504"/>
    <mergeCell ref="E503:E504"/>
    <mergeCell ref="F503:F504"/>
    <mergeCell ref="G503:G504"/>
    <mergeCell ref="H503:H504"/>
    <mergeCell ref="J503:J504"/>
    <mergeCell ref="K503:K504"/>
    <mergeCell ref="L503:L504"/>
    <mergeCell ref="M503:M504"/>
    <mergeCell ref="B505:B506"/>
    <mergeCell ref="C505:C506"/>
    <mergeCell ref="D505:D506"/>
    <mergeCell ref="E505:E506"/>
    <mergeCell ref="F505:F506"/>
    <mergeCell ref="G505:G506"/>
    <mergeCell ref="H505:H506"/>
    <mergeCell ref="J505:J506"/>
    <mergeCell ref="K505:K506"/>
    <mergeCell ref="L505:L506"/>
    <mergeCell ref="M505:M506"/>
    <mergeCell ref="B507:B508"/>
    <mergeCell ref="C507:C508"/>
    <mergeCell ref="D507:D508"/>
    <mergeCell ref="E507:E508"/>
    <mergeCell ref="F507:F508"/>
    <mergeCell ref="G507:G508"/>
    <mergeCell ref="H507:H508"/>
    <mergeCell ref="J507:J508"/>
    <mergeCell ref="K507:K508"/>
    <mergeCell ref="L507:L508"/>
    <mergeCell ref="M507:M508"/>
    <mergeCell ref="B509:B510"/>
    <mergeCell ref="C509:C510"/>
    <mergeCell ref="D509:D510"/>
    <mergeCell ref="E509:E510"/>
    <mergeCell ref="F509:F510"/>
    <mergeCell ref="G509:G510"/>
    <mergeCell ref="H509:H510"/>
    <mergeCell ref="J509:J510"/>
    <mergeCell ref="K509:K510"/>
    <mergeCell ref="L509:L510"/>
    <mergeCell ref="M509:M510"/>
    <mergeCell ref="B511:B512"/>
    <mergeCell ref="C511:C512"/>
    <mergeCell ref="D511:D512"/>
    <mergeCell ref="E511:E512"/>
    <mergeCell ref="F511:F512"/>
    <mergeCell ref="G511:G512"/>
    <mergeCell ref="H511:H512"/>
    <mergeCell ref="J511:J512"/>
    <mergeCell ref="K511:K512"/>
    <mergeCell ref="L511:L512"/>
    <mergeCell ref="M511:M512"/>
    <mergeCell ref="B513:B514"/>
    <mergeCell ref="C513:C514"/>
    <mergeCell ref="D513:D514"/>
    <mergeCell ref="E513:E514"/>
    <mergeCell ref="F513:F514"/>
    <mergeCell ref="G513:G514"/>
    <mergeCell ref="H513:H514"/>
    <mergeCell ref="J513:J514"/>
    <mergeCell ref="K513:K514"/>
    <mergeCell ref="L513:L514"/>
    <mergeCell ref="M513:M514"/>
    <mergeCell ref="B515:B516"/>
    <mergeCell ref="C515:C516"/>
    <mergeCell ref="D515:D516"/>
    <mergeCell ref="E515:E516"/>
    <mergeCell ref="F515:F516"/>
    <mergeCell ref="G515:G516"/>
    <mergeCell ref="H515:H516"/>
    <mergeCell ref="J515:J516"/>
    <mergeCell ref="K515:K516"/>
    <mergeCell ref="L515:L516"/>
    <mergeCell ref="M515:M516"/>
    <mergeCell ref="B517:B518"/>
    <mergeCell ref="C517:C518"/>
    <mergeCell ref="D517:D518"/>
    <mergeCell ref="E517:E518"/>
    <mergeCell ref="F517:F518"/>
    <mergeCell ref="G517:G518"/>
    <mergeCell ref="H517:H518"/>
    <mergeCell ref="J517:J518"/>
    <mergeCell ref="K517:K518"/>
    <mergeCell ref="L517:L518"/>
    <mergeCell ref="M517:M518"/>
    <mergeCell ref="B519:B520"/>
    <mergeCell ref="C519:C520"/>
    <mergeCell ref="D519:D520"/>
    <mergeCell ref="E519:E520"/>
    <mergeCell ref="F519:F520"/>
    <mergeCell ref="G519:G520"/>
    <mergeCell ref="H519:H520"/>
    <mergeCell ref="J519:J520"/>
    <mergeCell ref="K519:K520"/>
    <mergeCell ref="L519:L520"/>
    <mergeCell ref="M519:M520"/>
    <mergeCell ref="B521:B522"/>
    <mergeCell ref="C521:C522"/>
    <mergeCell ref="D521:D522"/>
    <mergeCell ref="E521:E522"/>
    <mergeCell ref="F521:F522"/>
    <mergeCell ref="G521:G522"/>
    <mergeCell ref="H521:H522"/>
    <mergeCell ref="J521:J522"/>
    <mergeCell ref="K521:K522"/>
    <mergeCell ref="L521:L522"/>
    <mergeCell ref="M521:M522"/>
    <mergeCell ref="B523:B524"/>
    <mergeCell ref="C523:C524"/>
    <mergeCell ref="D523:D524"/>
    <mergeCell ref="E523:E524"/>
    <mergeCell ref="F523:F524"/>
    <mergeCell ref="G523:G524"/>
    <mergeCell ref="H523:H524"/>
    <mergeCell ref="J523:J524"/>
    <mergeCell ref="K523:K524"/>
    <mergeCell ref="L523:L524"/>
    <mergeCell ref="M523:M524"/>
    <mergeCell ref="B525:B526"/>
    <mergeCell ref="C525:C526"/>
    <mergeCell ref="D525:D526"/>
    <mergeCell ref="E525:E526"/>
    <mergeCell ref="F525:F526"/>
    <mergeCell ref="G525:G526"/>
    <mergeCell ref="H525:H526"/>
    <mergeCell ref="J525:J526"/>
    <mergeCell ref="K525:K526"/>
    <mergeCell ref="L525:L526"/>
    <mergeCell ref="M525:M526"/>
    <mergeCell ref="B527:B528"/>
    <mergeCell ref="C527:C528"/>
    <mergeCell ref="D527:D528"/>
    <mergeCell ref="E527:E528"/>
    <mergeCell ref="F527:F528"/>
    <mergeCell ref="G527:G528"/>
    <mergeCell ref="H527:H528"/>
    <mergeCell ref="J527:J528"/>
    <mergeCell ref="K527:K528"/>
    <mergeCell ref="L527:L528"/>
    <mergeCell ref="M527:M528"/>
    <mergeCell ref="M535:M536"/>
    <mergeCell ref="B529:B530"/>
    <mergeCell ref="C529:C530"/>
    <mergeCell ref="D529:D530"/>
    <mergeCell ref="E529:E530"/>
    <mergeCell ref="F529:F530"/>
    <mergeCell ref="G529:G530"/>
    <mergeCell ref="H529:H530"/>
    <mergeCell ref="J529:J530"/>
    <mergeCell ref="K529:K530"/>
    <mergeCell ref="L529:L530"/>
    <mergeCell ref="M529:M530"/>
    <mergeCell ref="B531:B532"/>
    <mergeCell ref="C531:C532"/>
    <mergeCell ref="D531:D532"/>
    <mergeCell ref="E531:E532"/>
    <mergeCell ref="F531:F532"/>
    <mergeCell ref="G531:G532"/>
    <mergeCell ref="H531:H532"/>
    <mergeCell ref="J531:J532"/>
    <mergeCell ref="K531:K532"/>
    <mergeCell ref="L531:L532"/>
    <mergeCell ref="M531:M532"/>
    <mergeCell ref="B537:B538"/>
    <mergeCell ref="C537:C538"/>
    <mergeCell ref="D537:D538"/>
    <mergeCell ref="E537:E538"/>
    <mergeCell ref="F537:F538"/>
    <mergeCell ref="G537:G538"/>
    <mergeCell ref="H537:H538"/>
    <mergeCell ref="J537:J538"/>
    <mergeCell ref="K537:K538"/>
    <mergeCell ref="L537:L538"/>
    <mergeCell ref="M537:M538"/>
    <mergeCell ref="B533:B534"/>
    <mergeCell ref="C533:C534"/>
    <mergeCell ref="D533:D534"/>
    <mergeCell ref="E533:E534"/>
    <mergeCell ref="F533:F534"/>
    <mergeCell ref="G533:G534"/>
    <mergeCell ref="H533:H534"/>
    <mergeCell ref="J533:J534"/>
    <mergeCell ref="K533:K534"/>
    <mergeCell ref="L533:L534"/>
    <mergeCell ref="M533:M534"/>
    <mergeCell ref="B535:B536"/>
    <mergeCell ref="C535:C536"/>
    <mergeCell ref="D535:D536"/>
    <mergeCell ref="E535:E536"/>
    <mergeCell ref="F535:F536"/>
    <mergeCell ref="G535:G536"/>
    <mergeCell ref="H535:H536"/>
    <mergeCell ref="J535:J536"/>
    <mergeCell ref="K535:K536"/>
    <mergeCell ref="L535:L536"/>
    <mergeCell ref="B539:B540"/>
    <mergeCell ref="C539:C540"/>
    <mergeCell ref="D539:D540"/>
    <mergeCell ref="E539:E540"/>
    <mergeCell ref="F539:F540"/>
    <mergeCell ref="G539:G540"/>
    <mergeCell ref="H539:H540"/>
    <mergeCell ref="J539:J540"/>
    <mergeCell ref="K539:K540"/>
    <mergeCell ref="L539:L540"/>
    <mergeCell ref="M539:M540"/>
    <mergeCell ref="B541:B542"/>
    <mergeCell ref="C541:C542"/>
    <mergeCell ref="D541:D542"/>
    <mergeCell ref="E541:E542"/>
    <mergeCell ref="F541:F542"/>
    <mergeCell ref="G541:G542"/>
    <mergeCell ref="H541:H542"/>
    <mergeCell ref="J541:J542"/>
    <mergeCell ref="K541:K542"/>
    <mergeCell ref="L541:L542"/>
    <mergeCell ref="M541:M542"/>
    <mergeCell ref="B543:B544"/>
    <mergeCell ref="C543:C544"/>
    <mergeCell ref="D543:D544"/>
    <mergeCell ref="E543:E544"/>
    <mergeCell ref="F543:F544"/>
    <mergeCell ref="G543:G544"/>
    <mergeCell ref="H543:H544"/>
    <mergeCell ref="J543:J544"/>
    <mergeCell ref="K543:K544"/>
    <mergeCell ref="L543:L544"/>
    <mergeCell ref="M543:M544"/>
    <mergeCell ref="B545:B546"/>
    <mergeCell ref="C545:C546"/>
    <mergeCell ref="D545:D546"/>
    <mergeCell ref="E545:E546"/>
    <mergeCell ref="F545:F546"/>
    <mergeCell ref="G545:G546"/>
    <mergeCell ref="H545:H546"/>
    <mergeCell ref="J545:J546"/>
    <mergeCell ref="K545:K546"/>
    <mergeCell ref="L545:L546"/>
    <mergeCell ref="M545:M546"/>
    <mergeCell ref="B547:B548"/>
    <mergeCell ref="C547:C548"/>
    <mergeCell ref="D547:D548"/>
    <mergeCell ref="E547:E548"/>
    <mergeCell ref="F547:F548"/>
    <mergeCell ref="G547:G548"/>
    <mergeCell ref="H547:H548"/>
    <mergeCell ref="J547:J548"/>
    <mergeCell ref="K547:K548"/>
    <mergeCell ref="L547:L548"/>
    <mergeCell ref="M547:M548"/>
    <mergeCell ref="B549:B550"/>
    <mergeCell ref="C549:C550"/>
    <mergeCell ref="D549:D550"/>
    <mergeCell ref="E549:E550"/>
    <mergeCell ref="F549:F550"/>
    <mergeCell ref="G549:G550"/>
    <mergeCell ref="H549:H550"/>
    <mergeCell ref="J549:J550"/>
    <mergeCell ref="K549:K550"/>
    <mergeCell ref="L549:L550"/>
    <mergeCell ref="M549:M550"/>
    <mergeCell ref="B551:B552"/>
    <mergeCell ref="C551:C552"/>
    <mergeCell ref="D551:D552"/>
    <mergeCell ref="E551:E552"/>
    <mergeCell ref="F551:F552"/>
    <mergeCell ref="G551:G552"/>
    <mergeCell ref="H551:H552"/>
    <mergeCell ref="J551:J552"/>
    <mergeCell ref="K551:K552"/>
    <mergeCell ref="L551:L552"/>
    <mergeCell ref="M551:M552"/>
    <mergeCell ref="B553:B554"/>
    <mergeCell ref="C553:C554"/>
    <mergeCell ref="D553:D554"/>
    <mergeCell ref="E553:E554"/>
    <mergeCell ref="F553:F554"/>
    <mergeCell ref="G553:G554"/>
    <mergeCell ref="H553:H554"/>
    <mergeCell ref="J553:J554"/>
    <mergeCell ref="K553:K554"/>
    <mergeCell ref="L553:L554"/>
    <mergeCell ref="M553:M554"/>
    <mergeCell ref="B555:B556"/>
    <mergeCell ref="C555:C556"/>
    <mergeCell ref="D555:D556"/>
    <mergeCell ref="E555:E556"/>
    <mergeCell ref="F555:F556"/>
    <mergeCell ref="G555:G556"/>
    <mergeCell ref="H555:H556"/>
    <mergeCell ref="J555:J556"/>
    <mergeCell ref="K555:K556"/>
    <mergeCell ref="L555:L556"/>
    <mergeCell ref="M555:M556"/>
    <mergeCell ref="B557:B558"/>
    <mergeCell ref="C557:C558"/>
    <mergeCell ref="D557:D558"/>
    <mergeCell ref="E557:E558"/>
    <mergeCell ref="F557:F558"/>
    <mergeCell ref="G557:G558"/>
    <mergeCell ref="H557:H558"/>
    <mergeCell ref="J557:J558"/>
    <mergeCell ref="K557:K558"/>
    <mergeCell ref="L557:L558"/>
    <mergeCell ref="M557:M558"/>
    <mergeCell ref="B559:B560"/>
    <mergeCell ref="C559:C560"/>
    <mergeCell ref="D559:D560"/>
    <mergeCell ref="E559:E560"/>
    <mergeCell ref="F559:F560"/>
    <mergeCell ref="G559:G560"/>
    <mergeCell ref="H559:H560"/>
    <mergeCell ref="J559:J560"/>
    <mergeCell ref="K559:K560"/>
    <mergeCell ref="L559:L560"/>
    <mergeCell ref="M559:M560"/>
    <mergeCell ref="B561:B562"/>
    <mergeCell ref="C561:C562"/>
    <mergeCell ref="D561:D562"/>
    <mergeCell ref="E561:E562"/>
    <mergeCell ref="F561:F562"/>
    <mergeCell ref="G561:G562"/>
    <mergeCell ref="H561:H562"/>
    <mergeCell ref="J561:J562"/>
    <mergeCell ref="K561:K562"/>
    <mergeCell ref="L561:L562"/>
    <mergeCell ref="M561:M562"/>
    <mergeCell ref="B563:B564"/>
    <mergeCell ref="C563:C564"/>
    <mergeCell ref="D563:D564"/>
    <mergeCell ref="E563:E564"/>
    <mergeCell ref="F563:F564"/>
    <mergeCell ref="G563:G564"/>
    <mergeCell ref="H563:H564"/>
    <mergeCell ref="J563:J564"/>
    <mergeCell ref="K563:K564"/>
    <mergeCell ref="L563:L564"/>
    <mergeCell ref="M563:M564"/>
    <mergeCell ref="B565:B566"/>
    <mergeCell ref="C565:C566"/>
    <mergeCell ref="D565:D566"/>
    <mergeCell ref="E565:E566"/>
    <mergeCell ref="F565:F566"/>
    <mergeCell ref="G565:G566"/>
    <mergeCell ref="H565:H566"/>
    <mergeCell ref="J565:J566"/>
    <mergeCell ref="K565:K566"/>
    <mergeCell ref="L565:L566"/>
    <mergeCell ref="M565:M566"/>
    <mergeCell ref="B567:B568"/>
    <mergeCell ref="C567:C568"/>
    <mergeCell ref="D567:D568"/>
    <mergeCell ref="E567:E568"/>
    <mergeCell ref="F567:F568"/>
    <mergeCell ref="G567:G568"/>
    <mergeCell ref="H567:H568"/>
    <mergeCell ref="J567:J568"/>
    <mergeCell ref="K567:K568"/>
    <mergeCell ref="L567:L568"/>
    <mergeCell ref="M567:M568"/>
    <mergeCell ref="B569:B570"/>
    <mergeCell ref="C569:C570"/>
    <mergeCell ref="D569:D570"/>
    <mergeCell ref="E569:E570"/>
    <mergeCell ref="F569:F570"/>
    <mergeCell ref="G569:G570"/>
    <mergeCell ref="H569:H570"/>
    <mergeCell ref="J569:J570"/>
    <mergeCell ref="K569:K570"/>
    <mergeCell ref="L569:L570"/>
    <mergeCell ref="M569:M570"/>
    <mergeCell ref="B571:B572"/>
    <mergeCell ref="C571:C572"/>
    <mergeCell ref="D571:D572"/>
    <mergeCell ref="E571:E572"/>
    <mergeCell ref="F571:F572"/>
    <mergeCell ref="G571:G572"/>
    <mergeCell ref="H571:H572"/>
    <mergeCell ref="J571:J572"/>
    <mergeCell ref="K571:K572"/>
    <mergeCell ref="L571:L572"/>
    <mergeCell ref="M571:M572"/>
    <mergeCell ref="B573:B574"/>
    <mergeCell ref="C573:C574"/>
    <mergeCell ref="D573:D574"/>
    <mergeCell ref="E573:E574"/>
    <mergeCell ref="F573:F574"/>
    <mergeCell ref="G573:G574"/>
    <mergeCell ref="H573:H574"/>
    <mergeCell ref="J573:J574"/>
    <mergeCell ref="K573:K574"/>
    <mergeCell ref="L573:L574"/>
    <mergeCell ref="M573:M574"/>
    <mergeCell ref="B575:B576"/>
    <mergeCell ref="C575:C576"/>
    <mergeCell ref="D575:D576"/>
    <mergeCell ref="E575:E576"/>
    <mergeCell ref="F575:F576"/>
    <mergeCell ref="G575:G576"/>
    <mergeCell ref="H575:H576"/>
    <mergeCell ref="J575:J576"/>
    <mergeCell ref="K575:K576"/>
    <mergeCell ref="L575:L576"/>
    <mergeCell ref="M575:M576"/>
    <mergeCell ref="B577:B578"/>
    <mergeCell ref="C577:C578"/>
    <mergeCell ref="D577:D578"/>
    <mergeCell ref="E577:E578"/>
    <mergeCell ref="F577:F578"/>
    <mergeCell ref="G577:G578"/>
    <mergeCell ref="H577:H578"/>
    <mergeCell ref="J577:J578"/>
    <mergeCell ref="K577:K578"/>
    <mergeCell ref="L577:L578"/>
    <mergeCell ref="M577:M578"/>
    <mergeCell ref="B579:B580"/>
    <mergeCell ref="C579:C580"/>
    <mergeCell ref="D579:D580"/>
    <mergeCell ref="E579:E580"/>
    <mergeCell ref="F579:F580"/>
    <mergeCell ref="G579:G580"/>
    <mergeCell ref="H579:H580"/>
    <mergeCell ref="J579:J580"/>
    <mergeCell ref="K579:K580"/>
    <mergeCell ref="L579:L580"/>
    <mergeCell ref="M579:M580"/>
    <mergeCell ref="B581:B582"/>
    <mergeCell ref="C581:C582"/>
    <mergeCell ref="D581:D582"/>
    <mergeCell ref="E581:E582"/>
    <mergeCell ref="F581:F582"/>
    <mergeCell ref="G581:G582"/>
    <mergeCell ref="H581:H582"/>
    <mergeCell ref="J581:J582"/>
    <mergeCell ref="K581:K582"/>
    <mergeCell ref="L581:L582"/>
    <mergeCell ref="M581:M582"/>
    <mergeCell ref="B583:B584"/>
    <mergeCell ref="C583:C584"/>
    <mergeCell ref="D583:D584"/>
    <mergeCell ref="E583:E584"/>
    <mergeCell ref="F583:F584"/>
    <mergeCell ref="G583:G584"/>
    <mergeCell ref="H583:H584"/>
    <mergeCell ref="J583:J584"/>
    <mergeCell ref="K583:K584"/>
    <mergeCell ref="L583:L584"/>
    <mergeCell ref="M583:M584"/>
    <mergeCell ref="B585:B586"/>
    <mergeCell ref="C585:C586"/>
    <mergeCell ref="D585:D586"/>
    <mergeCell ref="E585:E586"/>
    <mergeCell ref="F585:F586"/>
    <mergeCell ref="G585:G586"/>
    <mergeCell ref="H585:H586"/>
    <mergeCell ref="J585:J586"/>
    <mergeCell ref="K585:K586"/>
    <mergeCell ref="L585:L586"/>
    <mergeCell ref="M585:M586"/>
    <mergeCell ref="B587:B588"/>
    <mergeCell ref="C587:C588"/>
    <mergeCell ref="D587:D588"/>
    <mergeCell ref="E587:E588"/>
    <mergeCell ref="F587:F588"/>
    <mergeCell ref="G587:G588"/>
    <mergeCell ref="H587:H588"/>
    <mergeCell ref="J587:J588"/>
    <mergeCell ref="K587:K588"/>
    <mergeCell ref="L587:L588"/>
    <mergeCell ref="M587:M588"/>
    <mergeCell ref="B589:B590"/>
    <mergeCell ref="C589:C590"/>
    <mergeCell ref="D589:D590"/>
    <mergeCell ref="E589:E590"/>
    <mergeCell ref="F589:F590"/>
    <mergeCell ref="G589:G590"/>
    <mergeCell ref="H589:H590"/>
    <mergeCell ref="J589:J590"/>
    <mergeCell ref="K589:K590"/>
    <mergeCell ref="L589:L590"/>
    <mergeCell ref="M589:M590"/>
    <mergeCell ref="B591:B592"/>
    <mergeCell ref="C591:C592"/>
    <mergeCell ref="D591:D592"/>
    <mergeCell ref="E591:E592"/>
    <mergeCell ref="F591:F592"/>
    <mergeCell ref="G591:G592"/>
    <mergeCell ref="H591:H592"/>
    <mergeCell ref="J591:J592"/>
    <mergeCell ref="K591:K592"/>
    <mergeCell ref="L591:L592"/>
    <mergeCell ref="M591:M592"/>
    <mergeCell ref="B593:B594"/>
    <mergeCell ref="C593:C594"/>
    <mergeCell ref="D593:D594"/>
    <mergeCell ref="E593:E594"/>
    <mergeCell ref="F593:F594"/>
    <mergeCell ref="G593:G594"/>
    <mergeCell ref="H593:H594"/>
    <mergeCell ref="J593:J594"/>
    <mergeCell ref="K593:K594"/>
    <mergeCell ref="L593:L594"/>
    <mergeCell ref="M593:M594"/>
    <mergeCell ref="B595:B596"/>
    <mergeCell ref="C595:C596"/>
    <mergeCell ref="D595:D596"/>
    <mergeCell ref="E595:E596"/>
    <mergeCell ref="F595:F596"/>
    <mergeCell ref="G595:G596"/>
    <mergeCell ref="H595:H596"/>
    <mergeCell ref="J595:J596"/>
    <mergeCell ref="K595:K596"/>
    <mergeCell ref="L595:L596"/>
    <mergeCell ref="M595:M596"/>
    <mergeCell ref="B597:B598"/>
    <mergeCell ref="C597:C598"/>
    <mergeCell ref="D597:D598"/>
    <mergeCell ref="E597:E598"/>
    <mergeCell ref="F597:F598"/>
    <mergeCell ref="G597:G598"/>
    <mergeCell ref="H597:H598"/>
    <mergeCell ref="J597:J598"/>
    <mergeCell ref="K597:K598"/>
    <mergeCell ref="L597:L598"/>
    <mergeCell ref="M597:M598"/>
    <mergeCell ref="B599:B600"/>
    <mergeCell ref="C599:C600"/>
    <mergeCell ref="D599:D600"/>
    <mergeCell ref="E599:E600"/>
    <mergeCell ref="F599:F600"/>
    <mergeCell ref="G599:G600"/>
    <mergeCell ref="H599:H600"/>
    <mergeCell ref="J599:J600"/>
    <mergeCell ref="K599:K600"/>
    <mergeCell ref="L599:L600"/>
    <mergeCell ref="M599:M600"/>
    <mergeCell ref="B601:B602"/>
    <mergeCell ref="C601:C602"/>
    <mergeCell ref="D601:D602"/>
    <mergeCell ref="E601:E602"/>
    <mergeCell ref="F601:F602"/>
    <mergeCell ref="G601:G602"/>
    <mergeCell ref="H601:H602"/>
    <mergeCell ref="J601:J602"/>
    <mergeCell ref="K601:K602"/>
    <mergeCell ref="L601:L602"/>
    <mergeCell ref="M601:M602"/>
    <mergeCell ref="B603:B604"/>
    <mergeCell ref="C603:C604"/>
    <mergeCell ref="D603:D604"/>
    <mergeCell ref="E603:E604"/>
    <mergeCell ref="F603:F604"/>
    <mergeCell ref="G603:G604"/>
    <mergeCell ref="H603:H604"/>
    <mergeCell ref="J603:J604"/>
    <mergeCell ref="K603:K604"/>
    <mergeCell ref="L603:L604"/>
    <mergeCell ref="M603:M604"/>
    <mergeCell ref="B605:B606"/>
    <mergeCell ref="C605:C606"/>
    <mergeCell ref="D605:D606"/>
    <mergeCell ref="E605:E606"/>
    <mergeCell ref="F605:F606"/>
    <mergeCell ref="G605:G606"/>
    <mergeCell ref="H605:H606"/>
    <mergeCell ref="J605:J606"/>
    <mergeCell ref="K605:K606"/>
    <mergeCell ref="L605:L606"/>
    <mergeCell ref="M605:M606"/>
    <mergeCell ref="B607:B608"/>
    <mergeCell ref="C607:C608"/>
    <mergeCell ref="D607:D608"/>
    <mergeCell ref="E607:E608"/>
    <mergeCell ref="F607:F608"/>
    <mergeCell ref="G607:G608"/>
    <mergeCell ref="H607:H608"/>
    <mergeCell ref="J607:J608"/>
    <mergeCell ref="K607:K608"/>
    <mergeCell ref="L607:L608"/>
    <mergeCell ref="M607:M608"/>
    <mergeCell ref="B609:B610"/>
    <mergeCell ref="C609:C610"/>
    <mergeCell ref="D609:D610"/>
    <mergeCell ref="E609:E610"/>
    <mergeCell ref="F609:F610"/>
    <mergeCell ref="G609:G610"/>
    <mergeCell ref="H609:H610"/>
    <mergeCell ref="J609:J610"/>
    <mergeCell ref="K609:K610"/>
    <mergeCell ref="L609:L610"/>
    <mergeCell ref="M609:M610"/>
    <mergeCell ref="B611:B612"/>
    <mergeCell ref="C611:C612"/>
    <mergeCell ref="D611:D612"/>
    <mergeCell ref="E611:E612"/>
    <mergeCell ref="F611:F612"/>
    <mergeCell ref="G611:G612"/>
    <mergeCell ref="H611:H612"/>
    <mergeCell ref="J611:J612"/>
    <mergeCell ref="K611:K612"/>
    <mergeCell ref="L611:L612"/>
    <mergeCell ref="M611:M612"/>
    <mergeCell ref="B613:B614"/>
    <mergeCell ref="C613:C614"/>
    <mergeCell ref="D613:D614"/>
    <mergeCell ref="E613:E614"/>
    <mergeCell ref="F613:F614"/>
    <mergeCell ref="G613:G614"/>
    <mergeCell ref="H613:H614"/>
    <mergeCell ref="J613:J614"/>
    <mergeCell ref="K613:K614"/>
    <mergeCell ref="L613:L614"/>
    <mergeCell ref="M613:M614"/>
    <mergeCell ref="B615:B616"/>
    <mergeCell ref="C615:C616"/>
    <mergeCell ref="D615:D616"/>
    <mergeCell ref="E615:E616"/>
    <mergeCell ref="F615:F616"/>
    <mergeCell ref="G615:G616"/>
    <mergeCell ref="H615:H616"/>
    <mergeCell ref="J615:J616"/>
    <mergeCell ref="K615:K616"/>
    <mergeCell ref="L615:L616"/>
    <mergeCell ref="M615:M616"/>
    <mergeCell ref="B617:B618"/>
    <mergeCell ref="C617:C618"/>
    <mergeCell ref="D617:D618"/>
    <mergeCell ref="E617:E618"/>
    <mergeCell ref="F617:F618"/>
    <mergeCell ref="G617:G618"/>
    <mergeCell ref="H617:H618"/>
    <mergeCell ref="J617:J618"/>
    <mergeCell ref="K617:K618"/>
    <mergeCell ref="L617:L618"/>
    <mergeCell ref="M617:M618"/>
    <mergeCell ref="B619:B620"/>
    <mergeCell ref="C619:C620"/>
    <mergeCell ref="D619:D620"/>
    <mergeCell ref="E619:E620"/>
    <mergeCell ref="F619:F620"/>
    <mergeCell ref="G619:G620"/>
    <mergeCell ref="H619:H620"/>
    <mergeCell ref="J619:J620"/>
    <mergeCell ref="K619:K620"/>
    <mergeCell ref="L619:L620"/>
    <mergeCell ref="M619:M620"/>
    <mergeCell ref="B621:B622"/>
    <mergeCell ref="C621:C622"/>
    <mergeCell ref="D621:D622"/>
    <mergeCell ref="E621:E622"/>
    <mergeCell ref="F621:F622"/>
    <mergeCell ref="G621:G622"/>
    <mergeCell ref="H621:H622"/>
    <mergeCell ref="J621:J622"/>
    <mergeCell ref="K621:K622"/>
    <mergeCell ref="L621:L622"/>
    <mergeCell ref="M621:M622"/>
    <mergeCell ref="B623:B624"/>
    <mergeCell ref="C623:C624"/>
    <mergeCell ref="D623:D624"/>
    <mergeCell ref="E623:E624"/>
    <mergeCell ref="F623:F624"/>
    <mergeCell ref="G623:G624"/>
    <mergeCell ref="H623:H624"/>
    <mergeCell ref="J623:J624"/>
    <mergeCell ref="K623:K624"/>
    <mergeCell ref="L623:L624"/>
    <mergeCell ref="M623:M624"/>
    <mergeCell ref="B625:B626"/>
    <mergeCell ref="C625:C626"/>
    <mergeCell ref="D625:D626"/>
    <mergeCell ref="E625:E626"/>
    <mergeCell ref="F625:F626"/>
    <mergeCell ref="G625:G626"/>
    <mergeCell ref="H625:H626"/>
    <mergeCell ref="J625:J626"/>
    <mergeCell ref="K625:K626"/>
    <mergeCell ref="L625:L626"/>
    <mergeCell ref="M625:M626"/>
    <mergeCell ref="B627:B628"/>
    <mergeCell ref="C627:C628"/>
    <mergeCell ref="D627:D628"/>
    <mergeCell ref="E627:E628"/>
    <mergeCell ref="F627:F628"/>
    <mergeCell ref="G627:G628"/>
    <mergeCell ref="H627:H628"/>
    <mergeCell ref="J627:J628"/>
    <mergeCell ref="K627:K628"/>
    <mergeCell ref="L627:L628"/>
    <mergeCell ref="M627:M628"/>
    <mergeCell ref="B629:B630"/>
    <mergeCell ref="C629:C630"/>
    <mergeCell ref="D629:D630"/>
    <mergeCell ref="E629:E630"/>
    <mergeCell ref="F629:F630"/>
    <mergeCell ref="G629:G630"/>
    <mergeCell ref="H629:H630"/>
    <mergeCell ref="J629:J630"/>
    <mergeCell ref="K629:K630"/>
    <mergeCell ref="L629:L630"/>
    <mergeCell ref="M629:M630"/>
    <mergeCell ref="B631:B632"/>
    <mergeCell ref="C631:C632"/>
    <mergeCell ref="D631:D632"/>
    <mergeCell ref="E631:E632"/>
    <mergeCell ref="F631:F632"/>
    <mergeCell ref="G631:G632"/>
    <mergeCell ref="H631:H632"/>
    <mergeCell ref="J631:J632"/>
    <mergeCell ref="K631:K632"/>
    <mergeCell ref="L631:L632"/>
    <mergeCell ref="M631:M632"/>
    <mergeCell ref="B633:B634"/>
    <mergeCell ref="C633:C634"/>
    <mergeCell ref="D633:D634"/>
    <mergeCell ref="E633:E634"/>
    <mergeCell ref="F633:F634"/>
    <mergeCell ref="G633:G634"/>
    <mergeCell ref="H633:H634"/>
    <mergeCell ref="J633:J634"/>
    <mergeCell ref="K633:K634"/>
    <mergeCell ref="L633:L634"/>
    <mergeCell ref="M633:M634"/>
    <mergeCell ref="B635:B636"/>
    <mergeCell ref="C635:C636"/>
    <mergeCell ref="D635:D636"/>
    <mergeCell ref="E635:E636"/>
    <mergeCell ref="F635:F636"/>
    <mergeCell ref="G635:G636"/>
    <mergeCell ref="H635:H636"/>
    <mergeCell ref="J635:J636"/>
    <mergeCell ref="K635:K636"/>
    <mergeCell ref="L635:L636"/>
    <mergeCell ref="M635:M636"/>
    <mergeCell ref="B637:B638"/>
    <mergeCell ref="C637:C638"/>
    <mergeCell ref="D637:D638"/>
    <mergeCell ref="E637:E638"/>
    <mergeCell ref="F637:F638"/>
    <mergeCell ref="G637:G638"/>
    <mergeCell ref="H637:H638"/>
    <mergeCell ref="J637:J638"/>
    <mergeCell ref="K637:K638"/>
    <mergeCell ref="L637:L638"/>
    <mergeCell ref="M637:M638"/>
    <mergeCell ref="B639:B640"/>
    <mergeCell ref="C639:C640"/>
    <mergeCell ref="D639:D640"/>
    <mergeCell ref="E639:E640"/>
    <mergeCell ref="F639:F640"/>
    <mergeCell ref="G639:G640"/>
    <mergeCell ref="H639:H640"/>
    <mergeCell ref="J639:J640"/>
    <mergeCell ref="K639:K640"/>
    <mergeCell ref="L639:L640"/>
    <mergeCell ref="M639:M640"/>
    <mergeCell ref="B641:B642"/>
    <mergeCell ref="C641:C642"/>
    <mergeCell ref="D641:D642"/>
    <mergeCell ref="E641:E642"/>
    <mergeCell ref="F641:F642"/>
    <mergeCell ref="G641:G642"/>
    <mergeCell ref="H641:H642"/>
    <mergeCell ref="J641:J642"/>
    <mergeCell ref="K641:K642"/>
    <mergeCell ref="L641:L642"/>
    <mergeCell ref="M641:M642"/>
    <mergeCell ref="B643:B644"/>
    <mergeCell ref="C643:C644"/>
    <mergeCell ref="D643:D644"/>
    <mergeCell ref="E643:E644"/>
    <mergeCell ref="F643:F644"/>
    <mergeCell ref="G643:G644"/>
    <mergeCell ref="H643:H644"/>
    <mergeCell ref="J643:J644"/>
    <mergeCell ref="K643:K644"/>
    <mergeCell ref="L643:L644"/>
    <mergeCell ref="M643:M644"/>
    <mergeCell ref="B645:B646"/>
    <mergeCell ref="C645:C646"/>
    <mergeCell ref="D645:D646"/>
    <mergeCell ref="E645:E646"/>
    <mergeCell ref="F645:F646"/>
    <mergeCell ref="G645:G646"/>
    <mergeCell ref="H645:H646"/>
    <mergeCell ref="J645:J646"/>
    <mergeCell ref="K645:K646"/>
    <mergeCell ref="L645:L646"/>
    <mergeCell ref="M645:M646"/>
    <mergeCell ref="B647:B648"/>
    <mergeCell ref="C647:C648"/>
    <mergeCell ref="D647:D648"/>
    <mergeCell ref="E647:E648"/>
    <mergeCell ref="F647:F648"/>
    <mergeCell ref="G647:G648"/>
    <mergeCell ref="H647:H648"/>
    <mergeCell ref="J647:J648"/>
    <mergeCell ref="K647:K648"/>
    <mergeCell ref="L647:L648"/>
    <mergeCell ref="M647:M648"/>
    <mergeCell ref="B649:B650"/>
    <mergeCell ref="C649:C650"/>
    <mergeCell ref="D649:D650"/>
    <mergeCell ref="E649:E650"/>
    <mergeCell ref="F649:F650"/>
    <mergeCell ref="G649:G650"/>
    <mergeCell ref="H649:H650"/>
    <mergeCell ref="J649:J650"/>
    <mergeCell ref="K649:K650"/>
    <mergeCell ref="L649:L650"/>
    <mergeCell ref="M649:M650"/>
    <mergeCell ref="B651:B652"/>
    <mergeCell ref="C651:C652"/>
    <mergeCell ref="D651:D652"/>
    <mergeCell ref="E651:E652"/>
    <mergeCell ref="F651:F652"/>
    <mergeCell ref="G651:G652"/>
    <mergeCell ref="H651:H652"/>
    <mergeCell ref="J651:J652"/>
    <mergeCell ref="K651:K652"/>
    <mergeCell ref="L651:L652"/>
    <mergeCell ref="M651:M652"/>
    <mergeCell ref="B653:B654"/>
    <mergeCell ref="C653:C654"/>
    <mergeCell ref="D653:D654"/>
    <mergeCell ref="E653:E654"/>
    <mergeCell ref="F653:F654"/>
    <mergeCell ref="G653:G654"/>
    <mergeCell ref="H653:H654"/>
    <mergeCell ref="J653:J654"/>
    <mergeCell ref="K653:K654"/>
    <mergeCell ref="L653:L654"/>
    <mergeCell ref="M653:M654"/>
    <mergeCell ref="B655:B656"/>
    <mergeCell ref="C655:C656"/>
    <mergeCell ref="D655:D656"/>
    <mergeCell ref="E655:E656"/>
    <mergeCell ref="F655:F656"/>
    <mergeCell ref="G655:G656"/>
    <mergeCell ref="H655:H656"/>
    <mergeCell ref="J655:J656"/>
    <mergeCell ref="K655:K656"/>
    <mergeCell ref="L655:L656"/>
    <mergeCell ref="M655:M656"/>
    <mergeCell ref="B657:B658"/>
    <mergeCell ref="C657:C658"/>
    <mergeCell ref="D657:D658"/>
    <mergeCell ref="E657:E658"/>
    <mergeCell ref="F657:F658"/>
    <mergeCell ref="G657:G658"/>
    <mergeCell ref="H657:H658"/>
    <mergeCell ref="J657:J658"/>
    <mergeCell ref="K657:K658"/>
    <mergeCell ref="L657:L658"/>
    <mergeCell ref="M657:M658"/>
    <mergeCell ref="B659:B660"/>
    <mergeCell ref="C659:C660"/>
    <mergeCell ref="D659:D660"/>
    <mergeCell ref="E659:E660"/>
    <mergeCell ref="F659:F660"/>
    <mergeCell ref="G659:G660"/>
    <mergeCell ref="H659:H660"/>
    <mergeCell ref="J659:J660"/>
    <mergeCell ref="K659:K660"/>
    <mergeCell ref="L659:L660"/>
    <mergeCell ref="M659:M660"/>
    <mergeCell ref="B661:B662"/>
    <mergeCell ref="C661:C662"/>
    <mergeCell ref="D661:D662"/>
    <mergeCell ref="E661:E662"/>
    <mergeCell ref="F661:F662"/>
    <mergeCell ref="G661:G662"/>
    <mergeCell ref="H661:H662"/>
    <mergeCell ref="J661:J662"/>
    <mergeCell ref="K661:K662"/>
    <mergeCell ref="L661:L662"/>
    <mergeCell ref="M661:M662"/>
    <mergeCell ref="B663:B664"/>
    <mergeCell ref="C663:C664"/>
    <mergeCell ref="D663:D664"/>
    <mergeCell ref="E663:E664"/>
    <mergeCell ref="F663:F664"/>
    <mergeCell ref="G663:G664"/>
    <mergeCell ref="H663:H664"/>
    <mergeCell ref="J663:J664"/>
    <mergeCell ref="K663:K664"/>
    <mergeCell ref="L663:L664"/>
    <mergeCell ref="M663:M664"/>
    <mergeCell ref="B665:B666"/>
    <mergeCell ref="C665:C666"/>
    <mergeCell ref="D665:D666"/>
    <mergeCell ref="E665:E666"/>
    <mergeCell ref="F665:F666"/>
    <mergeCell ref="G665:G666"/>
    <mergeCell ref="H665:H666"/>
    <mergeCell ref="J665:J666"/>
    <mergeCell ref="K665:K666"/>
    <mergeCell ref="L665:L666"/>
    <mergeCell ref="M665:M666"/>
    <mergeCell ref="B667:B668"/>
    <mergeCell ref="C667:C668"/>
    <mergeCell ref="D667:D668"/>
    <mergeCell ref="E667:E668"/>
    <mergeCell ref="F667:F668"/>
    <mergeCell ref="G667:G668"/>
    <mergeCell ref="H667:H668"/>
    <mergeCell ref="J667:J668"/>
    <mergeCell ref="K667:K668"/>
    <mergeCell ref="L667:L668"/>
    <mergeCell ref="M667:M668"/>
    <mergeCell ref="B669:B670"/>
    <mergeCell ref="C669:C670"/>
    <mergeCell ref="D669:D670"/>
    <mergeCell ref="E669:E670"/>
    <mergeCell ref="F669:F670"/>
    <mergeCell ref="G669:G670"/>
    <mergeCell ref="H669:H670"/>
    <mergeCell ref="J669:J670"/>
    <mergeCell ref="K669:K670"/>
    <mergeCell ref="L669:L670"/>
    <mergeCell ref="M669:M670"/>
    <mergeCell ref="B671:B672"/>
    <mergeCell ref="C671:C672"/>
    <mergeCell ref="D671:D672"/>
    <mergeCell ref="E671:E672"/>
    <mergeCell ref="F671:F672"/>
    <mergeCell ref="G671:G672"/>
    <mergeCell ref="H671:H672"/>
    <mergeCell ref="J671:J672"/>
    <mergeCell ref="K671:K672"/>
    <mergeCell ref="L671:L672"/>
    <mergeCell ref="M671:M672"/>
    <mergeCell ref="B673:B674"/>
    <mergeCell ref="C673:C674"/>
    <mergeCell ref="D673:D674"/>
    <mergeCell ref="E673:E674"/>
    <mergeCell ref="F673:F674"/>
    <mergeCell ref="G673:G674"/>
    <mergeCell ref="H673:H674"/>
    <mergeCell ref="J673:J674"/>
    <mergeCell ref="K673:K674"/>
    <mergeCell ref="L673:L674"/>
    <mergeCell ref="M673:M674"/>
    <mergeCell ref="B675:B676"/>
    <mergeCell ref="C675:C676"/>
    <mergeCell ref="D675:D676"/>
    <mergeCell ref="E675:E676"/>
    <mergeCell ref="F675:F676"/>
    <mergeCell ref="G675:G676"/>
    <mergeCell ref="H675:H676"/>
    <mergeCell ref="J675:J676"/>
    <mergeCell ref="K675:K676"/>
    <mergeCell ref="L675:L676"/>
    <mergeCell ref="M675:M676"/>
    <mergeCell ref="B677:B678"/>
    <mergeCell ref="C677:C678"/>
    <mergeCell ref="D677:D678"/>
    <mergeCell ref="E677:E678"/>
    <mergeCell ref="F677:F678"/>
    <mergeCell ref="G677:G678"/>
    <mergeCell ref="H677:H678"/>
    <mergeCell ref="J677:J678"/>
    <mergeCell ref="K677:K678"/>
    <mergeCell ref="L677:L678"/>
    <mergeCell ref="M677:M678"/>
    <mergeCell ref="B679:B680"/>
    <mergeCell ref="C679:C680"/>
    <mergeCell ref="D679:D680"/>
    <mergeCell ref="E679:E680"/>
    <mergeCell ref="F679:F680"/>
    <mergeCell ref="G679:G680"/>
    <mergeCell ref="H679:H680"/>
    <mergeCell ref="J679:J680"/>
    <mergeCell ref="K679:K680"/>
    <mergeCell ref="L679:L680"/>
    <mergeCell ref="M679:M680"/>
    <mergeCell ref="B681:B682"/>
    <mergeCell ref="C681:C682"/>
    <mergeCell ref="D681:D682"/>
    <mergeCell ref="E681:E682"/>
    <mergeCell ref="F681:F682"/>
    <mergeCell ref="G681:G682"/>
    <mergeCell ref="H681:H682"/>
    <mergeCell ref="J681:J682"/>
    <mergeCell ref="K681:K682"/>
    <mergeCell ref="L681:L682"/>
    <mergeCell ref="M681:M682"/>
    <mergeCell ref="B683:B684"/>
    <mergeCell ref="C683:C684"/>
    <mergeCell ref="D683:D684"/>
    <mergeCell ref="E683:E684"/>
    <mergeCell ref="F683:F684"/>
    <mergeCell ref="G683:G684"/>
    <mergeCell ref="H683:H684"/>
    <mergeCell ref="J683:J684"/>
    <mergeCell ref="K683:K684"/>
    <mergeCell ref="L683:L684"/>
    <mergeCell ref="M683:M684"/>
    <mergeCell ref="B685:B686"/>
    <mergeCell ref="C685:C686"/>
    <mergeCell ref="D685:D686"/>
    <mergeCell ref="E685:E686"/>
    <mergeCell ref="F685:F686"/>
    <mergeCell ref="G685:G686"/>
    <mergeCell ref="H685:H686"/>
    <mergeCell ref="J685:J686"/>
    <mergeCell ref="K685:K686"/>
    <mergeCell ref="L685:L686"/>
    <mergeCell ref="M685:M686"/>
    <mergeCell ref="B687:B688"/>
    <mergeCell ref="C687:C688"/>
    <mergeCell ref="D687:D688"/>
    <mergeCell ref="E687:E688"/>
    <mergeCell ref="F687:F688"/>
    <mergeCell ref="G687:G688"/>
    <mergeCell ref="H687:H688"/>
    <mergeCell ref="J687:J688"/>
    <mergeCell ref="K687:K688"/>
    <mergeCell ref="L687:L688"/>
    <mergeCell ref="M687:M688"/>
    <mergeCell ref="B689:B690"/>
    <mergeCell ref="C689:C690"/>
    <mergeCell ref="D689:D690"/>
    <mergeCell ref="E689:E690"/>
    <mergeCell ref="F689:F690"/>
    <mergeCell ref="G689:G690"/>
    <mergeCell ref="H689:H690"/>
    <mergeCell ref="J689:J690"/>
    <mergeCell ref="K689:K690"/>
    <mergeCell ref="L689:L690"/>
    <mergeCell ref="M689:M690"/>
    <mergeCell ref="B691:B692"/>
    <mergeCell ref="C691:C692"/>
    <mergeCell ref="D691:D692"/>
    <mergeCell ref="E691:E692"/>
    <mergeCell ref="F691:F692"/>
    <mergeCell ref="G691:G692"/>
    <mergeCell ref="H691:H692"/>
    <mergeCell ref="J691:J692"/>
    <mergeCell ref="K691:K692"/>
    <mergeCell ref="L691:L692"/>
    <mergeCell ref="M691:M692"/>
    <mergeCell ref="B693:B694"/>
    <mergeCell ref="C693:C694"/>
    <mergeCell ref="D693:D694"/>
    <mergeCell ref="E693:E694"/>
    <mergeCell ref="F693:F694"/>
    <mergeCell ref="G693:G694"/>
    <mergeCell ref="H693:H694"/>
    <mergeCell ref="J693:J694"/>
    <mergeCell ref="K693:K694"/>
    <mergeCell ref="L693:L694"/>
    <mergeCell ref="M693:M694"/>
    <mergeCell ref="B695:B696"/>
    <mergeCell ref="C695:C696"/>
    <mergeCell ref="D695:D696"/>
    <mergeCell ref="E695:E696"/>
    <mergeCell ref="F695:F696"/>
    <mergeCell ref="G695:G696"/>
    <mergeCell ref="H695:H696"/>
    <mergeCell ref="J695:J696"/>
    <mergeCell ref="K695:K696"/>
    <mergeCell ref="L695:L696"/>
    <mergeCell ref="M695:M696"/>
    <mergeCell ref="B697:B698"/>
    <mergeCell ref="C697:C698"/>
    <mergeCell ref="D697:D698"/>
    <mergeCell ref="E697:E698"/>
    <mergeCell ref="F697:F698"/>
    <mergeCell ref="G697:G698"/>
    <mergeCell ref="H697:H698"/>
    <mergeCell ref="J697:J698"/>
    <mergeCell ref="K697:K698"/>
    <mergeCell ref="L697:L698"/>
    <mergeCell ref="M697:M698"/>
    <mergeCell ref="B699:B700"/>
    <mergeCell ref="C699:C700"/>
    <mergeCell ref="D699:D700"/>
    <mergeCell ref="E699:E700"/>
    <mergeCell ref="F699:F700"/>
    <mergeCell ref="G699:G700"/>
    <mergeCell ref="H699:H700"/>
    <mergeCell ref="J699:J700"/>
    <mergeCell ref="K699:K700"/>
    <mergeCell ref="L699:L700"/>
    <mergeCell ref="M699:M700"/>
    <mergeCell ref="B701:B702"/>
    <mergeCell ref="C701:C702"/>
    <mergeCell ref="D701:D702"/>
    <mergeCell ref="E701:E702"/>
    <mergeCell ref="F701:F702"/>
    <mergeCell ref="G701:G702"/>
    <mergeCell ref="H701:H702"/>
    <mergeCell ref="J701:J702"/>
    <mergeCell ref="K701:K702"/>
    <mergeCell ref="L701:L702"/>
    <mergeCell ref="M701:M702"/>
    <mergeCell ref="B703:B704"/>
    <mergeCell ref="C703:C704"/>
    <mergeCell ref="D703:D704"/>
    <mergeCell ref="E703:E704"/>
    <mergeCell ref="F703:F704"/>
    <mergeCell ref="G703:G704"/>
    <mergeCell ref="H703:H704"/>
    <mergeCell ref="J703:J704"/>
    <mergeCell ref="K703:K704"/>
    <mergeCell ref="L703:L704"/>
    <mergeCell ref="M703:M704"/>
    <mergeCell ref="B705:B706"/>
    <mergeCell ref="C705:C706"/>
    <mergeCell ref="D705:D706"/>
    <mergeCell ref="E705:E706"/>
    <mergeCell ref="F705:F706"/>
    <mergeCell ref="G705:G706"/>
    <mergeCell ref="H705:H706"/>
    <mergeCell ref="J705:J706"/>
    <mergeCell ref="K705:K706"/>
    <mergeCell ref="L705:L706"/>
    <mergeCell ref="M705:M706"/>
    <mergeCell ref="B707:B708"/>
    <mergeCell ref="C707:C708"/>
    <mergeCell ref="D707:D708"/>
    <mergeCell ref="E707:E708"/>
    <mergeCell ref="F707:F708"/>
    <mergeCell ref="G707:G708"/>
    <mergeCell ref="H707:H708"/>
    <mergeCell ref="J707:J708"/>
    <mergeCell ref="K707:K708"/>
    <mergeCell ref="L707:L708"/>
    <mergeCell ref="M707:M708"/>
    <mergeCell ref="B709:B710"/>
    <mergeCell ref="C709:C710"/>
    <mergeCell ref="D709:D710"/>
    <mergeCell ref="E709:E710"/>
    <mergeCell ref="F709:F710"/>
    <mergeCell ref="G709:G710"/>
    <mergeCell ref="H709:H710"/>
    <mergeCell ref="J709:J710"/>
    <mergeCell ref="K709:K710"/>
    <mergeCell ref="L709:L710"/>
    <mergeCell ref="M709:M710"/>
    <mergeCell ref="B711:B712"/>
    <mergeCell ref="C711:C712"/>
    <mergeCell ref="D711:D712"/>
    <mergeCell ref="E711:E712"/>
    <mergeCell ref="F711:F712"/>
    <mergeCell ref="G711:G712"/>
    <mergeCell ref="H711:H712"/>
    <mergeCell ref="J711:J712"/>
    <mergeCell ref="K711:K712"/>
    <mergeCell ref="L711:L712"/>
    <mergeCell ref="M711:M712"/>
    <mergeCell ref="B713:B714"/>
    <mergeCell ref="C713:C714"/>
    <mergeCell ref="D713:D714"/>
    <mergeCell ref="E713:E714"/>
    <mergeCell ref="F713:F714"/>
    <mergeCell ref="G713:G714"/>
    <mergeCell ref="H713:H714"/>
    <mergeCell ref="J713:J714"/>
    <mergeCell ref="K713:K714"/>
    <mergeCell ref="L713:L714"/>
    <mergeCell ref="M713:M714"/>
    <mergeCell ref="B715:B716"/>
    <mergeCell ref="C715:C716"/>
    <mergeCell ref="D715:D716"/>
    <mergeCell ref="E715:E716"/>
    <mergeCell ref="F715:F716"/>
    <mergeCell ref="G715:G716"/>
    <mergeCell ref="H715:H716"/>
    <mergeCell ref="J715:J716"/>
    <mergeCell ref="K715:K716"/>
    <mergeCell ref="L715:L716"/>
    <mergeCell ref="M715:M716"/>
    <mergeCell ref="B717:B718"/>
    <mergeCell ref="C717:C718"/>
    <mergeCell ref="D717:D718"/>
    <mergeCell ref="E717:E718"/>
    <mergeCell ref="F717:F718"/>
    <mergeCell ref="G717:G718"/>
    <mergeCell ref="H717:H718"/>
    <mergeCell ref="J717:J718"/>
    <mergeCell ref="K717:K718"/>
    <mergeCell ref="L717:L718"/>
    <mergeCell ref="M717:M718"/>
    <mergeCell ref="B719:B720"/>
    <mergeCell ref="C719:C720"/>
    <mergeCell ref="D719:D720"/>
    <mergeCell ref="E719:E720"/>
    <mergeCell ref="F719:F720"/>
    <mergeCell ref="G719:G720"/>
    <mergeCell ref="H719:H720"/>
    <mergeCell ref="J719:J720"/>
    <mergeCell ref="K719:K720"/>
    <mergeCell ref="L719:L720"/>
    <mergeCell ref="M719:M720"/>
    <mergeCell ref="B721:B722"/>
    <mergeCell ref="C721:C722"/>
    <mergeCell ref="D721:D722"/>
    <mergeCell ref="E721:E722"/>
    <mergeCell ref="F721:F722"/>
    <mergeCell ref="G721:G722"/>
    <mergeCell ref="H721:H722"/>
    <mergeCell ref="J721:J722"/>
    <mergeCell ref="K721:K722"/>
    <mergeCell ref="L721:L722"/>
    <mergeCell ref="M721:M722"/>
    <mergeCell ref="B723:B724"/>
    <mergeCell ref="C723:C724"/>
    <mergeCell ref="D723:D724"/>
    <mergeCell ref="E723:E724"/>
    <mergeCell ref="F723:F724"/>
    <mergeCell ref="G723:G724"/>
    <mergeCell ref="H723:H724"/>
    <mergeCell ref="J723:J724"/>
    <mergeCell ref="K723:K724"/>
    <mergeCell ref="L723:L724"/>
    <mergeCell ref="M723:M724"/>
    <mergeCell ref="B725:B726"/>
    <mergeCell ref="C725:C726"/>
    <mergeCell ref="D725:D726"/>
    <mergeCell ref="E725:E726"/>
    <mergeCell ref="F725:F726"/>
    <mergeCell ref="G725:G726"/>
    <mergeCell ref="H725:H726"/>
    <mergeCell ref="J725:J726"/>
    <mergeCell ref="K725:K726"/>
    <mergeCell ref="L725:L726"/>
    <mergeCell ref="M725:M726"/>
    <mergeCell ref="B727:B728"/>
    <mergeCell ref="C727:C728"/>
    <mergeCell ref="D727:D728"/>
    <mergeCell ref="E727:E728"/>
    <mergeCell ref="F727:F728"/>
    <mergeCell ref="G727:G728"/>
    <mergeCell ref="H727:H728"/>
    <mergeCell ref="J727:J728"/>
    <mergeCell ref="K727:K728"/>
    <mergeCell ref="L727:L728"/>
    <mergeCell ref="M727:M728"/>
    <mergeCell ref="B729:B730"/>
    <mergeCell ref="C729:C730"/>
    <mergeCell ref="D729:D730"/>
    <mergeCell ref="E729:E730"/>
    <mergeCell ref="F729:F730"/>
    <mergeCell ref="G729:G730"/>
    <mergeCell ref="H729:H730"/>
    <mergeCell ref="J729:J730"/>
    <mergeCell ref="K729:K730"/>
    <mergeCell ref="L729:L730"/>
    <mergeCell ref="M729:M730"/>
    <mergeCell ref="B733:B734"/>
    <mergeCell ref="C733:C734"/>
    <mergeCell ref="D733:D734"/>
    <mergeCell ref="E733:E734"/>
    <mergeCell ref="F733:F734"/>
    <mergeCell ref="G733:G734"/>
    <mergeCell ref="H733:H734"/>
    <mergeCell ref="J733:J734"/>
    <mergeCell ref="K733:K734"/>
    <mergeCell ref="L733:L734"/>
    <mergeCell ref="M733:M734"/>
    <mergeCell ref="B735:B736"/>
    <mergeCell ref="C735:C736"/>
    <mergeCell ref="D735:D736"/>
    <mergeCell ref="E735:E736"/>
    <mergeCell ref="F735:F736"/>
    <mergeCell ref="G735:G736"/>
    <mergeCell ref="H735:H736"/>
    <mergeCell ref="J735:J736"/>
    <mergeCell ref="K735:K736"/>
    <mergeCell ref="L735:L736"/>
    <mergeCell ref="M735:M736"/>
    <mergeCell ref="B737:B738"/>
    <mergeCell ref="C737:C738"/>
    <mergeCell ref="D737:D738"/>
    <mergeCell ref="E737:E738"/>
    <mergeCell ref="F737:F738"/>
    <mergeCell ref="G737:G738"/>
    <mergeCell ref="H737:H738"/>
    <mergeCell ref="J737:J738"/>
    <mergeCell ref="K737:K738"/>
    <mergeCell ref="L737:L738"/>
    <mergeCell ref="M737:M738"/>
    <mergeCell ref="B739:B740"/>
    <mergeCell ref="C739:C740"/>
    <mergeCell ref="D739:D740"/>
    <mergeCell ref="E739:E740"/>
    <mergeCell ref="F739:F740"/>
    <mergeCell ref="G739:G740"/>
    <mergeCell ref="H739:H740"/>
    <mergeCell ref="J739:J740"/>
    <mergeCell ref="K739:K740"/>
    <mergeCell ref="L739:L740"/>
    <mergeCell ref="M739:M740"/>
    <mergeCell ref="B741:B742"/>
    <mergeCell ref="C741:C742"/>
    <mergeCell ref="D741:D742"/>
    <mergeCell ref="E741:E742"/>
    <mergeCell ref="F741:F742"/>
    <mergeCell ref="G741:G742"/>
    <mergeCell ref="H741:H742"/>
    <mergeCell ref="J741:J742"/>
    <mergeCell ref="K741:K742"/>
    <mergeCell ref="L741:L742"/>
    <mergeCell ref="M741:M742"/>
    <mergeCell ref="B743:B744"/>
    <mergeCell ref="C743:C744"/>
    <mergeCell ref="D743:D744"/>
    <mergeCell ref="E743:E744"/>
    <mergeCell ref="F743:F744"/>
    <mergeCell ref="G743:G744"/>
    <mergeCell ref="H743:H744"/>
    <mergeCell ref="J743:J744"/>
    <mergeCell ref="K743:K744"/>
    <mergeCell ref="L743:L744"/>
    <mergeCell ref="M743:M744"/>
    <mergeCell ref="B745:B746"/>
    <mergeCell ref="C745:C746"/>
    <mergeCell ref="D745:D746"/>
    <mergeCell ref="E745:E746"/>
    <mergeCell ref="F745:F746"/>
    <mergeCell ref="G745:G746"/>
    <mergeCell ref="H745:H746"/>
    <mergeCell ref="J745:J746"/>
    <mergeCell ref="K745:K746"/>
    <mergeCell ref="L745:L746"/>
    <mergeCell ref="M745:M746"/>
    <mergeCell ref="B747:B748"/>
    <mergeCell ref="C747:C748"/>
    <mergeCell ref="D747:D748"/>
    <mergeCell ref="E747:E748"/>
    <mergeCell ref="F747:F748"/>
    <mergeCell ref="G747:G748"/>
    <mergeCell ref="H747:H748"/>
    <mergeCell ref="J747:J748"/>
    <mergeCell ref="K747:K748"/>
    <mergeCell ref="L747:L748"/>
    <mergeCell ref="M747:M748"/>
    <mergeCell ref="B749:B750"/>
    <mergeCell ref="C749:C750"/>
    <mergeCell ref="D749:D750"/>
    <mergeCell ref="E749:E750"/>
    <mergeCell ref="F749:F750"/>
    <mergeCell ref="G749:G750"/>
    <mergeCell ref="H749:H750"/>
    <mergeCell ref="J749:J750"/>
    <mergeCell ref="K749:K750"/>
    <mergeCell ref="L749:L750"/>
    <mergeCell ref="M749:M750"/>
    <mergeCell ref="B751:B752"/>
    <mergeCell ref="C751:C752"/>
    <mergeCell ref="D751:D752"/>
    <mergeCell ref="E751:E752"/>
    <mergeCell ref="F751:F752"/>
    <mergeCell ref="G751:G752"/>
    <mergeCell ref="H751:H752"/>
    <mergeCell ref="J751:J752"/>
    <mergeCell ref="K751:K752"/>
    <mergeCell ref="L751:L752"/>
    <mergeCell ref="M751:M752"/>
    <mergeCell ref="B753:B754"/>
    <mergeCell ref="C753:C754"/>
    <mergeCell ref="D753:D754"/>
    <mergeCell ref="E753:E754"/>
    <mergeCell ref="F753:F754"/>
    <mergeCell ref="G753:G754"/>
    <mergeCell ref="H753:H754"/>
    <mergeCell ref="J753:J754"/>
    <mergeCell ref="K753:K754"/>
    <mergeCell ref="L753:L754"/>
    <mergeCell ref="M753:M754"/>
    <mergeCell ref="B755:B756"/>
    <mergeCell ref="C755:C756"/>
    <mergeCell ref="D755:D756"/>
    <mergeCell ref="E755:E756"/>
    <mergeCell ref="F755:F756"/>
    <mergeCell ref="G755:G756"/>
    <mergeCell ref="H755:H756"/>
    <mergeCell ref="J755:J756"/>
    <mergeCell ref="K755:K756"/>
    <mergeCell ref="L755:L756"/>
    <mergeCell ref="M755:M756"/>
    <mergeCell ref="B757:B758"/>
    <mergeCell ref="C757:C758"/>
    <mergeCell ref="D757:D758"/>
    <mergeCell ref="E757:E758"/>
    <mergeCell ref="F757:F758"/>
    <mergeCell ref="G757:G758"/>
    <mergeCell ref="H757:H758"/>
    <mergeCell ref="J757:J758"/>
    <mergeCell ref="K757:K758"/>
    <mergeCell ref="L757:L758"/>
    <mergeCell ref="M757:M758"/>
    <mergeCell ref="B759:B760"/>
    <mergeCell ref="C759:C760"/>
    <mergeCell ref="D759:D760"/>
    <mergeCell ref="E759:E760"/>
    <mergeCell ref="F759:F760"/>
    <mergeCell ref="G759:G760"/>
    <mergeCell ref="H759:H760"/>
    <mergeCell ref="J759:J760"/>
    <mergeCell ref="K759:K760"/>
    <mergeCell ref="L759:L760"/>
    <mergeCell ref="M759:M760"/>
    <mergeCell ref="B761:B762"/>
    <mergeCell ref="C761:C762"/>
    <mergeCell ref="D761:D762"/>
    <mergeCell ref="E761:E762"/>
    <mergeCell ref="F761:F762"/>
    <mergeCell ref="G761:G762"/>
    <mergeCell ref="H761:H762"/>
    <mergeCell ref="J761:J762"/>
    <mergeCell ref="K761:K762"/>
    <mergeCell ref="L761:L762"/>
    <mergeCell ref="M761:M762"/>
    <mergeCell ref="B763:B764"/>
    <mergeCell ref="C763:C764"/>
    <mergeCell ref="D763:D764"/>
    <mergeCell ref="E763:E764"/>
    <mergeCell ref="F763:F764"/>
    <mergeCell ref="G763:G764"/>
    <mergeCell ref="H763:H764"/>
    <mergeCell ref="J763:J764"/>
    <mergeCell ref="K763:K764"/>
    <mergeCell ref="L763:L764"/>
    <mergeCell ref="M763:M764"/>
    <mergeCell ref="B765:B766"/>
    <mergeCell ref="C765:C766"/>
    <mergeCell ref="D765:D766"/>
    <mergeCell ref="E765:E766"/>
    <mergeCell ref="F765:F766"/>
    <mergeCell ref="G765:G766"/>
    <mergeCell ref="H765:H766"/>
    <mergeCell ref="J765:J766"/>
    <mergeCell ref="K765:K766"/>
    <mergeCell ref="L765:L766"/>
    <mergeCell ref="M765:M766"/>
    <mergeCell ref="B767:B768"/>
    <mergeCell ref="C767:C768"/>
    <mergeCell ref="D767:D768"/>
    <mergeCell ref="E767:E768"/>
    <mergeCell ref="F767:F768"/>
    <mergeCell ref="G767:G768"/>
    <mergeCell ref="H767:H768"/>
    <mergeCell ref="J767:J768"/>
    <mergeCell ref="K767:K768"/>
    <mergeCell ref="L767:L768"/>
    <mergeCell ref="M767:M768"/>
    <mergeCell ref="B769:B770"/>
    <mergeCell ref="C769:C770"/>
    <mergeCell ref="D769:D770"/>
    <mergeCell ref="E769:E770"/>
    <mergeCell ref="F769:F770"/>
    <mergeCell ref="G769:G770"/>
    <mergeCell ref="H769:H770"/>
    <mergeCell ref="J769:J770"/>
    <mergeCell ref="K769:K770"/>
    <mergeCell ref="L769:L770"/>
    <mergeCell ref="M769:M770"/>
    <mergeCell ref="B771:B772"/>
    <mergeCell ref="C771:C772"/>
    <mergeCell ref="D771:D772"/>
    <mergeCell ref="E771:E772"/>
    <mergeCell ref="F771:F772"/>
    <mergeCell ref="G771:G772"/>
    <mergeCell ref="H771:H772"/>
    <mergeCell ref="J771:J772"/>
    <mergeCell ref="K771:K772"/>
    <mergeCell ref="L771:L772"/>
    <mergeCell ref="M771:M772"/>
    <mergeCell ref="B773:B774"/>
    <mergeCell ref="C773:C774"/>
    <mergeCell ref="D773:D774"/>
    <mergeCell ref="E773:E774"/>
    <mergeCell ref="F773:F774"/>
    <mergeCell ref="G773:G774"/>
    <mergeCell ref="H773:H774"/>
    <mergeCell ref="J773:J774"/>
    <mergeCell ref="K773:K774"/>
    <mergeCell ref="L773:L774"/>
    <mergeCell ref="M773:M774"/>
    <mergeCell ref="B775:B776"/>
    <mergeCell ref="C775:C776"/>
    <mergeCell ref="D775:D776"/>
    <mergeCell ref="E775:E776"/>
    <mergeCell ref="F775:F776"/>
    <mergeCell ref="G775:G776"/>
    <mergeCell ref="H775:H776"/>
    <mergeCell ref="J775:J776"/>
    <mergeCell ref="K775:K776"/>
    <mergeCell ref="L775:L776"/>
    <mergeCell ref="M775:M776"/>
    <mergeCell ref="M783:M784"/>
    <mergeCell ref="B777:B778"/>
    <mergeCell ref="C777:C778"/>
    <mergeCell ref="D777:D778"/>
    <mergeCell ref="E777:E778"/>
    <mergeCell ref="F777:F778"/>
    <mergeCell ref="G777:G778"/>
    <mergeCell ref="H777:H778"/>
    <mergeCell ref="J777:J778"/>
    <mergeCell ref="K777:K778"/>
    <mergeCell ref="L777:L778"/>
    <mergeCell ref="M777:M778"/>
    <mergeCell ref="B779:B780"/>
    <mergeCell ref="C779:C780"/>
    <mergeCell ref="D779:D780"/>
    <mergeCell ref="E779:E780"/>
    <mergeCell ref="F779:F780"/>
    <mergeCell ref="G779:G780"/>
    <mergeCell ref="H779:H780"/>
    <mergeCell ref="J779:J780"/>
    <mergeCell ref="K779:K780"/>
    <mergeCell ref="L779:L780"/>
    <mergeCell ref="M779:M780"/>
    <mergeCell ref="B785:B786"/>
    <mergeCell ref="C785:C786"/>
    <mergeCell ref="D785:D786"/>
    <mergeCell ref="E785:E786"/>
    <mergeCell ref="F785:F786"/>
    <mergeCell ref="G785:G786"/>
    <mergeCell ref="H785:H786"/>
    <mergeCell ref="J785:J786"/>
    <mergeCell ref="K785:K786"/>
    <mergeCell ref="L785:L786"/>
    <mergeCell ref="M785:M786"/>
    <mergeCell ref="B781:B782"/>
    <mergeCell ref="C781:C782"/>
    <mergeCell ref="D781:D782"/>
    <mergeCell ref="E781:E782"/>
    <mergeCell ref="F781:F782"/>
    <mergeCell ref="G781:G782"/>
    <mergeCell ref="H781:H782"/>
    <mergeCell ref="J781:J782"/>
    <mergeCell ref="K781:K782"/>
    <mergeCell ref="L781:L782"/>
    <mergeCell ref="M781:M782"/>
    <mergeCell ref="B783:B784"/>
    <mergeCell ref="C783:C784"/>
    <mergeCell ref="D783:D784"/>
    <mergeCell ref="E783:E784"/>
    <mergeCell ref="F783:F784"/>
    <mergeCell ref="G783:G784"/>
    <mergeCell ref="H783:H784"/>
    <mergeCell ref="J783:J784"/>
    <mergeCell ref="K783:K784"/>
    <mergeCell ref="L783:L78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3770-3A79-4CEA-8F0E-CD5FBA53759C}">
  <dimension ref="A1:AT43"/>
  <sheetViews>
    <sheetView workbookViewId="0">
      <selection activeCell="O2" sqref="O2:O3"/>
    </sheetView>
  </sheetViews>
  <sheetFormatPr defaultRowHeight="15" x14ac:dyDescent="0.25"/>
  <cols>
    <col min="2" max="2" width="27.85546875" customWidth="1"/>
    <col min="3" max="3" width="64.7109375" customWidth="1"/>
  </cols>
  <sheetData>
    <row r="1" spans="1:46" x14ac:dyDescent="0.25">
      <c r="B1" s="10"/>
      <c r="O1" t="s">
        <v>42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25">
      <c r="N2" t="s">
        <v>54</v>
      </c>
      <c r="O2" s="6">
        <f>SUM(P2:AT2)</f>
        <v>30.349999999999998</v>
      </c>
      <c r="P2" s="6"/>
      <c r="Q2" s="6">
        <f>SUM(H4:H43)</f>
        <v>30.349999999999998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30" x14ac:dyDescent="0.25">
      <c r="B3" s="1" t="s">
        <v>104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48</v>
      </c>
      <c r="I3" s="1" t="s">
        <v>49</v>
      </c>
      <c r="J3" s="1" t="s">
        <v>50</v>
      </c>
      <c r="K3" s="1" t="s">
        <v>51</v>
      </c>
      <c r="L3" s="1" t="s">
        <v>52</v>
      </c>
      <c r="M3" s="1" t="s">
        <v>53</v>
      </c>
      <c r="N3" s="1" t="s">
        <v>58</v>
      </c>
      <c r="O3" s="6">
        <f>SUM(P3:AT3)</f>
        <v>91.26</v>
      </c>
      <c r="P3" s="6"/>
      <c r="Q3" s="6">
        <f>SUM(J4:J44)</f>
        <v>91.26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x14ac:dyDescent="0.25">
      <c r="A4" s="3">
        <v>45414</v>
      </c>
      <c r="B4" s="24" t="s">
        <v>55</v>
      </c>
      <c r="C4" s="24" t="s">
        <v>323</v>
      </c>
      <c r="D4" s="24">
        <v>3330678</v>
      </c>
      <c r="E4" s="24">
        <v>1</v>
      </c>
      <c r="F4" s="24" t="s">
        <v>57</v>
      </c>
      <c r="G4" s="24">
        <v>0.1</v>
      </c>
      <c r="H4" s="24">
        <v>0.1</v>
      </c>
      <c r="I4" s="2">
        <v>1.55</v>
      </c>
      <c r="J4" s="24">
        <v>1.35</v>
      </c>
      <c r="K4" s="24"/>
      <c r="L4" s="24"/>
      <c r="M4" s="24">
        <v>87177222</v>
      </c>
    </row>
    <row r="5" spans="1:46" x14ac:dyDescent="0.25">
      <c r="A5" s="3">
        <v>45414</v>
      </c>
      <c r="B5" s="24"/>
      <c r="C5" s="24"/>
      <c r="D5" s="24"/>
      <c r="E5" s="24"/>
      <c r="F5" s="24"/>
      <c r="G5" s="24"/>
      <c r="H5" s="24"/>
      <c r="I5" s="2" t="s">
        <v>59</v>
      </c>
      <c r="J5" s="24"/>
      <c r="K5" s="24"/>
      <c r="L5" s="24"/>
      <c r="M5" s="24"/>
    </row>
    <row r="6" spans="1:46" x14ac:dyDescent="0.25">
      <c r="A6" s="3">
        <v>45414</v>
      </c>
      <c r="B6" s="24" t="s">
        <v>55</v>
      </c>
      <c r="C6" s="24" t="s">
        <v>324</v>
      </c>
      <c r="D6" s="24">
        <v>3301760</v>
      </c>
      <c r="E6" s="24">
        <v>11</v>
      </c>
      <c r="F6" s="24" t="s">
        <v>57</v>
      </c>
      <c r="G6" s="24">
        <v>0.3</v>
      </c>
      <c r="H6" s="24">
        <v>3.32</v>
      </c>
      <c r="I6" s="2">
        <v>0.57999999999999996</v>
      </c>
      <c r="J6" s="24">
        <v>6.38</v>
      </c>
      <c r="K6" s="24"/>
      <c r="L6" s="24"/>
      <c r="M6" s="24">
        <v>86001853</v>
      </c>
    </row>
    <row r="7" spans="1:46" x14ac:dyDescent="0.25">
      <c r="A7" s="3">
        <v>45414</v>
      </c>
      <c r="B7" s="24"/>
      <c r="C7" s="24"/>
      <c r="D7" s="24"/>
      <c r="E7" s="24"/>
      <c r="F7" s="24"/>
      <c r="G7" s="24"/>
      <c r="H7" s="24"/>
      <c r="I7" s="2" t="s">
        <v>59</v>
      </c>
      <c r="J7" s="24"/>
      <c r="K7" s="24"/>
      <c r="L7" s="24"/>
      <c r="M7" s="24"/>
    </row>
    <row r="8" spans="1:46" x14ac:dyDescent="0.25">
      <c r="A8" s="3">
        <v>45414</v>
      </c>
      <c r="B8" s="24" t="s">
        <v>55</v>
      </c>
      <c r="C8" s="24" t="s">
        <v>325</v>
      </c>
      <c r="D8" s="24">
        <v>3023594</v>
      </c>
      <c r="E8" s="24">
        <v>7</v>
      </c>
      <c r="F8" s="24" t="s">
        <v>57</v>
      </c>
      <c r="G8" s="24">
        <v>0.7</v>
      </c>
      <c r="H8" s="24">
        <v>4.92</v>
      </c>
      <c r="I8" s="2">
        <v>1.0900000000000001</v>
      </c>
      <c r="J8" s="24">
        <v>7.63</v>
      </c>
      <c r="K8" s="24"/>
      <c r="L8" s="24"/>
      <c r="M8" s="24">
        <v>50550228</v>
      </c>
    </row>
    <row r="9" spans="1:46" x14ac:dyDescent="0.25">
      <c r="A9" s="3">
        <v>45414</v>
      </c>
      <c r="B9" s="24"/>
      <c r="C9" s="24"/>
      <c r="D9" s="24"/>
      <c r="E9" s="24"/>
      <c r="F9" s="24"/>
      <c r="G9" s="24"/>
      <c r="H9" s="24"/>
      <c r="I9" s="2" t="s">
        <v>59</v>
      </c>
      <c r="J9" s="24"/>
      <c r="K9" s="24"/>
      <c r="L9" s="24"/>
      <c r="M9" s="24"/>
    </row>
    <row r="10" spans="1:46" x14ac:dyDescent="0.25">
      <c r="A10" s="3">
        <v>45414</v>
      </c>
      <c r="B10" s="24" t="s">
        <v>55</v>
      </c>
      <c r="C10" s="24" t="s">
        <v>326</v>
      </c>
      <c r="D10" s="24">
        <v>3251416</v>
      </c>
      <c r="E10" s="24">
        <v>1</v>
      </c>
      <c r="F10" s="24" t="s">
        <v>57</v>
      </c>
      <c r="G10" s="24">
        <v>0.68</v>
      </c>
      <c r="H10" s="24">
        <v>0.68</v>
      </c>
      <c r="I10" s="2">
        <v>0.75</v>
      </c>
      <c r="J10" s="24">
        <v>0.75</v>
      </c>
      <c r="K10" s="24"/>
      <c r="L10" s="24"/>
      <c r="M10" s="24">
        <v>77427870</v>
      </c>
    </row>
    <row r="11" spans="1:46" x14ac:dyDescent="0.25">
      <c r="A11" s="3">
        <v>45414</v>
      </c>
      <c r="B11" s="24"/>
      <c r="C11" s="24"/>
      <c r="D11" s="24"/>
      <c r="E11" s="24"/>
      <c r="F11" s="24"/>
      <c r="G11" s="24"/>
      <c r="H11" s="24"/>
      <c r="I11" s="2" t="s">
        <v>59</v>
      </c>
      <c r="J11" s="24"/>
      <c r="K11" s="24"/>
      <c r="L11" s="24"/>
      <c r="M11" s="24"/>
    </row>
    <row r="12" spans="1:46" ht="15" customHeight="1" x14ac:dyDescent="0.25">
      <c r="A12" s="3">
        <v>45414</v>
      </c>
      <c r="B12" s="24" t="s">
        <v>55</v>
      </c>
      <c r="C12" s="24" t="s">
        <v>327</v>
      </c>
      <c r="D12" s="24">
        <v>3249598</v>
      </c>
      <c r="E12" s="24">
        <v>16</v>
      </c>
      <c r="F12" s="24" t="s">
        <v>57</v>
      </c>
      <c r="G12" s="24">
        <v>0.7</v>
      </c>
      <c r="H12" s="24">
        <v>11.2</v>
      </c>
      <c r="I12" s="2">
        <v>1.49</v>
      </c>
      <c r="J12" s="24">
        <v>23.84</v>
      </c>
      <c r="K12" s="24"/>
      <c r="L12" s="24"/>
      <c r="M12" s="24">
        <v>77091021</v>
      </c>
    </row>
    <row r="13" spans="1:46" x14ac:dyDescent="0.25">
      <c r="A13" s="3">
        <v>45414</v>
      </c>
      <c r="B13" s="24"/>
      <c r="C13" s="24"/>
      <c r="D13" s="24"/>
      <c r="E13" s="24"/>
      <c r="F13" s="24"/>
      <c r="G13" s="24"/>
      <c r="H13" s="24"/>
      <c r="I13" s="2" t="s">
        <v>59</v>
      </c>
      <c r="J13" s="24"/>
      <c r="K13" s="24"/>
      <c r="L13" s="24"/>
      <c r="M13" s="24"/>
    </row>
    <row r="14" spans="1:46" x14ac:dyDescent="0.25">
      <c r="A14" s="3">
        <v>45414</v>
      </c>
      <c r="B14" s="24" t="s">
        <v>55</v>
      </c>
      <c r="C14" s="24" t="s">
        <v>162</v>
      </c>
      <c r="D14" s="24">
        <v>3341148</v>
      </c>
      <c r="E14" s="24">
        <v>1</v>
      </c>
      <c r="F14" s="24" t="s">
        <v>57</v>
      </c>
      <c r="G14" s="24">
        <v>0.62</v>
      </c>
      <c r="H14" s="24">
        <v>0.62</v>
      </c>
      <c r="I14" s="2">
        <v>1.55</v>
      </c>
      <c r="J14" s="24">
        <v>1.35</v>
      </c>
      <c r="K14" s="24"/>
      <c r="L14" s="24"/>
      <c r="M14" s="24">
        <v>86775489</v>
      </c>
    </row>
    <row r="15" spans="1:46" x14ac:dyDescent="0.25">
      <c r="A15" s="3">
        <v>45414</v>
      </c>
      <c r="B15" s="24"/>
      <c r="C15" s="24"/>
      <c r="D15" s="24"/>
      <c r="E15" s="24"/>
      <c r="F15" s="24"/>
      <c r="G15" s="24"/>
      <c r="H15" s="24"/>
      <c r="I15" s="2" t="s">
        <v>59</v>
      </c>
      <c r="J15" s="24"/>
      <c r="K15" s="24"/>
      <c r="L15" s="24"/>
      <c r="M15" s="24"/>
    </row>
    <row r="16" spans="1:46" x14ac:dyDescent="0.25">
      <c r="A16" s="3">
        <v>45414</v>
      </c>
      <c r="B16" s="24" t="s">
        <v>55</v>
      </c>
      <c r="C16" s="24" t="s">
        <v>328</v>
      </c>
      <c r="D16" s="24">
        <v>3259467</v>
      </c>
      <c r="E16" s="24">
        <v>2</v>
      </c>
      <c r="F16" s="24" t="s">
        <v>57</v>
      </c>
      <c r="G16" s="24">
        <v>0.52</v>
      </c>
      <c r="H16" s="24">
        <v>1.05</v>
      </c>
      <c r="I16" s="2">
        <v>3.2</v>
      </c>
      <c r="J16" s="24">
        <v>6.4</v>
      </c>
      <c r="K16" s="24"/>
      <c r="L16" s="24"/>
      <c r="M16" s="24">
        <v>78797521</v>
      </c>
    </row>
    <row r="17" spans="1:13" x14ac:dyDescent="0.25">
      <c r="A17" s="3">
        <v>45414</v>
      </c>
      <c r="B17" s="24"/>
      <c r="C17" s="24"/>
      <c r="D17" s="24"/>
      <c r="E17" s="24"/>
      <c r="F17" s="24"/>
      <c r="G17" s="24"/>
      <c r="H17" s="24"/>
      <c r="I17" s="2" t="s">
        <v>59</v>
      </c>
      <c r="J17" s="24"/>
      <c r="K17" s="24"/>
      <c r="L17" s="24"/>
      <c r="M17" s="24"/>
    </row>
    <row r="18" spans="1:13" x14ac:dyDescent="0.25">
      <c r="A18" s="3">
        <v>45414</v>
      </c>
      <c r="B18" s="24" t="s">
        <v>55</v>
      </c>
      <c r="C18" s="24" t="s">
        <v>329</v>
      </c>
      <c r="D18" s="24">
        <v>3268841</v>
      </c>
      <c r="E18" s="24">
        <v>3</v>
      </c>
      <c r="F18" s="24" t="s">
        <v>57</v>
      </c>
      <c r="G18" s="24">
        <v>0.09</v>
      </c>
      <c r="H18" s="24">
        <v>0.26</v>
      </c>
      <c r="I18" s="2">
        <v>1.35</v>
      </c>
      <c r="J18" s="24">
        <v>4.05</v>
      </c>
      <c r="K18" s="24"/>
      <c r="L18" s="24"/>
      <c r="M18" s="24">
        <v>56495468</v>
      </c>
    </row>
    <row r="19" spans="1:13" x14ac:dyDescent="0.25">
      <c r="A19" s="3">
        <v>45414</v>
      </c>
      <c r="B19" s="24"/>
      <c r="C19" s="24"/>
      <c r="D19" s="24"/>
      <c r="E19" s="24"/>
      <c r="F19" s="24"/>
      <c r="G19" s="24"/>
      <c r="H19" s="24"/>
      <c r="I19" s="2" t="s">
        <v>59</v>
      </c>
      <c r="J19" s="24"/>
      <c r="K19" s="24"/>
      <c r="L19" s="24"/>
      <c r="M19" s="24"/>
    </row>
    <row r="20" spans="1:13" ht="15" customHeight="1" x14ac:dyDescent="0.25">
      <c r="A20" s="3">
        <v>45414</v>
      </c>
      <c r="B20" s="24" t="s">
        <v>55</v>
      </c>
      <c r="C20" s="24" t="s">
        <v>330</v>
      </c>
      <c r="D20" s="24">
        <v>5059697765421</v>
      </c>
      <c r="E20" s="24">
        <v>1</v>
      </c>
      <c r="F20" s="24" t="s">
        <v>57</v>
      </c>
      <c r="G20" s="24">
        <v>0.08</v>
      </c>
      <c r="H20" s="24">
        <v>0.08</v>
      </c>
      <c r="I20" s="2">
        <v>1</v>
      </c>
      <c r="J20" s="24">
        <v>1</v>
      </c>
      <c r="K20" s="24"/>
      <c r="L20" s="24"/>
      <c r="M20" s="24">
        <v>91066394</v>
      </c>
    </row>
    <row r="21" spans="1:13" x14ac:dyDescent="0.25">
      <c r="A21" s="3">
        <v>45414</v>
      </c>
      <c r="B21" s="24"/>
      <c r="C21" s="24"/>
      <c r="D21" s="24"/>
      <c r="E21" s="24"/>
      <c r="F21" s="24"/>
      <c r="G21" s="24"/>
      <c r="H21" s="24"/>
      <c r="I21" s="2" t="s">
        <v>59</v>
      </c>
      <c r="J21" s="24"/>
      <c r="K21" s="24"/>
      <c r="L21" s="24"/>
      <c r="M21" s="24"/>
    </row>
    <row r="22" spans="1:13" x14ac:dyDescent="0.25">
      <c r="A22" s="3">
        <v>45414</v>
      </c>
      <c r="B22" s="24" t="s">
        <v>55</v>
      </c>
      <c r="C22" s="24" t="s">
        <v>331</v>
      </c>
      <c r="D22" s="24">
        <v>3264713</v>
      </c>
      <c r="E22" s="24">
        <v>3</v>
      </c>
      <c r="F22" s="24" t="s">
        <v>57</v>
      </c>
      <c r="G22" s="24">
        <v>0.31</v>
      </c>
      <c r="H22" s="24">
        <v>0.93</v>
      </c>
      <c r="I22" s="2">
        <v>0.67</v>
      </c>
      <c r="J22" s="24">
        <v>2.0099999999999998</v>
      </c>
      <c r="K22" s="24"/>
      <c r="L22" s="24"/>
      <c r="M22" s="24">
        <v>80331828</v>
      </c>
    </row>
    <row r="23" spans="1:13" x14ac:dyDescent="0.25">
      <c r="A23" s="3">
        <v>45414</v>
      </c>
      <c r="B23" s="24"/>
      <c r="C23" s="24"/>
      <c r="D23" s="24"/>
      <c r="E23" s="24"/>
      <c r="F23" s="24"/>
      <c r="G23" s="24"/>
      <c r="H23" s="24"/>
      <c r="I23" s="2" t="s">
        <v>59</v>
      </c>
      <c r="J23" s="24"/>
      <c r="K23" s="24"/>
      <c r="L23" s="24"/>
      <c r="M23" s="24"/>
    </row>
    <row r="24" spans="1:13" x14ac:dyDescent="0.25">
      <c r="A24" s="3">
        <v>45414</v>
      </c>
      <c r="B24" s="24" t="s">
        <v>55</v>
      </c>
      <c r="C24" s="24" t="s">
        <v>332</v>
      </c>
      <c r="D24" s="24">
        <v>3277775</v>
      </c>
      <c r="E24" s="24">
        <v>6</v>
      </c>
      <c r="F24" s="24" t="s">
        <v>57</v>
      </c>
      <c r="G24" s="24">
        <v>0.17</v>
      </c>
      <c r="H24" s="24">
        <v>1.02</v>
      </c>
      <c r="I24" s="2">
        <v>1.3</v>
      </c>
      <c r="J24" s="24">
        <v>6.9</v>
      </c>
      <c r="K24" s="24"/>
      <c r="L24" s="24"/>
      <c r="M24" s="24">
        <v>72418324</v>
      </c>
    </row>
    <row r="25" spans="1:13" x14ac:dyDescent="0.25">
      <c r="A25" s="3">
        <v>45414</v>
      </c>
      <c r="B25" s="24"/>
      <c r="C25" s="24"/>
      <c r="D25" s="24"/>
      <c r="E25" s="24"/>
      <c r="F25" s="24"/>
      <c r="G25" s="24"/>
      <c r="H25" s="24"/>
      <c r="I25" s="2" t="s">
        <v>59</v>
      </c>
      <c r="J25" s="24"/>
      <c r="K25" s="24"/>
      <c r="L25" s="24"/>
      <c r="M25" s="24"/>
    </row>
    <row r="26" spans="1:13" ht="15" customHeight="1" x14ac:dyDescent="0.25">
      <c r="A26" s="3">
        <v>45414</v>
      </c>
      <c r="B26" s="24" t="s">
        <v>66</v>
      </c>
      <c r="C26" s="24" t="s">
        <v>333</v>
      </c>
      <c r="D26" s="24">
        <v>281513001207</v>
      </c>
      <c r="E26" s="24">
        <v>1</v>
      </c>
      <c r="F26" s="24" t="s">
        <v>57</v>
      </c>
      <c r="G26" s="24">
        <v>0.05</v>
      </c>
      <c r="H26" s="24">
        <v>0.05</v>
      </c>
      <c r="I26" s="2">
        <v>1.2</v>
      </c>
      <c r="J26" s="24">
        <v>1.2</v>
      </c>
      <c r="K26" s="24"/>
      <c r="L26" s="24"/>
      <c r="M26" s="24">
        <v>57518355</v>
      </c>
    </row>
    <row r="27" spans="1:13" x14ac:dyDescent="0.25">
      <c r="A27" s="3">
        <v>45414</v>
      </c>
      <c r="B27" s="24"/>
      <c r="C27" s="24"/>
      <c r="D27" s="24"/>
      <c r="E27" s="24"/>
      <c r="F27" s="24"/>
      <c r="G27" s="24"/>
      <c r="H27" s="24"/>
      <c r="I27" s="2" t="s">
        <v>59</v>
      </c>
      <c r="J27" s="24"/>
      <c r="K27" s="24"/>
      <c r="L27" s="24"/>
      <c r="M27" s="24"/>
    </row>
    <row r="28" spans="1:13" ht="15" customHeight="1" x14ac:dyDescent="0.25">
      <c r="A28" s="3">
        <v>45414</v>
      </c>
      <c r="B28" s="24" t="s">
        <v>66</v>
      </c>
      <c r="C28" s="24" t="s">
        <v>334</v>
      </c>
      <c r="D28" s="24">
        <v>5010044002446</v>
      </c>
      <c r="E28" s="24">
        <v>2</v>
      </c>
      <c r="F28" s="24" t="s">
        <v>57</v>
      </c>
      <c r="G28" s="24">
        <v>0.42</v>
      </c>
      <c r="H28" s="24">
        <v>0.83</v>
      </c>
      <c r="I28" s="2">
        <v>1.2</v>
      </c>
      <c r="J28" s="24">
        <v>2.4</v>
      </c>
      <c r="K28" s="24"/>
      <c r="L28" s="24"/>
      <c r="M28" s="24">
        <v>54076927</v>
      </c>
    </row>
    <row r="29" spans="1:13" x14ac:dyDescent="0.25">
      <c r="A29" s="3">
        <v>45414</v>
      </c>
      <c r="B29" s="24"/>
      <c r="C29" s="24"/>
      <c r="D29" s="24"/>
      <c r="E29" s="24"/>
      <c r="F29" s="24"/>
      <c r="G29" s="24"/>
      <c r="H29" s="24"/>
      <c r="I29" s="2" t="s">
        <v>59</v>
      </c>
      <c r="J29" s="24"/>
      <c r="K29" s="24"/>
      <c r="L29" s="24"/>
      <c r="M29" s="24"/>
    </row>
    <row r="30" spans="1:13" ht="15" customHeight="1" x14ac:dyDescent="0.25">
      <c r="A30" s="3">
        <v>45414</v>
      </c>
      <c r="B30" s="24" t="s">
        <v>66</v>
      </c>
      <c r="C30" s="24" t="s">
        <v>335</v>
      </c>
      <c r="D30" s="24">
        <v>5010092236541</v>
      </c>
      <c r="E30" s="24">
        <v>3</v>
      </c>
      <c r="F30" s="24" t="s">
        <v>57</v>
      </c>
      <c r="G30" s="24">
        <v>0.41</v>
      </c>
      <c r="H30" s="24">
        <v>1.22</v>
      </c>
      <c r="I30" s="2">
        <v>1.2</v>
      </c>
      <c r="J30" s="24">
        <v>3.6</v>
      </c>
      <c r="K30" s="24"/>
      <c r="L30" s="24"/>
      <c r="M30" s="24">
        <v>71340480</v>
      </c>
    </row>
    <row r="31" spans="1:13" x14ac:dyDescent="0.25">
      <c r="A31" s="3">
        <v>45414</v>
      </c>
      <c r="B31" s="24"/>
      <c r="C31" s="24"/>
      <c r="D31" s="24"/>
      <c r="E31" s="24"/>
      <c r="F31" s="24"/>
      <c r="G31" s="24"/>
      <c r="H31" s="24"/>
      <c r="I31" s="2" t="s">
        <v>59</v>
      </c>
      <c r="J31" s="24"/>
      <c r="K31" s="24"/>
      <c r="L31" s="24"/>
      <c r="M31" s="24"/>
    </row>
    <row r="32" spans="1:13" ht="15" customHeight="1" x14ac:dyDescent="0.25">
      <c r="A32" s="3">
        <v>45414</v>
      </c>
      <c r="B32" s="24" t="s">
        <v>66</v>
      </c>
      <c r="C32" s="24" t="s">
        <v>336</v>
      </c>
      <c r="D32" s="24">
        <v>5010044010175</v>
      </c>
      <c r="E32" s="24">
        <v>1</v>
      </c>
      <c r="F32" s="24" t="s">
        <v>57</v>
      </c>
      <c r="G32" s="24">
        <v>0.26</v>
      </c>
      <c r="H32" s="24">
        <v>0.26</v>
      </c>
      <c r="I32" s="2">
        <v>1.6</v>
      </c>
      <c r="J32" s="24">
        <v>1.4</v>
      </c>
      <c r="K32" s="24"/>
      <c r="L32" s="24"/>
      <c r="M32" s="24">
        <v>91307179</v>
      </c>
    </row>
    <row r="33" spans="1:13" x14ac:dyDescent="0.25">
      <c r="A33" s="3">
        <v>45414</v>
      </c>
      <c r="B33" s="24"/>
      <c r="C33" s="24"/>
      <c r="D33" s="24"/>
      <c r="E33" s="24"/>
      <c r="F33" s="24"/>
      <c r="G33" s="24"/>
      <c r="H33" s="24"/>
      <c r="I33" s="2" t="s">
        <v>59</v>
      </c>
      <c r="J33" s="24"/>
      <c r="K33" s="24"/>
      <c r="L33" s="24"/>
      <c r="M33" s="24"/>
    </row>
    <row r="34" spans="1:13" ht="15" customHeight="1" x14ac:dyDescent="0.25">
      <c r="A34" s="3">
        <v>45414</v>
      </c>
      <c r="B34" s="24" t="s">
        <v>66</v>
      </c>
      <c r="C34" s="24" t="s">
        <v>337</v>
      </c>
      <c r="D34" s="24">
        <v>284633001201</v>
      </c>
      <c r="E34" s="24">
        <v>9</v>
      </c>
      <c r="F34" s="24" t="s">
        <v>57</v>
      </c>
      <c r="G34" s="24">
        <v>0.31</v>
      </c>
      <c r="H34" s="24">
        <v>2.78</v>
      </c>
      <c r="I34" s="2">
        <v>1.2</v>
      </c>
      <c r="J34" s="24">
        <v>10.8</v>
      </c>
      <c r="K34" s="24"/>
      <c r="L34" s="24"/>
      <c r="M34" s="24">
        <v>87861374</v>
      </c>
    </row>
    <row r="35" spans="1:13" x14ac:dyDescent="0.25">
      <c r="A35" s="3">
        <v>45414</v>
      </c>
      <c r="B35" s="24"/>
      <c r="C35" s="24"/>
      <c r="D35" s="24"/>
      <c r="E35" s="24"/>
      <c r="F35" s="24"/>
      <c r="G35" s="24"/>
      <c r="H35" s="24"/>
      <c r="I35" s="2" t="s">
        <v>59</v>
      </c>
      <c r="J35" s="24"/>
      <c r="K35" s="24"/>
      <c r="L35" s="24"/>
      <c r="M35" s="24"/>
    </row>
    <row r="36" spans="1:13" ht="15" customHeight="1" x14ac:dyDescent="0.25">
      <c r="A36" s="3">
        <v>45414</v>
      </c>
      <c r="B36" s="24" t="s">
        <v>81</v>
      </c>
      <c r="C36" s="24" t="s">
        <v>338</v>
      </c>
      <c r="D36" s="24">
        <v>5059697774089</v>
      </c>
      <c r="E36" s="24">
        <v>1</v>
      </c>
      <c r="F36" s="24" t="s">
        <v>57</v>
      </c>
      <c r="G36" s="24">
        <v>0.3</v>
      </c>
      <c r="H36" s="24">
        <v>0.3</v>
      </c>
      <c r="I36" s="2">
        <v>1.5</v>
      </c>
      <c r="J36" s="24">
        <v>1.5</v>
      </c>
      <c r="K36" s="24"/>
      <c r="L36" s="24"/>
      <c r="M36" s="24">
        <v>91779593</v>
      </c>
    </row>
    <row r="37" spans="1:13" x14ac:dyDescent="0.25">
      <c r="A37" s="3">
        <v>45414</v>
      </c>
      <c r="B37" s="24"/>
      <c r="C37" s="24"/>
      <c r="D37" s="24"/>
      <c r="E37" s="24"/>
      <c r="F37" s="24"/>
      <c r="G37" s="24"/>
      <c r="H37" s="24"/>
      <c r="I37" s="2" t="s">
        <v>59</v>
      </c>
      <c r="J37" s="24"/>
      <c r="K37" s="24"/>
      <c r="L37" s="24"/>
      <c r="M37" s="24"/>
    </row>
    <row r="38" spans="1:13" ht="15" customHeight="1" x14ac:dyDescent="0.25">
      <c r="A38" s="3">
        <v>45414</v>
      </c>
      <c r="B38" s="24" t="s">
        <v>81</v>
      </c>
      <c r="C38" s="24" t="s">
        <v>339</v>
      </c>
      <c r="D38" s="24">
        <v>5059697680519</v>
      </c>
      <c r="E38" s="24">
        <v>1</v>
      </c>
      <c r="F38" s="24" t="s">
        <v>57</v>
      </c>
      <c r="G38" s="24">
        <v>0.15</v>
      </c>
      <c r="H38" s="24">
        <v>0.15</v>
      </c>
      <c r="I38" s="2">
        <v>2.2000000000000002</v>
      </c>
      <c r="J38" s="24">
        <v>2.2000000000000002</v>
      </c>
      <c r="K38" s="24"/>
      <c r="L38" s="24"/>
      <c r="M38" s="24">
        <v>92203140</v>
      </c>
    </row>
    <row r="39" spans="1:13" x14ac:dyDescent="0.25">
      <c r="A39" s="3">
        <v>45414</v>
      </c>
      <c r="B39" s="24"/>
      <c r="C39" s="24"/>
      <c r="D39" s="24"/>
      <c r="E39" s="24"/>
      <c r="F39" s="24"/>
      <c r="G39" s="24"/>
      <c r="H39" s="24"/>
      <c r="I39" s="2" t="s">
        <v>59</v>
      </c>
      <c r="J39" s="24"/>
      <c r="K39" s="24"/>
      <c r="L39" s="24"/>
      <c r="M39" s="24"/>
    </row>
    <row r="40" spans="1:13" ht="15" customHeight="1" x14ac:dyDescent="0.25">
      <c r="A40" s="3">
        <v>45414</v>
      </c>
      <c r="B40" s="24" t="s">
        <v>81</v>
      </c>
      <c r="C40" s="24" t="s">
        <v>340</v>
      </c>
      <c r="D40" s="24">
        <v>5059697391453</v>
      </c>
      <c r="E40" s="24">
        <v>2</v>
      </c>
      <c r="F40" s="24" t="s">
        <v>57</v>
      </c>
      <c r="G40" s="24">
        <v>0.2</v>
      </c>
      <c r="H40" s="24">
        <v>0.4</v>
      </c>
      <c r="I40" s="2">
        <v>1.75</v>
      </c>
      <c r="J40" s="24">
        <v>3</v>
      </c>
      <c r="K40" s="24"/>
      <c r="L40" s="24"/>
      <c r="M40" s="24">
        <v>91826647</v>
      </c>
    </row>
    <row r="41" spans="1:13" x14ac:dyDescent="0.25">
      <c r="A41" s="3">
        <v>45414</v>
      </c>
      <c r="B41" s="24"/>
      <c r="C41" s="24"/>
      <c r="D41" s="24"/>
      <c r="E41" s="24"/>
      <c r="F41" s="24"/>
      <c r="G41" s="24"/>
      <c r="H41" s="24"/>
      <c r="I41" s="2" t="s">
        <v>59</v>
      </c>
      <c r="J41" s="24"/>
      <c r="K41" s="24"/>
      <c r="L41" s="24"/>
      <c r="M41" s="24"/>
    </row>
    <row r="42" spans="1:13" ht="15" customHeight="1" x14ac:dyDescent="0.25">
      <c r="A42" s="3">
        <v>45414</v>
      </c>
      <c r="B42" s="24" t="s">
        <v>81</v>
      </c>
      <c r="C42" s="24" t="s">
        <v>341</v>
      </c>
      <c r="D42" s="24">
        <v>5057753927097</v>
      </c>
      <c r="E42" s="24">
        <v>1</v>
      </c>
      <c r="F42" s="24" t="s">
        <v>57</v>
      </c>
      <c r="G42" s="24">
        <v>0.18</v>
      </c>
      <c r="H42" s="24">
        <v>0.18</v>
      </c>
      <c r="I42" s="2">
        <v>3.5</v>
      </c>
      <c r="J42" s="24">
        <v>3.5</v>
      </c>
      <c r="K42" s="24"/>
      <c r="L42" s="24"/>
      <c r="M42" s="24">
        <v>85978542</v>
      </c>
    </row>
    <row r="43" spans="1:13" x14ac:dyDescent="0.25">
      <c r="A43" s="3">
        <v>45414</v>
      </c>
      <c r="B43" s="24"/>
      <c r="C43" s="24"/>
      <c r="D43" s="24"/>
      <c r="E43" s="24"/>
      <c r="F43" s="24"/>
      <c r="G43" s="24"/>
      <c r="H43" s="24"/>
      <c r="I43" s="2" t="s">
        <v>59</v>
      </c>
      <c r="J43" s="24"/>
      <c r="K43" s="24"/>
      <c r="L43" s="24"/>
      <c r="M43" s="24"/>
    </row>
  </sheetData>
  <mergeCells count="220">
    <mergeCell ref="G42:G43"/>
    <mergeCell ref="H42:H43"/>
    <mergeCell ref="J42:J43"/>
    <mergeCell ref="K42:K43"/>
    <mergeCell ref="L42:L43"/>
    <mergeCell ref="M42:M43"/>
    <mergeCell ref="H40:H41"/>
    <mergeCell ref="J40:J41"/>
    <mergeCell ref="K40:K41"/>
    <mergeCell ref="L40:L41"/>
    <mergeCell ref="M40:M41"/>
    <mergeCell ref="G40:G41"/>
    <mergeCell ref="B42:B43"/>
    <mergeCell ref="C42:C43"/>
    <mergeCell ref="D42:D43"/>
    <mergeCell ref="E42:E43"/>
    <mergeCell ref="F42:F43"/>
    <mergeCell ref="B40:B41"/>
    <mergeCell ref="C40:C41"/>
    <mergeCell ref="D40:D41"/>
    <mergeCell ref="E40:E41"/>
    <mergeCell ref="F40:F41"/>
    <mergeCell ref="G38:G39"/>
    <mergeCell ref="H38:H39"/>
    <mergeCell ref="J38:J39"/>
    <mergeCell ref="K38:K39"/>
    <mergeCell ref="L38:L39"/>
    <mergeCell ref="M38:M39"/>
    <mergeCell ref="H36:H37"/>
    <mergeCell ref="J36:J37"/>
    <mergeCell ref="K36:K37"/>
    <mergeCell ref="L36:L37"/>
    <mergeCell ref="M36:M37"/>
    <mergeCell ref="G36:G37"/>
    <mergeCell ref="B38:B39"/>
    <mergeCell ref="C38:C39"/>
    <mergeCell ref="D38:D39"/>
    <mergeCell ref="E38:E39"/>
    <mergeCell ref="F38:F39"/>
    <mergeCell ref="B36:B37"/>
    <mergeCell ref="C36:C37"/>
    <mergeCell ref="D36:D37"/>
    <mergeCell ref="E36:E37"/>
    <mergeCell ref="F36:F37"/>
    <mergeCell ref="G34:G35"/>
    <mergeCell ref="H34:H35"/>
    <mergeCell ref="J34:J35"/>
    <mergeCell ref="K34:K35"/>
    <mergeCell ref="L34:L35"/>
    <mergeCell ref="M34:M35"/>
    <mergeCell ref="H32:H33"/>
    <mergeCell ref="J32:J33"/>
    <mergeCell ref="K32:K33"/>
    <mergeCell ref="L32:L33"/>
    <mergeCell ref="M32:M33"/>
    <mergeCell ref="G32:G33"/>
    <mergeCell ref="B34:B35"/>
    <mergeCell ref="C34:C35"/>
    <mergeCell ref="D34:D35"/>
    <mergeCell ref="E34:E35"/>
    <mergeCell ref="F34:F35"/>
    <mergeCell ref="B32:B33"/>
    <mergeCell ref="C32:C33"/>
    <mergeCell ref="D32:D33"/>
    <mergeCell ref="E32:E33"/>
    <mergeCell ref="F32:F33"/>
    <mergeCell ref="G30:G31"/>
    <mergeCell ref="H30:H31"/>
    <mergeCell ref="J30:J31"/>
    <mergeCell ref="K30:K31"/>
    <mergeCell ref="L30:L31"/>
    <mergeCell ref="M30:M31"/>
    <mergeCell ref="H28:H29"/>
    <mergeCell ref="J28:J29"/>
    <mergeCell ref="K28:K29"/>
    <mergeCell ref="L28:L29"/>
    <mergeCell ref="M28:M29"/>
    <mergeCell ref="G28:G29"/>
    <mergeCell ref="B30:B31"/>
    <mergeCell ref="C30:C31"/>
    <mergeCell ref="D30:D31"/>
    <mergeCell ref="E30:E31"/>
    <mergeCell ref="F30:F31"/>
    <mergeCell ref="B28:B29"/>
    <mergeCell ref="C28:C29"/>
    <mergeCell ref="D28:D29"/>
    <mergeCell ref="E28:E29"/>
    <mergeCell ref="F28:F29"/>
    <mergeCell ref="G26:G27"/>
    <mergeCell ref="H26:H27"/>
    <mergeCell ref="J26:J27"/>
    <mergeCell ref="K26:K27"/>
    <mergeCell ref="L26:L27"/>
    <mergeCell ref="M26:M27"/>
    <mergeCell ref="H24:H25"/>
    <mergeCell ref="J24:J25"/>
    <mergeCell ref="K24:K25"/>
    <mergeCell ref="L24:L25"/>
    <mergeCell ref="M24:M25"/>
    <mergeCell ref="G24:G25"/>
    <mergeCell ref="B26:B27"/>
    <mergeCell ref="C26:C27"/>
    <mergeCell ref="D26:D27"/>
    <mergeCell ref="E26:E27"/>
    <mergeCell ref="F26:F27"/>
    <mergeCell ref="B24:B25"/>
    <mergeCell ref="C24:C25"/>
    <mergeCell ref="D24:D25"/>
    <mergeCell ref="E24:E25"/>
    <mergeCell ref="F24:F25"/>
    <mergeCell ref="G22:G23"/>
    <mergeCell ref="H22:H23"/>
    <mergeCell ref="J22:J23"/>
    <mergeCell ref="K22:K23"/>
    <mergeCell ref="L22:L23"/>
    <mergeCell ref="M22:M23"/>
    <mergeCell ref="H20:H21"/>
    <mergeCell ref="J20:J21"/>
    <mergeCell ref="K20:K21"/>
    <mergeCell ref="L20:L21"/>
    <mergeCell ref="M20:M21"/>
    <mergeCell ref="G20:G21"/>
    <mergeCell ref="B22:B23"/>
    <mergeCell ref="C22:C23"/>
    <mergeCell ref="D22:D23"/>
    <mergeCell ref="E22:E23"/>
    <mergeCell ref="F22:F23"/>
    <mergeCell ref="B20:B21"/>
    <mergeCell ref="C20:C21"/>
    <mergeCell ref="D20:D21"/>
    <mergeCell ref="E20:E21"/>
    <mergeCell ref="F20:F21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G16:G17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G12:G13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G8:G9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G4:G5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B94-091C-4978-B740-D8AC944F9356}">
  <dimension ref="A1:AT56"/>
  <sheetViews>
    <sheetView workbookViewId="0">
      <selection activeCell="S28" sqref="S28"/>
    </sheetView>
  </sheetViews>
  <sheetFormatPr defaultRowHeight="15" x14ac:dyDescent="0.25"/>
  <cols>
    <col min="1" max="1" width="11.5703125" customWidth="1"/>
    <col min="2" max="2" width="45.5703125" customWidth="1"/>
    <col min="3" max="3" width="58.42578125" customWidth="1"/>
  </cols>
  <sheetData>
    <row r="1" spans="1:46" ht="30" x14ac:dyDescent="0.25">
      <c r="B1" s="1" t="s">
        <v>104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O1" t="s">
        <v>42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25">
      <c r="A2" s="3">
        <v>45414</v>
      </c>
      <c r="B2" s="24" t="s">
        <v>81</v>
      </c>
      <c r="C2" s="24" t="s">
        <v>175</v>
      </c>
      <c r="D2" s="24">
        <v>5057753922771</v>
      </c>
      <c r="E2" s="24">
        <v>1</v>
      </c>
      <c r="F2" s="24" t="s">
        <v>57</v>
      </c>
      <c r="G2" s="24">
        <v>0.44</v>
      </c>
      <c r="H2" s="24">
        <v>0.44</v>
      </c>
      <c r="I2" s="2">
        <v>3.75</v>
      </c>
      <c r="J2" s="24">
        <v>3.75</v>
      </c>
      <c r="K2" s="24"/>
      <c r="L2" s="24"/>
      <c r="M2" s="24">
        <v>87690040</v>
      </c>
      <c r="N2" t="s">
        <v>342</v>
      </c>
      <c r="O2" s="6">
        <f>SUM(P2:AT2)</f>
        <v>14.02</v>
      </c>
      <c r="P2" s="6"/>
      <c r="Q2" s="6">
        <f>SUM(H2:H21)</f>
        <v>14.02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25">
      <c r="A3" s="3">
        <v>45414</v>
      </c>
      <c r="B3" s="24"/>
      <c r="C3" s="24"/>
      <c r="D3" s="24"/>
      <c r="E3" s="24"/>
      <c r="F3" s="24"/>
      <c r="G3" s="24"/>
      <c r="H3" s="24"/>
      <c r="I3" s="2" t="s">
        <v>59</v>
      </c>
      <c r="J3" s="24"/>
      <c r="K3" s="24"/>
      <c r="L3" s="24"/>
      <c r="M3" s="24"/>
      <c r="N3" s="1" t="s">
        <v>58</v>
      </c>
      <c r="O3" s="6">
        <f>SUM(P3:AT3)</f>
        <v>59.499999999999993</v>
      </c>
      <c r="P3" s="6"/>
      <c r="Q3" s="6">
        <f>SUM(J2:J21)</f>
        <v>59.499999999999993</v>
      </c>
    </row>
    <row r="4" spans="1:46" ht="15" customHeight="1" x14ac:dyDescent="0.25">
      <c r="A4" s="3">
        <v>45414</v>
      </c>
      <c r="B4" s="24" t="s">
        <v>81</v>
      </c>
      <c r="C4" s="24" t="s">
        <v>176</v>
      </c>
      <c r="D4" s="24">
        <v>5057753600990</v>
      </c>
      <c r="E4" s="24">
        <v>3</v>
      </c>
      <c r="F4" s="24" t="s">
        <v>57</v>
      </c>
      <c r="G4" s="24">
        <v>0.64</v>
      </c>
      <c r="H4" s="24">
        <v>1.92</v>
      </c>
      <c r="I4" s="2">
        <v>4.55</v>
      </c>
      <c r="J4" s="24">
        <v>13.65</v>
      </c>
      <c r="K4" s="24"/>
      <c r="L4" s="24"/>
      <c r="M4" s="24">
        <v>85735591</v>
      </c>
    </row>
    <row r="5" spans="1:46" x14ac:dyDescent="0.25">
      <c r="A5" s="3">
        <v>45414</v>
      </c>
      <c r="B5" s="24"/>
      <c r="C5" s="24"/>
      <c r="D5" s="24"/>
      <c r="E5" s="24"/>
      <c r="F5" s="24"/>
      <c r="G5" s="24"/>
      <c r="H5" s="24"/>
      <c r="I5" s="2" t="s">
        <v>59</v>
      </c>
      <c r="J5" s="24"/>
      <c r="K5" s="24"/>
      <c r="L5" s="24"/>
      <c r="M5" s="24"/>
    </row>
    <row r="6" spans="1:46" x14ac:dyDescent="0.25">
      <c r="A6" s="3">
        <v>45414</v>
      </c>
      <c r="B6" s="24" t="s">
        <v>55</v>
      </c>
      <c r="C6" s="24" t="s">
        <v>149</v>
      </c>
      <c r="D6" s="24">
        <v>3336922</v>
      </c>
      <c r="E6" s="24">
        <v>2</v>
      </c>
      <c r="F6" s="24" t="s">
        <v>57</v>
      </c>
      <c r="G6" s="24">
        <v>0.25</v>
      </c>
      <c r="H6" s="24">
        <v>0.5</v>
      </c>
      <c r="I6" s="2">
        <v>0.85</v>
      </c>
      <c r="J6" s="24">
        <v>1.7</v>
      </c>
      <c r="K6" s="24"/>
      <c r="L6" s="24"/>
      <c r="M6" s="24">
        <v>88304852</v>
      </c>
    </row>
    <row r="7" spans="1:46" x14ac:dyDescent="0.25">
      <c r="A7" s="3">
        <v>45414</v>
      </c>
      <c r="B7" s="24"/>
      <c r="C7" s="24"/>
      <c r="D7" s="24"/>
      <c r="E7" s="24"/>
      <c r="F7" s="24"/>
      <c r="G7" s="24"/>
      <c r="H7" s="24"/>
      <c r="I7" s="2" t="s">
        <v>59</v>
      </c>
      <c r="J7" s="24"/>
      <c r="K7" s="24"/>
      <c r="L7" s="24"/>
      <c r="M7" s="24"/>
    </row>
    <row r="8" spans="1:46" ht="15" customHeight="1" x14ac:dyDescent="0.25">
      <c r="A8" s="3">
        <v>45414</v>
      </c>
      <c r="B8" s="24" t="s">
        <v>55</v>
      </c>
      <c r="C8" s="24" t="s">
        <v>343</v>
      </c>
      <c r="D8" s="24">
        <v>4893</v>
      </c>
      <c r="E8" s="24">
        <v>50</v>
      </c>
      <c r="F8" s="24" t="s">
        <v>57</v>
      </c>
      <c r="G8" s="24">
        <v>0.18</v>
      </c>
      <c r="H8" s="24">
        <v>8.85</v>
      </c>
      <c r="I8" s="2">
        <v>0.27</v>
      </c>
      <c r="J8" s="24">
        <v>13.5</v>
      </c>
      <c r="K8" s="24"/>
      <c r="L8" s="24"/>
      <c r="M8" s="24">
        <v>54739758</v>
      </c>
    </row>
    <row r="9" spans="1:46" x14ac:dyDescent="0.25">
      <c r="A9" s="3">
        <v>45414</v>
      </c>
      <c r="B9" s="24"/>
      <c r="C9" s="24"/>
      <c r="D9" s="24"/>
      <c r="E9" s="24"/>
      <c r="F9" s="24"/>
      <c r="G9" s="24"/>
      <c r="H9" s="24"/>
      <c r="I9" s="2" t="s">
        <v>59</v>
      </c>
      <c r="J9" s="24"/>
      <c r="K9" s="24"/>
      <c r="L9" s="24"/>
      <c r="M9" s="24"/>
    </row>
    <row r="10" spans="1:46" ht="15" customHeight="1" x14ac:dyDescent="0.25">
      <c r="A10" s="3">
        <v>45414</v>
      </c>
      <c r="B10" s="24" t="s">
        <v>55</v>
      </c>
      <c r="C10" s="24" t="s">
        <v>344</v>
      </c>
      <c r="D10" s="24">
        <v>10050927</v>
      </c>
      <c r="E10" s="24">
        <v>1</v>
      </c>
      <c r="F10" s="24" t="s">
        <v>57</v>
      </c>
      <c r="G10" s="24">
        <v>0.42</v>
      </c>
      <c r="H10" s="24">
        <v>0.42</v>
      </c>
      <c r="I10" s="2">
        <v>1.5</v>
      </c>
      <c r="J10" s="24">
        <v>1.5</v>
      </c>
      <c r="K10" s="24"/>
      <c r="L10" s="24"/>
      <c r="M10" s="24">
        <v>57448760</v>
      </c>
    </row>
    <row r="11" spans="1:46" x14ac:dyDescent="0.25">
      <c r="A11" s="3">
        <v>45414</v>
      </c>
      <c r="B11" s="24"/>
      <c r="C11" s="24"/>
      <c r="D11" s="24"/>
      <c r="E11" s="24"/>
      <c r="F11" s="24"/>
      <c r="G11" s="24"/>
      <c r="H11" s="24"/>
      <c r="I11" s="2" t="s">
        <v>59</v>
      </c>
      <c r="J11" s="24"/>
      <c r="K11" s="24"/>
      <c r="L11" s="24"/>
      <c r="M11" s="24"/>
    </row>
    <row r="12" spans="1:46" ht="15" customHeight="1" x14ac:dyDescent="0.25">
      <c r="A12" s="3">
        <v>45414</v>
      </c>
      <c r="B12" s="24" t="s">
        <v>66</v>
      </c>
      <c r="C12" s="24" t="s">
        <v>345</v>
      </c>
      <c r="D12" s="24">
        <v>5059697698217</v>
      </c>
      <c r="E12" s="24">
        <v>3</v>
      </c>
      <c r="F12" s="24" t="s">
        <v>57</v>
      </c>
      <c r="G12" s="24">
        <v>0.16</v>
      </c>
      <c r="H12" s="24">
        <v>0.47</v>
      </c>
      <c r="I12" s="2">
        <v>2.5</v>
      </c>
      <c r="J12" s="24">
        <v>8.6999999999999993</v>
      </c>
      <c r="K12" s="24"/>
      <c r="L12" s="24"/>
      <c r="M12" s="24">
        <v>92128690</v>
      </c>
    </row>
    <row r="13" spans="1:46" x14ac:dyDescent="0.25">
      <c r="A13" s="3">
        <v>45414</v>
      </c>
      <c r="B13" s="24"/>
      <c r="C13" s="24"/>
      <c r="D13" s="24"/>
      <c r="E13" s="24"/>
      <c r="F13" s="24"/>
      <c r="G13" s="24"/>
      <c r="H13" s="24"/>
      <c r="I13" s="2" t="s">
        <v>59</v>
      </c>
      <c r="J13" s="24"/>
      <c r="K13" s="24"/>
      <c r="L13" s="24"/>
      <c r="M13" s="24"/>
    </row>
    <row r="14" spans="1:46" ht="15" customHeight="1" x14ac:dyDescent="0.25">
      <c r="A14" s="3">
        <v>45414</v>
      </c>
      <c r="B14" s="24" t="s">
        <v>66</v>
      </c>
      <c r="C14" s="24" t="s">
        <v>346</v>
      </c>
      <c r="D14" s="24">
        <v>5000436734345</v>
      </c>
      <c r="E14" s="24">
        <v>1</v>
      </c>
      <c r="F14" s="24" t="s">
        <v>57</v>
      </c>
      <c r="G14" s="24">
        <v>0.27</v>
      </c>
      <c r="H14" s="24">
        <v>0.27</v>
      </c>
      <c r="I14" s="2">
        <v>2.65</v>
      </c>
      <c r="J14" s="24">
        <v>2.65</v>
      </c>
      <c r="K14" s="24"/>
      <c r="L14" s="24"/>
      <c r="M14" s="24">
        <v>54749184</v>
      </c>
    </row>
    <row r="15" spans="1:46" x14ac:dyDescent="0.25">
      <c r="A15" s="3">
        <v>45414</v>
      </c>
      <c r="B15" s="24"/>
      <c r="C15" s="24"/>
      <c r="D15" s="24"/>
      <c r="E15" s="24"/>
      <c r="F15" s="24"/>
      <c r="G15" s="24"/>
      <c r="H15" s="24"/>
      <c r="I15" s="2" t="s">
        <v>59</v>
      </c>
      <c r="J15" s="24"/>
      <c r="K15" s="24"/>
      <c r="L15" s="24"/>
      <c r="M15" s="24"/>
    </row>
    <row r="16" spans="1:46" ht="15" customHeight="1" x14ac:dyDescent="0.25">
      <c r="A16" s="3">
        <v>45414</v>
      </c>
      <c r="B16" s="24" t="s">
        <v>66</v>
      </c>
      <c r="C16" s="24" t="s">
        <v>347</v>
      </c>
      <c r="D16" s="24">
        <v>5000119155818</v>
      </c>
      <c r="E16" s="24">
        <v>1</v>
      </c>
      <c r="F16" s="24" t="s">
        <v>57</v>
      </c>
      <c r="G16" s="24">
        <v>0.38</v>
      </c>
      <c r="H16" s="24">
        <v>0.38</v>
      </c>
      <c r="I16" s="2">
        <v>2</v>
      </c>
      <c r="J16" s="24">
        <v>2.25</v>
      </c>
      <c r="K16" s="24"/>
      <c r="L16" s="24"/>
      <c r="M16" s="24">
        <v>50587801</v>
      </c>
    </row>
    <row r="17" spans="1:13" x14ac:dyDescent="0.25">
      <c r="A17" s="3">
        <v>45414</v>
      </c>
      <c r="B17" s="24"/>
      <c r="C17" s="24"/>
      <c r="D17" s="24"/>
      <c r="E17" s="24"/>
      <c r="F17" s="24"/>
      <c r="G17" s="24"/>
      <c r="H17" s="24"/>
      <c r="I17" s="2" t="s">
        <v>59</v>
      </c>
      <c r="J17" s="24"/>
      <c r="K17" s="24"/>
      <c r="L17" s="24"/>
      <c r="M17" s="24"/>
    </row>
    <row r="18" spans="1:13" ht="15" customHeight="1" x14ac:dyDescent="0.25">
      <c r="A18" s="3">
        <v>45414</v>
      </c>
      <c r="B18" s="24" t="s">
        <v>66</v>
      </c>
      <c r="C18" s="24" t="s">
        <v>348</v>
      </c>
      <c r="D18" s="24">
        <v>5057373817495</v>
      </c>
      <c r="E18" s="24">
        <v>2</v>
      </c>
      <c r="F18" s="24" t="s">
        <v>57</v>
      </c>
      <c r="G18" s="24">
        <v>0.21</v>
      </c>
      <c r="H18" s="24">
        <v>0.43</v>
      </c>
      <c r="I18" s="2">
        <v>2.1800000000000002</v>
      </c>
      <c r="J18" s="24">
        <v>5.8</v>
      </c>
      <c r="K18" s="24"/>
      <c r="L18" s="24"/>
      <c r="M18" s="24">
        <v>83423220</v>
      </c>
    </row>
    <row r="19" spans="1:13" x14ac:dyDescent="0.25">
      <c r="A19" s="3">
        <v>45414</v>
      </c>
      <c r="B19" s="24"/>
      <c r="C19" s="24"/>
      <c r="D19" s="24"/>
      <c r="E19" s="24"/>
      <c r="F19" s="24"/>
      <c r="G19" s="24"/>
      <c r="H19" s="24"/>
      <c r="I19" s="2" t="s">
        <v>59</v>
      </c>
      <c r="J19" s="24"/>
      <c r="K19" s="24"/>
      <c r="L19" s="24"/>
      <c r="M19" s="24"/>
    </row>
    <row r="20" spans="1:13" x14ac:dyDescent="0.25">
      <c r="A20" s="3">
        <v>45414</v>
      </c>
      <c r="B20" s="24" t="s">
        <v>79</v>
      </c>
      <c r="C20" s="24" t="s">
        <v>349</v>
      </c>
      <c r="D20" s="24">
        <v>5054402066503</v>
      </c>
      <c r="E20" s="24">
        <v>1</v>
      </c>
      <c r="F20" s="24" t="s">
        <v>57</v>
      </c>
      <c r="G20" s="24">
        <v>0.34</v>
      </c>
      <c r="H20" s="24">
        <v>0.34</v>
      </c>
      <c r="I20" s="2">
        <v>6</v>
      </c>
      <c r="J20" s="24">
        <v>6</v>
      </c>
      <c r="K20" s="24"/>
      <c r="L20" s="24"/>
      <c r="M20" s="24">
        <v>77597264</v>
      </c>
    </row>
    <row r="21" spans="1:13" x14ac:dyDescent="0.25">
      <c r="A21" s="3">
        <v>45414</v>
      </c>
      <c r="B21" s="24"/>
      <c r="C21" s="24"/>
      <c r="D21" s="24"/>
      <c r="E21" s="24"/>
      <c r="F21" s="24"/>
      <c r="G21" s="24"/>
      <c r="H21" s="24"/>
      <c r="I21" s="2" t="s">
        <v>59</v>
      </c>
      <c r="J21" s="24"/>
      <c r="K21" s="24"/>
      <c r="L21" s="24"/>
      <c r="M21" s="24"/>
    </row>
    <row r="22" spans="1:13" ht="15" customHeight="1" x14ac:dyDescent="0.25"/>
    <row r="26" spans="1:13" ht="15" customHeight="1" x14ac:dyDescent="0.25"/>
    <row r="34" ht="15" customHeight="1" x14ac:dyDescent="0.25"/>
    <row r="38" ht="14.45" customHeight="1" x14ac:dyDescent="0.25"/>
    <row r="40" ht="14.45" customHeight="1" x14ac:dyDescent="0.25"/>
    <row r="44" ht="14.45" customHeight="1" x14ac:dyDescent="0.25"/>
    <row r="48" ht="14.45" customHeight="1" x14ac:dyDescent="0.25"/>
    <row r="50" ht="14.45" customHeight="1" x14ac:dyDescent="0.25"/>
    <row r="52" ht="14.45" customHeight="1" x14ac:dyDescent="0.25"/>
    <row r="54" ht="14.45" customHeight="1" x14ac:dyDescent="0.25"/>
    <row r="56" ht="14.45" customHeight="1" x14ac:dyDescent="0.25"/>
  </sheetData>
  <mergeCells count="110">
    <mergeCell ref="G2:G3"/>
    <mergeCell ref="H2:H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G4:G5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G8:G9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G12:G13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G16:G17"/>
    <mergeCell ref="H20:H21"/>
    <mergeCell ref="J20:J21"/>
    <mergeCell ref="K20:K21"/>
    <mergeCell ref="L20:L21"/>
    <mergeCell ref="M20:M21"/>
    <mergeCell ref="B20:B21"/>
    <mergeCell ref="C20:C21"/>
    <mergeCell ref="D20:D21"/>
    <mergeCell ref="E20:E21"/>
    <mergeCell ref="F20:F21"/>
    <mergeCell ref="G20:G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E111-0D02-4D02-8793-E729A7D1580D}">
  <dimension ref="B1:AT35"/>
  <sheetViews>
    <sheetView workbookViewId="0">
      <selection activeCell="O13" sqref="O13"/>
    </sheetView>
  </sheetViews>
  <sheetFormatPr defaultRowHeight="15" x14ac:dyDescent="0.25"/>
  <cols>
    <col min="1" max="1" width="6.7109375" customWidth="1"/>
    <col min="2" max="2" width="45.5703125" customWidth="1"/>
    <col min="3" max="3" width="58.42578125" customWidth="1"/>
  </cols>
  <sheetData>
    <row r="1" spans="2:46" ht="30" x14ac:dyDescent="0.25">
      <c r="B1" s="1" t="s">
        <v>104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O1" t="s">
        <v>42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2:46" x14ac:dyDescent="0.25">
      <c r="B2" s="24" t="s">
        <v>66</v>
      </c>
      <c r="C2" s="24" t="s">
        <v>350</v>
      </c>
      <c r="D2" s="24">
        <v>5010003001176</v>
      </c>
      <c r="E2" s="24">
        <v>1</v>
      </c>
      <c r="F2" s="24" t="s">
        <v>57</v>
      </c>
      <c r="G2" s="24">
        <v>0.81</v>
      </c>
      <c r="H2" s="24">
        <v>0.81</v>
      </c>
      <c r="I2" s="2">
        <v>1.85</v>
      </c>
      <c r="J2" s="24">
        <v>1.85</v>
      </c>
      <c r="K2" s="24"/>
      <c r="L2" s="24"/>
      <c r="M2" s="24">
        <v>52298564</v>
      </c>
      <c r="N2" t="s">
        <v>342</v>
      </c>
      <c r="O2" s="6">
        <f>SUM(P2:AT2)</f>
        <v>19.739999999999998</v>
      </c>
      <c r="P2" s="6"/>
      <c r="Q2" s="6">
        <f>SUM(H2:H35)</f>
        <v>19.739999999999998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2:46" x14ac:dyDescent="0.25">
      <c r="B3" s="24"/>
      <c r="C3" s="24"/>
      <c r="D3" s="24"/>
      <c r="E3" s="24"/>
      <c r="F3" s="24"/>
      <c r="G3" s="24"/>
      <c r="H3" s="24"/>
      <c r="I3" s="2" t="s">
        <v>59</v>
      </c>
      <c r="J3" s="24"/>
      <c r="K3" s="24"/>
      <c r="L3" s="24"/>
      <c r="M3" s="24"/>
      <c r="N3" s="1" t="s">
        <v>58</v>
      </c>
      <c r="O3" s="6">
        <f>SUM(P3:AT3)</f>
        <v>37.820000000000007</v>
      </c>
      <c r="P3" s="6"/>
      <c r="Q3" s="6">
        <f>SUM(J4:J44)</f>
        <v>37.820000000000007</v>
      </c>
    </row>
    <row r="4" spans="2:46" ht="15" customHeight="1" x14ac:dyDescent="0.25">
      <c r="B4" s="24" t="s">
        <v>66</v>
      </c>
      <c r="C4" s="24" t="s">
        <v>351</v>
      </c>
      <c r="D4" s="24">
        <v>5020364010151</v>
      </c>
      <c r="E4" s="24">
        <v>1</v>
      </c>
      <c r="F4" s="24" t="s">
        <v>57</v>
      </c>
      <c r="G4" s="24">
        <v>0.45</v>
      </c>
      <c r="H4" s="24">
        <v>0.45</v>
      </c>
      <c r="I4" s="2">
        <v>1.9</v>
      </c>
      <c r="J4" s="24">
        <v>1.9</v>
      </c>
      <c r="K4" s="24"/>
      <c r="L4" s="24"/>
      <c r="M4" s="24">
        <v>53538527</v>
      </c>
    </row>
    <row r="5" spans="2:46" x14ac:dyDescent="0.25">
      <c r="B5" s="24"/>
      <c r="C5" s="24"/>
      <c r="D5" s="24"/>
      <c r="E5" s="24"/>
      <c r="F5" s="24"/>
      <c r="G5" s="24"/>
      <c r="H5" s="24"/>
      <c r="I5" s="2" t="s">
        <v>59</v>
      </c>
      <c r="J5" s="24"/>
      <c r="K5" s="24"/>
      <c r="L5" s="24"/>
      <c r="M5" s="24"/>
    </row>
    <row r="6" spans="2:46" x14ac:dyDescent="0.25">
      <c r="B6" s="24" t="s">
        <v>66</v>
      </c>
      <c r="C6" s="24" t="s">
        <v>352</v>
      </c>
      <c r="D6" s="24">
        <v>5010003067684</v>
      </c>
      <c r="E6" s="24">
        <v>1</v>
      </c>
      <c r="F6" s="24" t="s">
        <v>57</v>
      </c>
      <c r="G6" s="24">
        <v>0.8</v>
      </c>
      <c r="H6" s="24">
        <v>0.8</v>
      </c>
      <c r="I6" s="2">
        <v>1.85</v>
      </c>
      <c r="J6" s="24">
        <v>1.85</v>
      </c>
      <c r="K6" s="24"/>
      <c r="L6" s="24"/>
      <c r="M6" s="24">
        <v>91388652</v>
      </c>
    </row>
    <row r="7" spans="2:46" x14ac:dyDescent="0.25">
      <c r="B7" s="24"/>
      <c r="C7" s="24"/>
      <c r="D7" s="24"/>
      <c r="E7" s="24"/>
      <c r="F7" s="24"/>
      <c r="G7" s="24"/>
      <c r="H7" s="24"/>
      <c r="I7" s="2" t="s">
        <v>59</v>
      </c>
      <c r="J7" s="24"/>
      <c r="K7" s="24"/>
      <c r="L7" s="24"/>
      <c r="M7" s="24"/>
    </row>
    <row r="8" spans="2:46" ht="15" customHeight="1" x14ac:dyDescent="0.25">
      <c r="B8" s="24" t="s">
        <v>66</v>
      </c>
      <c r="C8" s="24" t="s">
        <v>353</v>
      </c>
      <c r="D8" s="24">
        <v>5016533625851</v>
      </c>
      <c r="E8" s="24">
        <v>1</v>
      </c>
      <c r="F8" s="24" t="s">
        <v>57</v>
      </c>
      <c r="G8" s="24">
        <v>0.44</v>
      </c>
      <c r="H8" s="24">
        <v>0.44</v>
      </c>
      <c r="I8" s="2">
        <v>2.95</v>
      </c>
      <c r="J8" s="24">
        <v>2.95</v>
      </c>
      <c r="K8" s="24"/>
      <c r="L8" s="24"/>
      <c r="M8" s="24">
        <v>83706709</v>
      </c>
    </row>
    <row r="9" spans="2:46" x14ac:dyDescent="0.25">
      <c r="B9" s="24"/>
      <c r="C9" s="24"/>
      <c r="D9" s="24"/>
      <c r="E9" s="24"/>
      <c r="F9" s="24"/>
      <c r="G9" s="24"/>
      <c r="H9" s="24"/>
      <c r="I9" s="2" t="s">
        <v>59</v>
      </c>
      <c r="J9" s="24"/>
      <c r="K9" s="24"/>
      <c r="L9" s="24"/>
      <c r="M9" s="24"/>
    </row>
    <row r="10" spans="2:46" ht="15" customHeight="1" x14ac:dyDescent="0.25">
      <c r="B10" s="24" t="s">
        <v>66</v>
      </c>
      <c r="C10" s="24" t="s">
        <v>354</v>
      </c>
      <c r="D10" s="24">
        <v>5060195900498</v>
      </c>
      <c r="E10" s="24">
        <v>1</v>
      </c>
      <c r="F10" s="24" t="s">
        <v>57</v>
      </c>
      <c r="G10" s="24">
        <v>0.42</v>
      </c>
      <c r="H10" s="24">
        <v>0.42</v>
      </c>
      <c r="I10" s="2">
        <v>3.2</v>
      </c>
      <c r="J10" s="24">
        <v>2.8</v>
      </c>
      <c r="K10" s="24"/>
      <c r="L10" s="24"/>
      <c r="M10" s="24">
        <v>75874043</v>
      </c>
    </row>
    <row r="11" spans="2:46" x14ac:dyDescent="0.25">
      <c r="B11" s="24"/>
      <c r="C11" s="24"/>
      <c r="D11" s="24"/>
      <c r="E11" s="24"/>
      <c r="F11" s="24"/>
      <c r="G11" s="24"/>
      <c r="H11" s="24"/>
      <c r="I11" s="2" t="s">
        <v>59</v>
      </c>
      <c r="J11" s="24"/>
      <c r="K11" s="24"/>
      <c r="L11" s="24"/>
      <c r="M11" s="24"/>
    </row>
    <row r="12" spans="2:46" ht="15" customHeight="1" x14ac:dyDescent="0.25">
      <c r="B12" s="24" t="s">
        <v>66</v>
      </c>
      <c r="C12" s="24" t="s">
        <v>334</v>
      </c>
      <c r="D12" s="24">
        <v>5010044002446</v>
      </c>
      <c r="E12" s="24">
        <v>4</v>
      </c>
      <c r="F12" s="24" t="s">
        <v>57</v>
      </c>
      <c r="G12" s="24">
        <v>0.42</v>
      </c>
      <c r="H12" s="24">
        <v>1.66</v>
      </c>
      <c r="I12" s="2">
        <v>1.2</v>
      </c>
      <c r="J12" s="24">
        <v>4.8</v>
      </c>
      <c r="K12" s="24"/>
      <c r="L12" s="24"/>
      <c r="M12" s="24">
        <v>54076927</v>
      </c>
    </row>
    <row r="13" spans="2:46" x14ac:dyDescent="0.25">
      <c r="B13" s="24"/>
      <c r="C13" s="24"/>
      <c r="D13" s="24"/>
      <c r="E13" s="24"/>
      <c r="F13" s="24"/>
      <c r="G13" s="24"/>
      <c r="H13" s="24"/>
      <c r="I13" s="2" t="s">
        <v>59</v>
      </c>
      <c r="J13" s="24"/>
      <c r="K13" s="24"/>
      <c r="L13" s="24"/>
      <c r="M13" s="24"/>
    </row>
    <row r="14" spans="2:46" ht="15" customHeight="1" x14ac:dyDescent="0.25">
      <c r="B14" s="24" t="s">
        <v>66</v>
      </c>
      <c r="C14" s="24" t="s">
        <v>355</v>
      </c>
      <c r="D14" s="24">
        <v>5056142400005</v>
      </c>
      <c r="E14" s="24">
        <v>1</v>
      </c>
      <c r="F14" s="24" t="s">
        <v>57</v>
      </c>
      <c r="G14" s="24">
        <v>0.82</v>
      </c>
      <c r="H14" s="24">
        <v>0.82</v>
      </c>
      <c r="I14" s="2">
        <v>2</v>
      </c>
      <c r="J14" s="24">
        <v>1.75</v>
      </c>
      <c r="K14" s="24"/>
      <c r="L14" s="24"/>
      <c r="M14" s="24">
        <v>72559018</v>
      </c>
    </row>
    <row r="15" spans="2:46" x14ac:dyDescent="0.25">
      <c r="B15" s="24"/>
      <c r="C15" s="24"/>
      <c r="D15" s="24"/>
      <c r="E15" s="24"/>
      <c r="F15" s="24"/>
      <c r="G15" s="24"/>
      <c r="H15" s="24"/>
      <c r="I15" s="2" t="s">
        <v>59</v>
      </c>
      <c r="J15" s="24"/>
      <c r="K15" s="24"/>
      <c r="L15" s="24"/>
      <c r="M15" s="24"/>
    </row>
    <row r="16" spans="2:46" ht="15" customHeight="1" x14ac:dyDescent="0.25">
      <c r="B16" s="24" t="s">
        <v>66</v>
      </c>
      <c r="C16" s="24" t="s">
        <v>356</v>
      </c>
      <c r="D16" s="24">
        <v>5059697747014</v>
      </c>
      <c r="E16" s="24">
        <v>1</v>
      </c>
      <c r="F16" s="24" t="s">
        <v>57</v>
      </c>
      <c r="G16" s="24">
        <v>0.46</v>
      </c>
      <c r="H16" s="24">
        <v>0.46</v>
      </c>
      <c r="I16" s="2">
        <v>1.9</v>
      </c>
      <c r="J16" s="24">
        <v>1.9</v>
      </c>
      <c r="K16" s="24"/>
      <c r="L16" s="24"/>
      <c r="M16" s="24">
        <v>91717477</v>
      </c>
    </row>
    <row r="17" spans="2:13" x14ac:dyDescent="0.25">
      <c r="B17" s="24"/>
      <c r="C17" s="24"/>
      <c r="D17" s="24"/>
      <c r="E17" s="24"/>
      <c r="F17" s="24"/>
      <c r="G17" s="24"/>
      <c r="H17" s="24"/>
      <c r="I17" s="2" t="s">
        <v>59</v>
      </c>
      <c r="J17" s="24"/>
      <c r="K17" s="24"/>
      <c r="L17" s="24"/>
      <c r="M17" s="24"/>
    </row>
    <row r="18" spans="2:13" ht="15" customHeight="1" x14ac:dyDescent="0.25">
      <c r="B18" s="24" t="s">
        <v>66</v>
      </c>
      <c r="C18" s="24" t="s">
        <v>357</v>
      </c>
      <c r="D18" s="24">
        <v>5060195902461</v>
      </c>
      <c r="E18" s="24">
        <v>2</v>
      </c>
      <c r="F18" s="24" t="s">
        <v>57</v>
      </c>
      <c r="G18" s="24">
        <v>0.18</v>
      </c>
      <c r="H18" s="24">
        <v>0.35</v>
      </c>
      <c r="I18" s="2">
        <v>2.1</v>
      </c>
      <c r="J18" s="24">
        <v>4.2</v>
      </c>
      <c r="K18" s="24"/>
      <c r="L18" s="24"/>
      <c r="M18" s="24">
        <v>77898743</v>
      </c>
    </row>
    <row r="19" spans="2:13" x14ac:dyDescent="0.25">
      <c r="B19" s="24"/>
      <c r="C19" s="24"/>
      <c r="D19" s="24"/>
      <c r="E19" s="24"/>
      <c r="F19" s="24"/>
      <c r="G19" s="24"/>
      <c r="H19" s="24"/>
      <c r="I19" s="2" t="s">
        <v>59</v>
      </c>
      <c r="J19" s="24"/>
      <c r="K19" s="24"/>
      <c r="L19" s="24"/>
      <c r="M19" s="24"/>
    </row>
    <row r="20" spans="2:13" x14ac:dyDescent="0.25">
      <c r="B20" s="24" t="s">
        <v>66</v>
      </c>
      <c r="C20" s="24" t="s">
        <v>358</v>
      </c>
      <c r="D20" s="24">
        <v>5010003064744</v>
      </c>
      <c r="E20" s="24">
        <v>1</v>
      </c>
      <c r="F20" s="24" t="s">
        <v>57</v>
      </c>
      <c r="G20" s="24">
        <v>0.81</v>
      </c>
      <c r="H20" s="24">
        <v>0.81</v>
      </c>
      <c r="I20" s="2">
        <v>1.85</v>
      </c>
      <c r="J20" s="24">
        <v>1.85</v>
      </c>
      <c r="K20" s="24"/>
      <c r="L20" s="24"/>
      <c r="M20" s="24">
        <v>72367199</v>
      </c>
    </row>
    <row r="21" spans="2:13" x14ac:dyDescent="0.25">
      <c r="B21" s="24"/>
      <c r="C21" s="24"/>
      <c r="D21" s="24"/>
      <c r="E21" s="24"/>
      <c r="F21" s="24"/>
      <c r="G21" s="24"/>
      <c r="H21" s="24"/>
      <c r="I21" s="2" t="s">
        <v>59</v>
      </c>
      <c r="J21" s="24"/>
      <c r="K21" s="24"/>
      <c r="L21" s="24"/>
      <c r="M21" s="24"/>
    </row>
    <row r="22" spans="2:13" ht="15" customHeight="1" x14ac:dyDescent="0.25">
      <c r="B22" s="24" t="s">
        <v>66</v>
      </c>
      <c r="C22" s="24" t="s">
        <v>359</v>
      </c>
      <c r="D22" s="24">
        <v>5011579451518</v>
      </c>
      <c r="E22" s="24">
        <v>1</v>
      </c>
      <c r="F22" s="24" t="s">
        <v>57</v>
      </c>
      <c r="G22" s="24">
        <v>0.83</v>
      </c>
      <c r="H22" s="24">
        <v>0.83</v>
      </c>
      <c r="I22" s="2">
        <v>1.35</v>
      </c>
      <c r="J22" s="24">
        <v>1.35</v>
      </c>
      <c r="K22" s="24"/>
      <c r="L22" s="24"/>
      <c r="M22" s="24">
        <v>91063875</v>
      </c>
    </row>
    <row r="23" spans="2:13" x14ac:dyDescent="0.25">
      <c r="B23" s="24"/>
      <c r="C23" s="24"/>
      <c r="D23" s="24"/>
      <c r="E23" s="24"/>
      <c r="F23" s="24"/>
      <c r="G23" s="24"/>
      <c r="H23" s="24"/>
      <c r="I23" s="2" t="s">
        <v>59</v>
      </c>
      <c r="J23" s="24"/>
      <c r="K23" s="24"/>
      <c r="L23" s="24"/>
      <c r="M23" s="24"/>
    </row>
    <row r="24" spans="2:13" x14ac:dyDescent="0.25">
      <c r="B24" s="24" t="s">
        <v>55</v>
      </c>
      <c r="C24" s="24" t="s">
        <v>360</v>
      </c>
      <c r="D24" s="24">
        <v>10046586</v>
      </c>
      <c r="E24" s="24">
        <v>1</v>
      </c>
      <c r="F24" s="24" t="s">
        <v>57</v>
      </c>
      <c r="G24" s="24">
        <v>0.42</v>
      </c>
      <c r="H24" s="24">
        <v>0.42</v>
      </c>
      <c r="I24" s="2">
        <v>2.5</v>
      </c>
      <c r="J24" s="24">
        <v>2.5</v>
      </c>
      <c r="K24" s="24"/>
      <c r="L24" s="24"/>
      <c r="M24" s="24">
        <v>50502200</v>
      </c>
    </row>
    <row r="25" spans="2:13" x14ac:dyDescent="0.25">
      <c r="B25" s="24"/>
      <c r="C25" s="24"/>
      <c r="D25" s="24"/>
      <c r="E25" s="24"/>
      <c r="F25" s="24"/>
      <c r="G25" s="24"/>
      <c r="H25" s="24"/>
      <c r="I25" s="2" t="s">
        <v>59</v>
      </c>
      <c r="J25" s="24"/>
      <c r="K25" s="24"/>
      <c r="L25" s="24"/>
      <c r="M25" s="24"/>
    </row>
    <row r="26" spans="2:13" ht="15" customHeight="1" x14ac:dyDescent="0.25">
      <c r="B26" s="24" t="s">
        <v>55</v>
      </c>
      <c r="C26" s="24" t="s">
        <v>361</v>
      </c>
      <c r="D26" s="24">
        <v>5056265000250</v>
      </c>
      <c r="E26" s="24">
        <v>1</v>
      </c>
      <c r="F26" s="24" t="s">
        <v>57</v>
      </c>
      <c r="G26" s="24">
        <v>0.54</v>
      </c>
      <c r="H26" s="24">
        <v>0.54</v>
      </c>
      <c r="I26" s="2">
        <v>1.6</v>
      </c>
      <c r="J26" s="24">
        <v>1.6</v>
      </c>
      <c r="K26" s="24"/>
      <c r="L26" s="24"/>
      <c r="M26" s="24">
        <v>89625300</v>
      </c>
    </row>
    <row r="27" spans="2:13" x14ac:dyDescent="0.25">
      <c r="B27" s="24"/>
      <c r="C27" s="24"/>
      <c r="D27" s="24"/>
      <c r="E27" s="24"/>
      <c r="F27" s="24"/>
      <c r="G27" s="24"/>
      <c r="H27" s="24"/>
      <c r="I27" s="2" t="s">
        <v>59</v>
      </c>
      <c r="J27" s="24"/>
      <c r="K27" s="24"/>
      <c r="L27" s="24"/>
      <c r="M27" s="24"/>
    </row>
    <row r="28" spans="2:13" x14ac:dyDescent="0.25">
      <c r="B28" s="24" t="s">
        <v>55</v>
      </c>
      <c r="C28" s="24" t="s">
        <v>362</v>
      </c>
      <c r="D28" s="24">
        <v>3313787</v>
      </c>
      <c r="E28" s="24">
        <v>1</v>
      </c>
      <c r="F28" s="24" t="s">
        <v>57</v>
      </c>
      <c r="G28" s="24">
        <v>0.02</v>
      </c>
      <c r="H28" s="24">
        <v>0.02</v>
      </c>
      <c r="I28" s="2">
        <v>0.52</v>
      </c>
      <c r="J28" s="24">
        <v>0.52</v>
      </c>
      <c r="K28" s="24"/>
      <c r="L28" s="24"/>
      <c r="M28" s="24">
        <v>87179721</v>
      </c>
    </row>
    <row r="29" spans="2:13" x14ac:dyDescent="0.25">
      <c r="B29" s="24"/>
      <c r="C29" s="24"/>
      <c r="D29" s="24"/>
      <c r="E29" s="24"/>
      <c r="F29" s="24"/>
      <c r="G29" s="24"/>
      <c r="H29" s="24"/>
      <c r="I29" s="2" t="s">
        <v>59</v>
      </c>
      <c r="J29" s="24"/>
      <c r="K29" s="24"/>
      <c r="L29" s="24"/>
      <c r="M29" s="24"/>
    </row>
    <row r="30" spans="2:13" x14ac:dyDescent="0.25">
      <c r="B30" s="24" t="s">
        <v>55</v>
      </c>
      <c r="C30" s="24" t="s">
        <v>363</v>
      </c>
      <c r="D30" s="24">
        <v>3304990</v>
      </c>
      <c r="E30" s="24">
        <v>5</v>
      </c>
      <c r="F30" s="24" t="s">
        <v>57</v>
      </c>
      <c r="G30" s="24">
        <v>1.53</v>
      </c>
      <c r="H30" s="24">
        <v>7.64</v>
      </c>
      <c r="I30" s="2">
        <v>0.68</v>
      </c>
      <c r="J30" s="24">
        <v>3.4</v>
      </c>
      <c r="K30" s="24"/>
      <c r="L30" s="24"/>
      <c r="M30" s="24">
        <v>87864503</v>
      </c>
    </row>
    <row r="31" spans="2:13" x14ac:dyDescent="0.25">
      <c r="B31" s="24"/>
      <c r="C31" s="24"/>
      <c r="D31" s="24"/>
      <c r="E31" s="24"/>
      <c r="F31" s="24"/>
      <c r="G31" s="24"/>
      <c r="H31" s="24"/>
      <c r="I31" s="2" t="s">
        <v>59</v>
      </c>
      <c r="J31" s="24"/>
      <c r="K31" s="24"/>
      <c r="L31" s="24"/>
      <c r="M31" s="24"/>
    </row>
    <row r="32" spans="2:13" x14ac:dyDescent="0.25">
      <c r="B32" s="24" t="s">
        <v>55</v>
      </c>
      <c r="C32" s="24" t="s">
        <v>364</v>
      </c>
      <c r="D32" s="24">
        <v>3259986</v>
      </c>
      <c r="E32" s="24">
        <v>2</v>
      </c>
      <c r="F32" s="24" t="s">
        <v>57</v>
      </c>
      <c r="G32" s="24">
        <v>1.51</v>
      </c>
      <c r="H32" s="24">
        <v>3.02</v>
      </c>
      <c r="I32" s="2">
        <v>1.85</v>
      </c>
      <c r="J32" s="24">
        <v>3.2</v>
      </c>
      <c r="K32" s="24"/>
      <c r="L32" s="24"/>
      <c r="M32" s="24">
        <v>78888575</v>
      </c>
    </row>
    <row r="33" spans="2:13" x14ac:dyDescent="0.25">
      <c r="B33" s="24"/>
      <c r="C33" s="24"/>
      <c r="D33" s="24"/>
      <c r="E33" s="24"/>
      <c r="F33" s="24"/>
      <c r="G33" s="24"/>
      <c r="H33" s="24"/>
      <c r="I33" s="2" t="s">
        <v>59</v>
      </c>
      <c r="J33" s="24"/>
      <c r="K33" s="24"/>
      <c r="L33" s="24"/>
      <c r="M33" s="24"/>
    </row>
    <row r="34" spans="2:13" ht="15" customHeight="1" x14ac:dyDescent="0.25">
      <c r="B34" s="24" t="s">
        <v>81</v>
      </c>
      <c r="C34" s="24" t="s">
        <v>365</v>
      </c>
      <c r="D34" s="24">
        <v>5059697744068</v>
      </c>
      <c r="E34" s="24">
        <v>1</v>
      </c>
      <c r="F34" s="24" t="s">
        <v>57</v>
      </c>
      <c r="G34" s="24">
        <v>0.25</v>
      </c>
      <c r="H34" s="24">
        <v>0.25</v>
      </c>
      <c r="I34" s="2">
        <v>1.25</v>
      </c>
      <c r="J34" s="24">
        <v>1.25</v>
      </c>
      <c r="K34" s="24"/>
      <c r="L34" s="24"/>
      <c r="M34" s="24">
        <v>92444982</v>
      </c>
    </row>
    <row r="35" spans="2:13" x14ac:dyDescent="0.25">
      <c r="B35" s="24"/>
      <c r="C35" s="24"/>
      <c r="D35" s="24"/>
      <c r="E35" s="24"/>
      <c r="F35" s="24"/>
      <c r="G35" s="24"/>
      <c r="H35" s="24"/>
      <c r="I35" s="2" t="s">
        <v>59</v>
      </c>
      <c r="J35" s="24"/>
      <c r="K35" s="24"/>
      <c r="L35" s="24"/>
      <c r="M35" s="24"/>
    </row>
  </sheetData>
  <mergeCells count="187"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9A56-A5D3-40D5-85A0-0A02113CEA6E}">
  <dimension ref="A1:CA38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16" sqref="W16"/>
    </sheetView>
  </sheetViews>
  <sheetFormatPr defaultRowHeight="15" x14ac:dyDescent="0.25"/>
  <cols>
    <col min="2" max="2" width="41.5703125" customWidth="1"/>
    <col min="3" max="3" width="67.5703125" customWidth="1"/>
    <col min="4" max="4" width="19" customWidth="1"/>
    <col min="5" max="5" width="11.7109375" customWidth="1"/>
    <col min="9" max="9" width="14.7109375" customWidth="1"/>
    <col min="10" max="10" width="14.7109375" style="7" customWidth="1"/>
    <col min="11" max="11" width="13.140625" customWidth="1"/>
    <col min="14" max="14" width="13.42578125" customWidth="1"/>
    <col min="15" max="15" width="10.140625" customWidth="1"/>
    <col min="16" max="16" width="13.28515625" customWidth="1"/>
  </cols>
  <sheetData>
    <row r="1" spans="1:79" x14ac:dyDescent="0.25">
      <c r="O1" t="s">
        <v>42</v>
      </c>
      <c r="P1" s="5">
        <v>45404</v>
      </c>
      <c r="Q1" s="5">
        <v>45405</v>
      </c>
      <c r="R1" s="5">
        <v>45406</v>
      </c>
      <c r="S1" s="5">
        <v>45407</v>
      </c>
      <c r="T1" s="5">
        <v>45408</v>
      </c>
      <c r="U1" s="5">
        <v>45409</v>
      </c>
      <c r="V1" s="5">
        <v>45410</v>
      </c>
      <c r="W1" s="5">
        <v>45411</v>
      </c>
      <c r="X1" s="5">
        <v>45412</v>
      </c>
      <c r="Y1" s="5"/>
      <c r="Z1" s="5"/>
      <c r="AA1" s="5"/>
      <c r="AB1" s="5"/>
      <c r="AC1" s="5"/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  <c r="AU1" s="5"/>
    </row>
    <row r="2" spans="1:79" s="4" customFormat="1" ht="24" customHeight="1" x14ac:dyDescent="0.25">
      <c r="A2" s="4" t="s">
        <v>103</v>
      </c>
      <c r="B2" s="4" t="s">
        <v>104</v>
      </c>
      <c r="C2" s="4" t="s">
        <v>43</v>
      </c>
      <c r="D2" s="4" t="s">
        <v>44</v>
      </c>
      <c r="E2" s="4" t="s">
        <v>45</v>
      </c>
      <c r="F2" s="4" t="s">
        <v>46</v>
      </c>
      <c r="G2" s="4" t="s">
        <v>47</v>
      </c>
      <c r="H2" s="4" t="s">
        <v>48</v>
      </c>
      <c r="I2" s="4" t="s">
        <v>49</v>
      </c>
      <c r="J2" s="6" t="s">
        <v>50</v>
      </c>
      <c r="K2" s="4" t="s">
        <v>51</v>
      </c>
      <c r="L2" s="4" t="s">
        <v>52</v>
      </c>
      <c r="M2" s="4" t="s">
        <v>53</v>
      </c>
      <c r="N2" s="4" t="s">
        <v>54</v>
      </c>
      <c r="O2" s="6">
        <f>SUM(P2:AT2)</f>
        <v>143.82000000000002</v>
      </c>
      <c r="P2" s="6">
        <f>SUM(H5:H26)</f>
        <v>19.93</v>
      </c>
      <c r="Q2" s="6">
        <f>SUM(H27:H44)</f>
        <v>8.16</v>
      </c>
      <c r="R2" s="6">
        <f>SUM(H43:H56)</f>
        <v>14.95</v>
      </c>
      <c r="S2" s="6">
        <f>SUM(H57:H63)</f>
        <v>47.32</v>
      </c>
      <c r="T2" s="6">
        <f>SUM(H64:H113)</f>
        <v>20.949999999999996</v>
      </c>
      <c r="U2" s="6">
        <f>SUM(H114:H145)</f>
        <v>21.420000000000005</v>
      </c>
      <c r="V2" s="6"/>
      <c r="W2" s="6">
        <f>SUM(H146:H189)</f>
        <v>11.089999999999998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</row>
    <row r="3" spans="1:79" x14ac:dyDescent="0.25">
      <c r="A3" s="3"/>
      <c r="N3" s="1" t="s">
        <v>58</v>
      </c>
      <c r="O3" s="6">
        <f>SUM(P3:AT3)</f>
        <v>870.40000000000009</v>
      </c>
      <c r="P3" s="6">
        <f>SUM(J5:J26)</f>
        <v>93.65</v>
      </c>
      <c r="Q3" s="6">
        <f>SUM(J27:J44)</f>
        <v>42.75</v>
      </c>
      <c r="R3" s="6">
        <f>SUM(J43:J56)</f>
        <v>45.85</v>
      </c>
      <c r="S3" s="6">
        <f>SUM(J57:J63)</f>
        <v>358.7</v>
      </c>
      <c r="T3" s="6">
        <f>SUM(J64:J113)</f>
        <v>176.70000000000002</v>
      </c>
      <c r="U3" s="6">
        <f>SUM(J114:J145)</f>
        <v>79.399999999999991</v>
      </c>
      <c r="V3" s="6"/>
      <c r="W3" s="6">
        <f>SUM(J146:J189)</f>
        <v>73.350000000000009</v>
      </c>
      <c r="X3" s="6">
        <f>SUM(J306:J327)</f>
        <v>0</v>
      </c>
      <c r="Y3" s="6"/>
    </row>
    <row r="4" spans="1:79" x14ac:dyDescent="0.25">
      <c r="A4" s="3"/>
    </row>
    <row r="5" spans="1:79" x14ac:dyDescent="0.25">
      <c r="A5" s="3">
        <v>45404</v>
      </c>
      <c r="B5" s="24" t="s">
        <v>55</v>
      </c>
      <c r="C5" s="24" t="s">
        <v>313</v>
      </c>
      <c r="D5" s="24">
        <v>10004241</v>
      </c>
      <c r="E5" s="24">
        <v>3</v>
      </c>
      <c r="F5" s="24" t="s">
        <v>57</v>
      </c>
      <c r="G5" s="24">
        <v>0.75</v>
      </c>
      <c r="H5" s="24">
        <v>2.2400000000000002</v>
      </c>
      <c r="I5" s="2">
        <v>2</v>
      </c>
      <c r="J5" s="24">
        <v>6.9</v>
      </c>
      <c r="K5" s="24"/>
      <c r="L5" s="24"/>
      <c r="M5" s="24">
        <v>52714038</v>
      </c>
    </row>
    <row r="6" spans="1:79" x14ac:dyDescent="0.25">
      <c r="B6" s="24"/>
      <c r="C6" s="24"/>
      <c r="D6" s="24"/>
      <c r="E6" s="24"/>
      <c r="F6" s="24"/>
      <c r="G6" s="24"/>
      <c r="H6" s="24"/>
      <c r="I6" s="2" t="s">
        <v>59</v>
      </c>
      <c r="J6" s="24"/>
      <c r="K6" s="24"/>
      <c r="L6" s="24"/>
      <c r="M6" s="24"/>
    </row>
    <row r="7" spans="1:79" x14ac:dyDescent="0.25">
      <c r="B7" s="24" t="s">
        <v>55</v>
      </c>
      <c r="C7" s="24" t="s">
        <v>245</v>
      </c>
      <c r="D7" s="24">
        <v>10098752</v>
      </c>
      <c r="E7" s="24">
        <v>9</v>
      </c>
      <c r="F7" s="24" t="s">
        <v>57</v>
      </c>
      <c r="G7" s="24">
        <v>0.5</v>
      </c>
      <c r="H7" s="24">
        <v>4.49</v>
      </c>
      <c r="I7" s="2">
        <v>1.4</v>
      </c>
      <c r="J7" s="24">
        <v>12.6</v>
      </c>
      <c r="K7" s="24"/>
      <c r="L7" s="24"/>
      <c r="M7" s="24">
        <v>65268091</v>
      </c>
    </row>
    <row r="8" spans="1:79" x14ac:dyDescent="0.25">
      <c r="B8" s="24"/>
      <c r="C8" s="24"/>
      <c r="D8" s="24"/>
      <c r="E8" s="24"/>
      <c r="F8" s="24"/>
      <c r="G8" s="24"/>
      <c r="H8" s="24"/>
      <c r="I8" s="2" t="s">
        <v>59</v>
      </c>
      <c r="J8" s="24"/>
      <c r="K8" s="24"/>
      <c r="L8" s="24"/>
      <c r="M8" s="24"/>
    </row>
    <row r="9" spans="1:79" x14ac:dyDescent="0.25">
      <c r="B9" s="24" t="s">
        <v>55</v>
      </c>
      <c r="C9" s="24" t="s">
        <v>366</v>
      </c>
      <c r="D9" s="24">
        <v>3249499</v>
      </c>
      <c r="E9" s="24">
        <v>3</v>
      </c>
      <c r="F9" s="24" t="s">
        <v>57</v>
      </c>
      <c r="G9" s="24">
        <v>0.87</v>
      </c>
      <c r="H9" s="24">
        <v>2.6</v>
      </c>
      <c r="I9" s="2">
        <v>1.95</v>
      </c>
      <c r="J9" s="24">
        <v>5.85</v>
      </c>
      <c r="K9" s="24"/>
      <c r="L9" s="24"/>
      <c r="M9" s="24">
        <v>77090707</v>
      </c>
    </row>
    <row r="10" spans="1:79" x14ac:dyDescent="0.25">
      <c r="B10" s="24"/>
      <c r="C10" s="24"/>
      <c r="D10" s="24"/>
      <c r="E10" s="24"/>
      <c r="F10" s="24"/>
      <c r="G10" s="24"/>
      <c r="H10" s="24"/>
      <c r="I10" s="2" t="s">
        <v>59</v>
      </c>
      <c r="J10" s="24"/>
      <c r="K10" s="24"/>
      <c r="L10" s="24"/>
      <c r="M10" s="24"/>
    </row>
    <row r="11" spans="1:79" x14ac:dyDescent="0.25">
      <c r="B11" s="24" t="s">
        <v>55</v>
      </c>
      <c r="C11" s="24" t="s">
        <v>367</v>
      </c>
      <c r="D11" s="24">
        <v>3285541</v>
      </c>
      <c r="E11" s="24">
        <v>10</v>
      </c>
      <c r="F11" s="24" t="s">
        <v>57</v>
      </c>
      <c r="G11" s="24">
        <v>0.18</v>
      </c>
      <c r="H11" s="24">
        <v>1.8</v>
      </c>
      <c r="I11" s="2">
        <v>2</v>
      </c>
      <c r="J11" s="24">
        <v>20</v>
      </c>
      <c r="K11" s="24"/>
      <c r="L11" s="24"/>
      <c r="M11" s="24">
        <v>85428557</v>
      </c>
    </row>
    <row r="12" spans="1:79" x14ac:dyDescent="0.25">
      <c r="B12" s="24"/>
      <c r="C12" s="24"/>
      <c r="D12" s="24"/>
      <c r="E12" s="24"/>
      <c r="F12" s="24"/>
      <c r="G12" s="24"/>
      <c r="H12" s="24"/>
      <c r="I12" s="2" t="s">
        <v>59</v>
      </c>
      <c r="J12" s="24"/>
      <c r="K12" s="24"/>
      <c r="L12" s="24"/>
      <c r="M12" s="24"/>
    </row>
    <row r="13" spans="1:79" x14ac:dyDescent="0.25">
      <c r="B13" s="24" t="s">
        <v>66</v>
      </c>
      <c r="C13" s="24" t="s">
        <v>138</v>
      </c>
      <c r="D13" s="24">
        <v>5010044005577</v>
      </c>
      <c r="E13" s="24">
        <v>1</v>
      </c>
      <c r="F13" s="24" t="s">
        <v>57</v>
      </c>
      <c r="G13" s="24">
        <v>0.3</v>
      </c>
      <c r="H13" s="24">
        <v>0.3</v>
      </c>
      <c r="I13" s="2">
        <v>1.85</v>
      </c>
      <c r="J13" s="24">
        <v>1.85</v>
      </c>
      <c r="K13" s="24"/>
      <c r="L13" s="24"/>
      <c r="M13" s="24">
        <v>78775835</v>
      </c>
    </row>
    <row r="14" spans="1:79" x14ac:dyDescent="0.25">
      <c r="B14" s="24"/>
      <c r="C14" s="24"/>
      <c r="D14" s="24"/>
      <c r="E14" s="24"/>
      <c r="F14" s="24"/>
      <c r="G14" s="24"/>
      <c r="H14" s="24"/>
      <c r="I14" s="2" t="s">
        <v>59</v>
      </c>
      <c r="J14" s="24"/>
      <c r="K14" s="24"/>
      <c r="L14" s="24"/>
      <c r="M14" s="24"/>
    </row>
    <row r="15" spans="1:79" x14ac:dyDescent="0.25">
      <c r="B15" s="24" t="s">
        <v>66</v>
      </c>
      <c r="C15" s="24" t="s">
        <v>215</v>
      </c>
      <c r="D15" s="24">
        <v>5057545889619</v>
      </c>
      <c r="E15" s="24">
        <v>2</v>
      </c>
      <c r="F15" s="24" t="s">
        <v>57</v>
      </c>
      <c r="G15" s="24">
        <v>0.3</v>
      </c>
      <c r="H15" s="24">
        <v>0.59</v>
      </c>
      <c r="I15" s="2">
        <v>0.9</v>
      </c>
      <c r="J15" s="24">
        <v>1.8</v>
      </c>
      <c r="K15" s="24"/>
      <c r="L15" s="24"/>
      <c r="M15" s="24">
        <v>84827904</v>
      </c>
    </row>
    <row r="16" spans="1:79" x14ac:dyDescent="0.25">
      <c r="B16" s="24"/>
      <c r="C16" s="24"/>
      <c r="D16" s="24"/>
      <c r="E16" s="24"/>
      <c r="F16" s="24"/>
      <c r="G16" s="24"/>
      <c r="H16" s="24"/>
      <c r="I16" s="2" t="s">
        <v>59</v>
      </c>
      <c r="J16" s="24"/>
      <c r="K16" s="24"/>
      <c r="L16" s="24"/>
      <c r="M16" s="24"/>
    </row>
    <row r="17" spans="1:13" x14ac:dyDescent="0.25">
      <c r="B17" s="24" t="s">
        <v>66</v>
      </c>
      <c r="C17" s="24" t="s">
        <v>368</v>
      </c>
      <c r="D17" s="24">
        <v>5010044002958</v>
      </c>
      <c r="E17" s="24">
        <v>1</v>
      </c>
      <c r="F17" s="24" t="s">
        <v>57</v>
      </c>
      <c r="G17" s="24">
        <v>0.32</v>
      </c>
      <c r="H17" s="24">
        <v>0.32</v>
      </c>
      <c r="I17" s="2">
        <v>1.25</v>
      </c>
      <c r="J17" s="24">
        <v>1.45</v>
      </c>
      <c r="K17" s="24"/>
      <c r="L17" s="24"/>
      <c r="M17" s="24">
        <v>63961413</v>
      </c>
    </row>
    <row r="18" spans="1:13" x14ac:dyDescent="0.25">
      <c r="B18" s="24"/>
      <c r="C18" s="24"/>
      <c r="D18" s="24"/>
      <c r="E18" s="24"/>
      <c r="F18" s="24"/>
      <c r="G18" s="24"/>
      <c r="H18" s="24"/>
      <c r="I18" s="2" t="s">
        <v>59</v>
      </c>
      <c r="J18" s="24"/>
      <c r="K18" s="24"/>
      <c r="L18" s="24"/>
      <c r="M18" s="24"/>
    </row>
    <row r="19" spans="1:13" x14ac:dyDescent="0.25">
      <c r="B19" s="24" t="s">
        <v>66</v>
      </c>
      <c r="C19" s="24" t="s">
        <v>369</v>
      </c>
      <c r="D19" s="24">
        <v>5010204248202</v>
      </c>
      <c r="E19" s="24">
        <v>3</v>
      </c>
      <c r="F19" s="24" t="s">
        <v>57</v>
      </c>
      <c r="G19" s="24">
        <v>0.28000000000000003</v>
      </c>
      <c r="H19" s="24">
        <v>0.84</v>
      </c>
      <c r="I19" s="2">
        <v>2</v>
      </c>
      <c r="J19" s="24">
        <v>6.3</v>
      </c>
      <c r="K19" s="24"/>
      <c r="L19" s="24"/>
      <c r="M19" s="24">
        <v>56875347</v>
      </c>
    </row>
    <row r="20" spans="1:13" x14ac:dyDescent="0.25">
      <c r="B20" s="24"/>
      <c r="C20" s="24"/>
      <c r="D20" s="24"/>
      <c r="E20" s="24"/>
      <c r="F20" s="24"/>
      <c r="G20" s="24"/>
      <c r="H20" s="24"/>
      <c r="I20" s="2" t="s">
        <v>59</v>
      </c>
      <c r="J20" s="24"/>
      <c r="K20" s="24"/>
      <c r="L20" s="24"/>
      <c r="M20" s="24"/>
    </row>
    <row r="21" spans="1:13" x14ac:dyDescent="0.25">
      <c r="B21" s="24" t="s">
        <v>66</v>
      </c>
      <c r="C21" s="24" t="s">
        <v>125</v>
      </c>
      <c r="D21" s="24">
        <v>5057967341054</v>
      </c>
      <c r="E21" s="24">
        <v>2</v>
      </c>
      <c r="F21" s="24" t="s">
        <v>57</v>
      </c>
      <c r="G21" s="24">
        <v>0.28999999999999998</v>
      </c>
      <c r="H21" s="24">
        <v>0.59</v>
      </c>
      <c r="I21" s="2">
        <v>1.5</v>
      </c>
      <c r="J21" s="24">
        <v>3.2</v>
      </c>
      <c r="K21" s="24"/>
      <c r="L21" s="24"/>
      <c r="M21" s="24">
        <v>86475222</v>
      </c>
    </row>
    <row r="22" spans="1:13" x14ac:dyDescent="0.25">
      <c r="B22" s="24"/>
      <c r="C22" s="24"/>
      <c r="D22" s="24"/>
      <c r="E22" s="24"/>
      <c r="F22" s="24"/>
      <c r="G22" s="24"/>
      <c r="H22" s="24"/>
      <c r="I22" s="2" t="s">
        <v>59</v>
      </c>
      <c r="J22" s="24"/>
      <c r="K22" s="24"/>
      <c r="L22" s="24"/>
      <c r="M22" s="24"/>
    </row>
    <row r="23" spans="1:13" x14ac:dyDescent="0.25">
      <c r="B23" s="24" t="s">
        <v>66</v>
      </c>
      <c r="C23" s="24" t="s">
        <v>113</v>
      </c>
      <c r="D23" s="24">
        <v>5012121004336</v>
      </c>
      <c r="E23" s="24">
        <v>14</v>
      </c>
      <c r="F23" s="24" t="s">
        <v>57</v>
      </c>
      <c r="G23" s="24">
        <v>0.33</v>
      </c>
      <c r="H23" s="24">
        <v>4.66</v>
      </c>
      <c r="I23" s="2">
        <v>1.85</v>
      </c>
      <c r="J23" s="24">
        <v>30.1</v>
      </c>
      <c r="K23" s="24"/>
      <c r="L23" s="24"/>
      <c r="M23" s="24">
        <v>87586924</v>
      </c>
    </row>
    <row r="24" spans="1:13" x14ac:dyDescent="0.25">
      <c r="B24" s="24"/>
      <c r="C24" s="24"/>
      <c r="D24" s="24"/>
      <c r="E24" s="24"/>
      <c r="F24" s="24"/>
      <c r="G24" s="24"/>
      <c r="H24" s="24"/>
      <c r="I24" s="2" t="s">
        <v>59</v>
      </c>
      <c r="J24" s="24"/>
      <c r="K24" s="24"/>
      <c r="L24" s="24"/>
      <c r="M24" s="24"/>
    </row>
    <row r="25" spans="1:13" x14ac:dyDescent="0.25">
      <c r="B25" s="24" t="s">
        <v>66</v>
      </c>
      <c r="C25" s="24" t="s">
        <v>144</v>
      </c>
      <c r="D25" s="24">
        <v>3012369</v>
      </c>
      <c r="E25" s="24">
        <v>4</v>
      </c>
      <c r="F25" s="24" t="s">
        <v>57</v>
      </c>
      <c r="G25" s="24">
        <v>0.37</v>
      </c>
      <c r="H25" s="24">
        <v>1.5</v>
      </c>
      <c r="I25" s="2">
        <v>0.9</v>
      </c>
      <c r="J25" s="24">
        <v>3.6</v>
      </c>
      <c r="K25" s="24"/>
      <c r="L25" s="24"/>
      <c r="M25" s="24">
        <v>51345211</v>
      </c>
    </row>
    <row r="26" spans="1:13" x14ac:dyDescent="0.25">
      <c r="B26" s="24"/>
      <c r="C26" s="24"/>
      <c r="D26" s="24"/>
      <c r="E26" s="24"/>
      <c r="F26" s="24"/>
      <c r="G26" s="24"/>
      <c r="H26" s="24"/>
      <c r="I26" s="2" t="s">
        <v>59</v>
      </c>
      <c r="J26" s="24"/>
      <c r="K26" s="24"/>
      <c r="L26" s="24"/>
      <c r="M26" s="24"/>
    </row>
    <row r="27" spans="1:13" x14ac:dyDescent="0.25">
      <c r="A27" s="3">
        <v>45405</v>
      </c>
      <c r="B27" s="24" t="s">
        <v>55</v>
      </c>
      <c r="C27" s="24" t="s">
        <v>370</v>
      </c>
      <c r="D27" s="24">
        <v>10064382</v>
      </c>
      <c r="E27" s="24">
        <v>3</v>
      </c>
      <c r="F27" s="24" t="s">
        <v>57</v>
      </c>
      <c r="G27" s="24">
        <v>0.54</v>
      </c>
      <c r="H27" s="24">
        <v>1.62</v>
      </c>
      <c r="I27" s="2">
        <v>2.1</v>
      </c>
      <c r="J27" s="24">
        <v>6.3</v>
      </c>
      <c r="K27" s="24"/>
      <c r="L27" s="24"/>
      <c r="M27" s="24">
        <v>56255350</v>
      </c>
    </row>
    <row r="28" spans="1:13" x14ac:dyDescent="0.25">
      <c r="B28" s="24"/>
      <c r="C28" s="24"/>
      <c r="D28" s="24"/>
      <c r="E28" s="24"/>
      <c r="F28" s="24"/>
      <c r="G28" s="24"/>
      <c r="H28" s="24"/>
      <c r="I28" s="2" t="s">
        <v>59</v>
      </c>
      <c r="J28" s="24"/>
      <c r="K28" s="24"/>
      <c r="L28" s="24"/>
      <c r="M28" s="24"/>
    </row>
    <row r="29" spans="1:13" x14ac:dyDescent="0.25">
      <c r="B29" s="24" t="s">
        <v>55</v>
      </c>
      <c r="C29" s="24" t="s">
        <v>302</v>
      </c>
      <c r="D29" s="24">
        <v>3420997</v>
      </c>
      <c r="E29" s="24">
        <v>1</v>
      </c>
      <c r="F29" s="24" t="s">
        <v>57</v>
      </c>
      <c r="G29" s="24">
        <v>0.09</v>
      </c>
      <c r="H29" s="24">
        <v>0.32</v>
      </c>
      <c r="I29" s="2">
        <v>2.75</v>
      </c>
      <c r="J29" s="24">
        <v>2.75</v>
      </c>
      <c r="K29" s="24"/>
      <c r="L29" s="24"/>
      <c r="M29" s="24">
        <v>90505165</v>
      </c>
    </row>
    <row r="30" spans="1:13" x14ac:dyDescent="0.25">
      <c r="B30" s="24"/>
      <c r="C30" s="24"/>
      <c r="D30" s="24"/>
      <c r="E30" s="24"/>
      <c r="F30" s="24"/>
      <c r="G30" s="24"/>
      <c r="H30" s="24"/>
      <c r="I30" s="2" t="s">
        <v>59</v>
      </c>
      <c r="J30" s="24"/>
      <c r="K30" s="24"/>
      <c r="L30" s="24"/>
      <c r="M30" s="24"/>
    </row>
    <row r="31" spans="1:13" x14ac:dyDescent="0.25">
      <c r="B31" s="24" t="s">
        <v>66</v>
      </c>
      <c r="C31" s="24" t="s">
        <v>221</v>
      </c>
      <c r="D31" s="24">
        <v>5057967342105</v>
      </c>
      <c r="E31" s="24">
        <v>1</v>
      </c>
      <c r="F31" s="24" t="s">
        <v>57</v>
      </c>
      <c r="G31" s="24">
        <v>0.26</v>
      </c>
      <c r="H31" s="24">
        <v>0.26</v>
      </c>
      <c r="I31" s="2">
        <v>1.2</v>
      </c>
      <c r="J31" s="24">
        <v>1.3</v>
      </c>
      <c r="K31" s="24"/>
      <c r="L31" s="24"/>
      <c r="M31" s="24">
        <v>86489085</v>
      </c>
    </row>
    <row r="32" spans="1:13" x14ac:dyDescent="0.25">
      <c r="B32" s="24"/>
      <c r="C32" s="24"/>
      <c r="D32" s="24"/>
      <c r="E32" s="24"/>
      <c r="F32" s="24"/>
      <c r="G32" s="24"/>
      <c r="H32" s="24"/>
      <c r="I32" s="2" t="s">
        <v>59</v>
      </c>
      <c r="J32" s="24"/>
      <c r="K32" s="24"/>
      <c r="L32" s="24"/>
      <c r="M32" s="24"/>
    </row>
    <row r="33" spans="1:13" x14ac:dyDescent="0.25">
      <c r="B33" s="24" t="s">
        <v>66</v>
      </c>
      <c r="C33" s="24" t="s">
        <v>143</v>
      </c>
      <c r="D33" s="24">
        <v>5059512103650</v>
      </c>
      <c r="E33" s="24">
        <v>1</v>
      </c>
      <c r="F33" s="24" t="s">
        <v>57</v>
      </c>
      <c r="G33" s="24">
        <v>0.14000000000000001</v>
      </c>
      <c r="H33" s="24">
        <v>0.15</v>
      </c>
      <c r="I33" s="2">
        <v>1.1000000000000001</v>
      </c>
      <c r="J33" s="24">
        <v>1.1000000000000001</v>
      </c>
      <c r="K33" s="24"/>
      <c r="L33" s="24"/>
      <c r="M33" s="24">
        <v>88303971</v>
      </c>
    </row>
    <row r="34" spans="1:13" x14ac:dyDescent="0.25">
      <c r="B34" s="24"/>
      <c r="C34" s="24"/>
      <c r="D34" s="24"/>
      <c r="E34" s="24"/>
      <c r="F34" s="24"/>
      <c r="G34" s="24"/>
      <c r="H34" s="24"/>
      <c r="I34" s="2" t="s">
        <v>59</v>
      </c>
      <c r="J34" s="24"/>
      <c r="K34" s="24"/>
      <c r="L34" s="24"/>
      <c r="M34" s="24"/>
    </row>
    <row r="35" spans="1:13" x14ac:dyDescent="0.25">
      <c r="B35" s="24" t="s">
        <v>66</v>
      </c>
      <c r="C35" s="24" t="s">
        <v>371</v>
      </c>
      <c r="D35" s="24">
        <v>5059697745805</v>
      </c>
      <c r="E35" s="24">
        <v>2</v>
      </c>
      <c r="F35" s="24" t="s">
        <v>57</v>
      </c>
      <c r="G35" s="24">
        <v>0.28999999999999998</v>
      </c>
      <c r="H35" s="24">
        <v>0.57999999999999996</v>
      </c>
      <c r="I35" s="2">
        <v>1.75</v>
      </c>
      <c r="J35" s="24">
        <v>2.8</v>
      </c>
      <c r="K35" s="24"/>
      <c r="L35" s="24"/>
      <c r="M35" s="24">
        <v>92126587</v>
      </c>
    </row>
    <row r="36" spans="1:13" x14ac:dyDescent="0.25">
      <c r="B36" s="24"/>
      <c r="C36" s="24"/>
      <c r="D36" s="24"/>
      <c r="E36" s="24"/>
      <c r="F36" s="24"/>
      <c r="G36" s="24"/>
      <c r="H36" s="24"/>
      <c r="I36" s="2" t="s">
        <v>59</v>
      </c>
      <c r="J36" s="24"/>
      <c r="K36" s="24"/>
      <c r="L36" s="24"/>
      <c r="M36" s="24"/>
    </row>
    <row r="37" spans="1:13" x14ac:dyDescent="0.25">
      <c r="B37" s="24" t="s">
        <v>66</v>
      </c>
      <c r="C37" s="24" t="s">
        <v>125</v>
      </c>
      <c r="D37" s="24">
        <v>5057967341054</v>
      </c>
      <c r="E37" s="24">
        <v>13</v>
      </c>
      <c r="F37" s="24" t="s">
        <v>57</v>
      </c>
      <c r="G37" s="24">
        <v>0.28999999999999998</v>
      </c>
      <c r="H37" s="24">
        <v>3.81</v>
      </c>
      <c r="I37" s="2">
        <v>1.5</v>
      </c>
      <c r="J37" s="24">
        <v>20.8</v>
      </c>
      <c r="K37" s="24"/>
      <c r="L37" s="24"/>
      <c r="M37" s="24">
        <v>86475222</v>
      </c>
    </row>
    <row r="38" spans="1:13" x14ac:dyDescent="0.25">
      <c r="B38" s="24"/>
      <c r="C38" s="24"/>
      <c r="D38" s="24"/>
      <c r="E38" s="24"/>
      <c r="F38" s="24"/>
      <c r="G38" s="24"/>
      <c r="H38" s="24"/>
      <c r="I38" s="2" t="s">
        <v>59</v>
      </c>
      <c r="J38" s="24"/>
      <c r="K38" s="24"/>
      <c r="L38" s="24"/>
      <c r="M38" s="24"/>
    </row>
    <row r="39" spans="1:13" x14ac:dyDescent="0.25">
      <c r="B39" s="24" t="s">
        <v>66</v>
      </c>
      <c r="C39" s="24" t="s">
        <v>184</v>
      </c>
      <c r="D39" s="24">
        <v>5059512103643</v>
      </c>
      <c r="E39" s="24">
        <v>1</v>
      </c>
      <c r="F39" s="24" t="s">
        <v>57</v>
      </c>
      <c r="G39" s="24">
        <v>0.17</v>
      </c>
      <c r="H39" s="24">
        <v>0.17</v>
      </c>
      <c r="I39" s="2">
        <v>1.1000000000000001</v>
      </c>
      <c r="J39" s="24">
        <v>1.1000000000000001</v>
      </c>
      <c r="K39" s="24"/>
      <c r="L39" s="24"/>
      <c r="M39" s="24">
        <v>87799776</v>
      </c>
    </row>
    <row r="40" spans="1:13" x14ac:dyDescent="0.25">
      <c r="B40" s="24"/>
      <c r="C40" s="24"/>
      <c r="D40" s="24"/>
      <c r="E40" s="24"/>
      <c r="F40" s="24"/>
      <c r="G40" s="24"/>
      <c r="H40" s="24"/>
      <c r="I40" s="2" t="s">
        <v>59</v>
      </c>
      <c r="J40" s="24"/>
      <c r="K40" s="24"/>
      <c r="L40" s="24"/>
      <c r="M40" s="24"/>
    </row>
    <row r="41" spans="1:13" x14ac:dyDescent="0.25">
      <c r="B41" s="24" t="s">
        <v>66</v>
      </c>
      <c r="C41" s="24" t="s">
        <v>368</v>
      </c>
      <c r="D41" s="24">
        <v>5010044002958</v>
      </c>
      <c r="E41" s="24">
        <v>2</v>
      </c>
      <c r="F41" s="24" t="s">
        <v>57</v>
      </c>
      <c r="G41" s="24">
        <v>0.32</v>
      </c>
      <c r="H41" s="24">
        <v>0.65</v>
      </c>
      <c r="I41" s="2">
        <v>1.25</v>
      </c>
      <c r="J41" s="24">
        <v>2.9</v>
      </c>
      <c r="K41" s="24"/>
      <c r="L41" s="24"/>
      <c r="M41" s="24">
        <v>63961413</v>
      </c>
    </row>
    <row r="42" spans="1:13" x14ac:dyDescent="0.25">
      <c r="B42" s="24"/>
      <c r="C42" s="24"/>
      <c r="D42" s="24"/>
      <c r="E42" s="24"/>
      <c r="F42" s="24"/>
      <c r="G42" s="24"/>
      <c r="H42" s="24"/>
      <c r="I42" s="2" t="s">
        <v>59</v>
      </c>
      <c r="J42" s="24"/>
      <c r="K42" s="24"/>
      <c r="L42" s="24"/>
      <c r="M42" s="24"/>
    </row>
    <row r="43" spans="1:13" x14ac:dyDescent="0.25">
      <c r="A43" s="3">
        <v>45406</v>
      </c>
      <c r="B43" s="24" t="s">
        <v>66</v>
      </c>
      <c r="C43" s="24" t="s">
        <v>138</v>
      </c>
      <c r="D43" s="24">
        <v>5010044005577</v>
      </c>
      <c r="E43" s="24">
        <v>2</v>
      </c>
      <c r="F43" s="24" t="s">
        <v>57</v>
      </c>
      <c r="G43" s="24">
        <v>0.3</v>
      </c>
      <c r="H43" s="24">
        <v>0.6</v>
      </c>
      <c r="I43" s="2">
        <v>1.85</v>
      </c>
      <c r="J43" s="24">
        <v>3.7</v>
      </c>
      <c r="K43" s="24"/>
      <c r="L43" s="24"/>
      <c r="M43" s="24">
        <v>78775835</v>
      </c>
    </row>
    <row r="44" spans="1:13" x14ac:dyDescent="0.25">
      <c r="B44" s="24"/>
      <c r="C44" s="24"/>
      <c r="D44" s="24"/>
      <c r="E44" s="24"/>
      <c r="F44" s="24"/>
      <c r="G44" s="24"/>
      <c r="H44" s="24"/>
      <c r="I44" s="2" t="s">
        <v>59</v>
      </c>
      <c r="J44" s="24"/>
      <c r="K44" s="24"/>
      <c r="L44" s="24"/>
      <c r="M44" s="24"/>
    </row>
    <row r="45" spans="1:13" x14ac:dyDescent="0.25">
      <c r="B45" s="24" t="s">
        <v>66</v>
      </c>
      <c r="C45" s="24" t="s">
        <v>372</v>
      </c>
      <c r="D45" s="24">
        <v>5010044000039</v>
      </c>
      <c r="E45" s="24">
        <v>6</v>
      </c>
      <c r="F45" s="24" t="s">
        <v>57</v>
      </c>
      <c r="G45" s="24">
        <v>198.05</v>
      </c>
      <c r="H45" s="24">
        <v>4.8899999999999997</v>
      </c>
      <c r="I45" s="2">
        <v>1.55</v>
      </c>
      <c r="J45" s="24">
        <v>9.3000000000000007</v>
      </c>
      <c r="K45" s="24"/>
      <c r="L45" s="24"/>
      <c r="M45" s="24">
        <v>50606947</v>
      </c>
    </row>
    <row r="46" spans="1:13" x14ac:dyDescent="0.25">
      <c r="B46" s="24"/>
      <c r="C46" s="24"/>
      <c r="D46" s="24"/>
      <c r="E46" s="24"/>
      <c r="F46" s="24"/>
      <c r="G46" s="24"/>
      <c r="H46" s="24"/>
      <c r="I46" s="2" t="s">
        <v>59</v>
      </c>
      <c r="J46" s="24"/>
      <c r="K46" s="24"/>
      <c r="L46" s="24"/>
      <c r="M46" s="24"/>
    </row>
    <row r="47" spans="1:13" x14ac:dyDescent="0.25">
      <c r="B47" s="24" t="s">
        <v>66</v>
      </c>
      <c r="C47" s="24" t="s">
        <v>143</v>
      </c>
      <c r="D47" s="24">
        <v>5059512103650</v>
      </c>
      <c r="E47" s="24">
        <v>2</v>
      </c>
      <c r="F47" s="24" t="s">
        <v>57</v>
      </c>
      <c r="G47" s="24">
        <v>0.14000000000000001</v>
      </c>
      <c r="H47" s="24">
        <v>0.28999999999999998</v>
      </c>
      <c r="I47" s="2">
        <v>1.1000000000000001</v>
      </c>
      <c r="J47" s="24">
        <v>2.2000000000000002</v>
      </c>
      <c r="K47" s="24"/>
      <c r="L47" s="24"/>
      <c r="M47" s="24">
        <v>88303971</v>
      </c>
    </row>
    <row r="48" spans="1:13" x14ac:dyDescent="0.25">
      <c r="B48" s="24"/>
      <c r="C48" s="24"/>
      <c r="D48" s="24"/>
      <c r="E48" s="24"/>
      <c r="F48" s="24"/>
      <c r="G48" s="24"/>
      <c r="H48" s="24"/>
      <c r="I48" s="2" t="s">
        <v>59</v>
      </c>
      <c r="J48" s="24"/>
      <c r="K48" s="24"/>
      <c r="L48" s="24"/>
      <c r="M48" s="24"/>
    </row>
    <row r="49" spans="1:13" x14ac:dyDescent="0.25">
      <c r="B49" s="24" t="s">
        <v>66</v>
      </c>
      <c r="C49" s="24" t="s">
        <v>373</v>
      </c>
      <c r="D49" s="24">
        <v>5057753932664</v>
      </c>
      <c r="E49" s="24">
        <v>11</v>
      </c>
      <c r="F49" s="24" t="s">
        <v>57</v>
      </c>
      <c r="G49" s="24">
        <v>0.26</v>
      </c>
      <c r="H49" s="24">
        <v>2.83</v>
      </c>
      <c r="I49" s="2">
        <v>1.1499999999999999</v>
      </c>
      <c r="J49" s="24">
        <v>12.65</v>
      </c>
      <c r="K49" s="24"/>
      <c r="L49" s="24"/>
      <c r="M49" s="24">
        <v>87229421</v>
      </c>
    </row>
    <row r="50" spans="1:13" x14ac:dyDescent="0.25">
      <c r="B50" s="24"/>
      <c r="C50" s="24"/>
      <c r="D50" s="24"/>
      <c r="E50" s="24"/>
      <c r="F50" s="24"/>
      <c r="G50" s="24"/>
      <c r="H50" s="24"/>
      <c r="I50" s="2" t="s">
        <v>59</v>
      </c>
      <c r="J50" s="24"/>
      <c r="K50" s="24"/>
      <c r="L50" s="24"/>
      <c r="M50" s="24"/>
    </row>
    <row r="51" spans="1:13" x14ac:dyDescent="0.25">
      <c r="B51" s="24" t="s">
        <v>66</v>
      </c>
      <c r="C51" s="24" t="s">
        <v>142</v>
      </c>
      <c r="D51" s="24">
        <v>5010044000275</v>
      </c>
      <c r="E51" s="24">
        <v>1</v>
      </c>
      <c r="F51" s="24" t="s">
        <v>57</v>
      </c>
      <c r="G51" s="24">
        <v>0.41</v>
      </c>
      <c r="H51" s="24">
        <v>0.41</v>
      </c>
      <c r="I51" s="2">
        <v>1.1000000000000001</v>
      </c>
      <c r="J51" s="24">
        <v>1.1000000000000001</v>
      </c>
      <c r="K51" s="24"/>
      <c r="L51" s="24"/>
      <c r="M51" s="24">
        <v>50688895</v>
      </c>
    </row>
    <row r="52" spans="1:13" x14ac:dyDescent="0.25">
      <c r="B52" s="24"/>
      <c r="C52" s="24"/>
      <c r="D52" s="24"/>
      <c r="E52" s="24"/>
      <c r="F52" s="24"/>
      <c r="G52" s="24"/>
      <c r="H52" s="24"/>
      <c r="I52" s="2" t="s">
        <v>59</v>
      </c>
      <c r="J52" s="24"/>
      <c r="K52" s="24"/>
      <c r="L52" s="24"/>
      <c r="M52" s="24"/>
    </row>
    <row r="53" spans="1:13" x14ac:dyDescent="0.25">
      <c r="B53" s="24" t="s">
        <v>66</v>
      </c>
      <c r="C53" s="24" t="s">
        <v>169</v>
      </c>
      <c r="D53" s="24">
        <v>5022824240061</v>
      </c>
      <c r="E53" s="24">
        <v>2</v>
      </c>
      <c r="F53" s="24" t="s">
        <v>57</v>
      </c>
      <c r="G53" s="24">
        <v>0.5</v>
      </c>
      <c r="H53" s="24">
        <v>1</v>
      </c>
      <c r="I53" s="2">
        <v>1.1000000000000001</v>
      </c>
      <c r="J53" s="24">
        <v>2.5</v>
      </c>
      <c r="K53" s="24"/>
      <c r="L53" s="24"/>
      <c r="M53" s="24">
        <v>61699364</v>
      </c>
    </row>
    <row r="54" spans="1:13" x14ac:dyDescent="0.25">
      <c r="B54" s="24"/>
      <c r="C54" s="24"/>
      <c r="D54" s="24"/>
      <c r="E54" s="24"/>
      <c r="F54" s="24"/>
      <c r="G54" s="24"/>
      <c r="H54" s="24"/>
      <c r="I54" s="2" t="s">
        <v>59</v>
      </c>
      <c r="J54" s="24"/>
      <c r="K54" s="24"/>
      <c r="L54" s="24"/>
      <c r="M54" s="24"/>
    </row>
    <row r="55" spans="1:13" x14ac:dyDescent="0.25">
      <c r="B55" s="24" t="s">
        <v>55</v>
      </c>
      <c r="C55" s="24" t="s">
        <v>374</v>
      </c>
      <c r="D55" s="24">
        <v>10056547</v>
      </c>
      <c r="E55" s="24">
        <v>16</v>
      </c>
      <c r="F55" s="24" t="s">
        <v>57</v>
      </c>
      <c r="G55" s="24">
        <v>0.31</v>
      </c>
      <c r="H55" s="24">
        <v>4.93</v>
      </c>
      <c r="I55" s="2">
        <v>0.9</v>
      </c>
      <c r="J55" s="24">
        <v>14.4</v>
      </c>
      <c r="K55" s="24"/>
      <c r="L55" s="24"/>
      <c r="M55" s="24">
        <v>57477477</v>
      </c>
    </row>
    <row r="56" spans="1:13" x14ac:dyDescent="0.25">
      <c r="B56" s="24"/>
      <c r="C56" s="24"/>
      <c r="D56" s="24"/>
      <c r="E56" s="24"/>
      <c r="F56" s="24"/>
      <c r="G56" s="24"/>
      <c r="H56" s="24"/>
      <c r="I56" s="2" t="s">
        <v>59</v>
      </c>
      <c r="J56" s="24"/>
      <c r="K56" s="24"/>
      <c r="L56" s="24"/>
      <c r="M56" s="24"/>
    </row>
    <row r="57" spans="1:13" x14ac:dyDescent="0.25">
      <c r="A57" s="3">
        <v>45407</v>
      </c>
      <c r="B57" s="24" t="s">
        <v>375</v>
      </c>
      <c r="C57" s="24" t="s">
        <v>376</v>
      </c>
      <c r="D57" s="24">
        <v>5000358240344</v>
      </c>
      <c r="E57" s="24">
        <v>4</v>
      </c>
      <c r="F57" s="24" t="s">
        <v>57</v>
      </c>
      <c r="G57" s="24">
        <v>0.36</v>
      </c>
      <c r="H57" s="24">
        <v>1.43</v>
      </c>
      <c r="I57" s="2">
        <v>0.9</v>
      </c>
      <c r="J57" s="24">
        <v>3.6</v>
      </c>
      <c r="K57" s="24"/>
      <c r="L57" s="24"/>
      <c r="M57" s="24">
        <v>50751618</v>
      </c>
    </row>
    <row r="58" spans="1:13" x14ac:dyDescent="0.25">
      <c r="B58" s="24"/>
      <c r="C58" s="24"/>
      <c r="D58" s="24"/>
      <c r="E58" s="24"/>
      <c r="F58" s="24"/>
      <c r="G58" s="24"/>
      <c r="H58" s="24"/>
      <c r="I58" s="2" t="s">
        <v>59</v>
      </c>
      <c r="J58" s="24"/>
      <c r="K58" s="24"/>
      <c r="L58" s="24"/>
      <c r="M58" s="24"/>
    </row>
    <row r="59" spans="1:13" x14ac:dyDescent="0.25">
      <c r="B59" s="24" t="s">
        <v>66</v>
      </c>
      <c r="C59" s="24" t="s">
        <v>117</v>
      </c>
      <c r="D59" s="24">
        <v>5059512729744</v>
      </c>
      <c r="E59" s="24">
        <v>1</v>
      </c>
      <c r="F59" s="24" t="s">
        <v>57</v>
      </c>
      <c r="G59" s="24">
        <v>0.39</v>
      </c>
      <c r="H59" s="24">
        <v>0.39</v>
      </c>
      <c r="I59" s="2">
        <v>0.9</v>
      </c>
      <c r="J59" s="24">
        <v>0.9</v>
      </c>
      <c r="K59" s="24"/>
      <c r="L59" s="24"/>
      <c r="M59" s="24">
        <v>88887702</v>
      </c>
    </row>
    <row r="60" spans="1:13" x14ac:dyDescent="0.25">
      <c r="B60" s="24"/>
      <c r="C60" s="24"/>
      <c r="D60" s="24"/>
      <c r="E60" s="24"/>
      <c r="F60" s="24"/>
      <c r="G60" s="24"/>
      <c r="H60" s="24"/>
      <c r="I60" s="2" t="s">
        <v>59</v>
      </c>
      <c r="J60" s="24"/>
      <c r="K60" s="24"/>
      <c r="L60" s="24"/>
      <c r="M60" s="24"/>
    </row>
    <row r="61" spans="1:13" x14ac:dyDescent="0.25">
      <c r="B61" s="24" t="s">
        <v>66</v>
      </c>
      <c r="C61" s="24" t="s">
        <v>377</v>
      </c>
      <c r="D61" s="24">
        <v>5057967342082</v>
      </c>
      <c r="E61" s="24">
        <v>14</v>
      </c>
      <c r="F61" s="24" t="s">
        <v>57</v>
      </c>
      <c r="G61" s="24">
        <v>0.51</v>
      </c>
      <c r="H61" s="24">
        <v>7.1</v>
      </c>
      <c r="I61" s="2">
        <v>1.2</v>
      </c>
      <c r="J61" s="24">
        <v>18.2</v>
      </c>
      <c r="K61" s="24"/>
      <c r="L61" s="24"/>
      <c r="M61" s="24">
        <v>86489079</v>
      </c>
    </row>
    <row r="62" spans="1:13" x14ac:dyDescent="0.25">
      <c r="B62" s="24"/>
      <c r="C62" s="24"/>
      <c r="D62" s="24"/>
      <c r="E62" s="24"/>
      <c r="F62" s="24"/>
      <c r="G62" s="24"/>
      <c r="H62" s="24"/>
      <c r="I62" s="2" t="s">
        <v>59</v>
      </c>
      <c r="J62" s="24"/>
      <c r="K62" s="24"/>
      <c r="L62" s="24"/>
      <c r="M62" s="24"/>
    </row>
    <row r="63" spans="1:13" x14ac:dyDescent="0.25">
      <c r="C63" t="s">
        <v>378</v>
      </c>
      <c r="E63">
        <v>96</v>
      </c>
      <c r="H63">
        <v>38.4</v>
      </c>
      <c r="I63">
        <v>3.5</v>
      </c>
      <c r="J63" s="7">
        <f>E63*I63</f>
        <v>336</v>
      </c>
    </row>
    <row r="64" spans="1:13" x14ac:dyDescent="0.25">
      <c r="A64" s="3">
        <v>45408</v>
      </c>
      <c r="B64" s="24" t="s">
        <v>55</v>
      </c>
      <c r="C64" s="24" t="s">
        <v>379</v>
      </c>
      <c r="D64" s="24">
        <v>10004647</v>
      </c>
      <c r="E64" s="24">
        <v>7</v>
      </c>
      <c r="F64" s="24" t="s">
        <v>57</v>
      </c>
      <c r="G64" s="24">
        <v>0.22</v>
      </c>
      <c r="H64" s="24">
        <v>1.51</v>
      </c>
      <c r="I64" s="2">
        <v>1.4</v>
      </c>
      <c r="J64" s="24">
        <v>9.8000000000000007</v>
      </c>
      <c r="K64" s="24"/>
      <c r="L64" s="24"/>
      <c r="M64" s="24">
        <v>66081384</v>
      </c>
    </row>
    <row r="65" spans="2:13" x14ac:dyDescent="0.25">
      <c r="B65" s="24"/>
      <c r="C65" s="24"/>
      <c r="D65" s="24"/>
      <c r="E65" s="24"/>
      <c r="F65" s="24"/>
      <c r="G65" s="24"/>
      <c r="H65" s="24"/>
      <c r="I65" s="2" t="s">
        <v>59</v>
      </c>
      <c r="J65" s="24"/>
      <c r="K65" s="24"/>
      <c r="L65" s="24"/>
      <c r="M65" s="24"/>
    </row>
    <row r="66" spans="2:13" x14ac:dyDescent="0.25">
      <c r="B66" s="24" t="s">
        <v>55</v>
      </c>
      <c r="C66" s="24" t="s">
        <v>380</v>
      </c>
      <c r="D66" s="24">
        <v>10111420</v>
      </c>
      <c r="E66" s="24">
        <v>1</v>
      </c>
      <c r="F66" s="24" t="s">
        <v>57</v>
      </c>
      <c r="G66" s="24">
        <v>0.32</v>
      </c>
      <c r="H66" s="24">
        <v>0.32</v>
      </c>
      <c r="I66" s="2">
        <v>1</v>
      </c>
      <c r="J66" s="24">
        <v>1</v>
      </c>
      <c r="K66" s="24"/>
      <c r="L66" s="24"/>
      <c r="M66" s="24">
        <v>67754468</v>
      </c>
    </row>
    <row r="67" spans="2:13" x14ac:dyDescent="0.25">
      <c r="B67" s="24"/>
      <c r="C67" s="24"/>
      <c r="D67" s="24"/>
      <c r="E67" s="24"/>
      <c r="F67" s="24"/>
      <c r="G67" s="24"/>
      <c r="H67" s="24"/>
      <c r="I67" s="2" t="s">
        <v>59</v>
      </c>
      <c r="J67" s="24"/>
      <c r="K67" s="24"/>
      <c r="L67" s="24"/>
      <c r="M67" s="24"/>
    </row>
    <row r="68" spans="2:13" x14ac:dyDescent="0.25">
      <c r="B68" s="24" t="s">
        <v>55</v>
      </c>
      <c r="C68" s="24" t="s">
        <v>381</v>
      </c>
      <c r="D68" s="24">
        <v>3287804</v>
      </c>
      <c r="E68" s="24">
        <v>2</v>
      </c>
      <c r="F68" s="24" t="s">
        <v>57</v>
      </c>
      <c r="G68" s="24">
        <v>0.02</v>
      </c>
      <c r="H68" s="24">
        <v>0.05</v>
      </c>
      <c r="I68" s="2">
        <v>0.85</v>
      </c>
      <c r="J68" s="24">
        <v>1.7</v>
      </c>
      <c r="K68" s="24"/>
      <c r="L68" s="24"/>
      <c r="M68" s="24">
        <v>85935233</v>
      </c>
    </row>
    <row r="69" spans="2:13" x14ac:dyDescent="0.25">
      <c r="B69" s="24"/>
      <c r="C69" s="24"/>
      <c r="D69" s="24"/>
      <c r="E69" s="24"/>
      <c r="F69" s="24"/>
      <c r="G69" s="24"/>
      <c r="H69" s="24"/>
      <c r="I69" s="2" t="s">
        <v>59</v>
      </c>
      <c r="J69" s="24"/>
      <c r="K69" s="24"/>
      <c r="L69" s="24"/>
      <c r="M69" s="24"/>
    </row>
    <row r="70" spans="2:13" x14ac:dyDescent="0.25">
      <c r="B70" s="24" t="s">
        <v>55</v>
      </c>
      <c r="C70" s="24" t="s">
        <v>382</v>
      </c>
      <c r="D70" s="24">
        <v>3267158</v>
      </c>
      <c r="E70" s="24">
        <v>4</v>
      </c>
      <c r="F70" s="24" t="s">
        <v>57</v>
      </c>
      <c r="G70" s="24">
        <v>0.16</v>
      </c>
      <c r="H70" s="24">
        <v>0.63</v>
      </c>
      <c r="I70" s="2">
        <v>1.05</v>
      </c>
      <c r="J70" s="24">
        <v>4.5999999999999996</v>
      </c>
      <c r="K70" s="24"/>
      <c r="L70" s="24"/>
      <c r="M70" s="24">
        <v>81117350</v>
      </c>
    </row>
    <row r="71" spans="2:13" x14ac:dyDescent="0.25">
      <c r="B71" s="24"/>
      <c r="C71" s="24"/>
      <c r="D71" s="24"/>
      <c r="E71" s="24"/>
      <c r="F71" s="24"/>
      <c r="G71" s="24"/>
      <c r="H71" s="24"/>
      <c r="I71" s="2" t="s">
        <v>59</v>
      </c>
      <c r="J71" s="24"/>
      <c r="K71" s="24"/>
      <c r="L71" s="24"/>
      <c r="M71" s="24"/>
    </row>
    <row r="72" spans="2:13" x14ac:dyDescent="0.25">
      <c r="B72" s="24" t="s">
        <v>55</v>
      </c>
      <c r="C72" s="24" t="s">
        <v>383</v>
      </c>
      <c r="D72" s="24">
        <v>3268650</v>
      </c>
      <c r="E72" s="24">
        <v>1</v>
      </c>
      <c r="F72" s="24" t="s">
        <v>57</v>
      </c>
      <c r="G72" s="24">
        <v>0.02</v>
      </c>
      <c r="H72" s="24">
        <v>0.02</v>
      </c>
      <c r="I72" s="2">
        <v>0.9</v>
      </c>
      <c r="J72" s="24">
        <v>0.85</v>
      </c>
      <c r="K72" s="24"/>
      <c r="L72" s="24"/>
      <c r="M72" s="24">
        <v>81203680</v>
      </c>
    </row>
    <row r="73" spans="2:13" x14ac:dyDescent="0.25">
      <c r="B73" s="24"/>
      <c r="C73" s="24"/>
      <c r="D73" s="24"/>
      <c r="E73" s="24"/>
      <c r="F73" s="24"/>
      <c r="G73" s="24"/>
      <c r="H73" s="24"/>
      <c r="I73" s="2" t="s">
        <v>59</v>
      </c>
      <c r="J73" s="24"/>
      <c r="K73" s="24"/>
      <c r="L73" s="24"/>
      <c r="M73" s="24"/>
    </row>
    <row r="74" spans="2:13" x14ac:dyDescent="0.25">
      <c r="B74" s="24" t="s">
        <v>55</v>
      </c>
      <c r="C74" s="24" t="s">
        <v>149</v>
      </c>
      <c r="D74" s="24">
        <v>3336922</v>
      </c>
      <c r="E74" s="24">
        <v>1</v>
      </c>
      <c r="F74" s="24" t="s">
        <v>57</v>
      </c>
      <c r="G74" s="24">
        <v>0.25</v>
      </c>
      <c r="H74" s="24">
        <v>0.25</v>
      </c>
      <c r="I74" s="2">
        <v>0.85</v>
      </c>
      <c r="J74" s="24">
        <v>0.85</v>
      </c>
      <c r="K74" s="24"/>
      <c r="L74" s="24"/>
      <c r="M74" s="24">
        <v>88304852</v>
      </c>
    </row>
    <row r="75" spans="2:13" x14ac:dyDescent="0.25">
      <c r="B75" s="24"/>
      <c r="C75" s="24"/>
      <c r="D75" s="24"/>
      <c r="E75" s="24"/>
      <c r="F75" s="24"/>
      <c r="G75" s="24"/>
      <c r="H75" s="24"/>
      <c r="I75" s="2" t="s">
        <v>59</v>
      </c>
      <c r="J75" s="24"/>
      <c r="K75" s="24"/>
      <c r="L75" s="24"/>
      <c r="M75" s="24"/>
    </row>
    <row r="76" spans="2:13" x14ac:dyDescent="0.25">
      <c r="B76" s="24" t="s">
        <v>55</v>
      </c>
      <c r="C76" s="24" t="s">
        <v>96</v>
      </c>
      <c r="D76" s="24">
        <v>3424773</v>
      </c>
      <c r="E76" s="24">
        <v>2</v>
      </c>
      <c r="F76" s="24" t="s">
        <v>57</v>
      </c>
      <c r="G76" s="24">
        <v>0.33</v>
      </c>
      <c r="H76" s="24">
        <v>0.65</v>
      </c>
      <c r="I76" s="2">
        <v>1.5</v>
      </c>
      <c r="J76" s="24">
        <v>3</v>
      </c>
      <c r="K76" s="24"/>
      <c r="L76" s="24"/>
      <c r="M76" s="24">
        <v>92332446</v>
      </c>
    </row>
    <row r="77" spans="2:13" x14ac:dyDescent="0.25">
      <c r="B77" s="24"/>
      <c r="C77" s="24"/>
      <c r="D77" s="24"/>
      <c r="E77" s="24"/>
      <c r="F77" s="24"/>
      <c r="G77" s="24"/>
      <c r="H77" s="24"/>
      <c r="I77" s="2" t="s">
        <v>59</v>
      </c>
      <c r="J77" s="24"/>
      <c r="K77" s="24"/>
      <c r="L77" s="24"/>
      <c r="M77" s="24"/>
    </row>
    <row r="78" spans="2:13" x14ac:dyDescent="0.25">
      <c r="B78" s="24" t="s">
        <v>81</v>
      </c>
      <c r="C78" s="24" t="s">
        <v>384</v>
      </c>
      <c r="D78" s="24">
        <v>5059697743849</v>
      </c>
      <c r="E78" s="24">
        <v>1</v>
      </c>
      <c r="F78" s="24" t="s">
        <v>57</v>
      </c>
      <c r="G78" s="24">
        <v>0.44</v>
      </c>
      <c r="H78" s="24">
        <v>0.44</v>
      </c>
      <c r="I78" s="2">
        <v>3.5</v>
      </c>
      <c r="J78" s="24">
        <v>3.5</v>
      </c>
      <c r="K78" s="24"/>
      <c r="L78" s="24"/>
      <c r="M78" s="24">
        <v>89968922</v>
      </c>
    </row>
    <row r="79" spans="2:13" x14ac:dyDescent="0.25">
      <c r="B79" s="24"/>
      <c r="C79" s="24"/>
      <c r="D79" s="24"/>
      <c r="E79" s="24"/>
      <c r="F79" s="24"/>
      <c r="G79" s="24"/>
      <c r="H79" s="24"/>
      <c r="I79" s="2" t="s">
        <v>59</v>
      </c>
      <c r="J79" s="24"/>
      <c r="K79" s="24"/>
      <c r="L79" s="24"/>
      <c r="M79" s="24"/>
    </row>
    <row r="80" spans="2:13" x14ac:dyDescent="0.25">
      <c r="B80" s="24" t="s">
        <v>81</v>
      </c>
      <c r="C80" s="24" t="s">
        <v>83</v>
      </c>
      <c r="D80" s="24">
        <v>5059697683732</v>
      </c>
      <c r="E80" s="24">
        <v>3</v>
      </c>
      <c r="F80" s="24" t="s">
        <v>57</v>
      </c>
      <c r="G80" s="24">
        <v>0.21</v>
      </c>
      <c r="H80" s="24">
        <v>0.62</v>
      </c>
      <c r="I80" s="2">
        <v>3</v>
      </c>
      <c r="J80" s="24">
        <v>9</v>
      </c>
      <c r="K80" s="24"/>
      <c r="L80" s="24"/>
      <c r="M80" s="24">
        <v>92544593</v>
      </c>
    </row>
    <row r="81" spans="2:13" x14ac:dyDescent="0.25">
      <c r="B81" s="24"/>
      <c r="C81" s="24"/>
      <c r="D81" s="24"/>
      <c r="E81" s="24"/>
      <c r="F81" s="24"/>
      <c r="G81" s="24"/>
      <c r="H81" s="24"/>
      <c r="I81" s="2" t="s">
        <v>59</v>
      </c>
      <c r="J81" s="24"/>
      <c r="K81" s="24"/>
      <c r="L81" s="24"/>
      <c r="M81" s="24"/>
    </row>
    <row r="82" spans="2:13" x14ac:dyDescent="0.25">
      <c r="B82" s="24" t="s">
        <v>81</v>
      </c>
      <c r="C82" s="24" t="s">
        <v>385</v>
      </c>
      <c r="D82" s="24">
        <v>5059512734236</v>
      </c>
      <c r="E82" s="24">
        <v>10</v>
      </c>
      <c r="F82" s="24" t="s">
        <v>57</v>
      </c>
      <c r="G82" s="24">
        <v>0.44</v>
      </c>
      <c r="H82" s="24">
        <v>4.3499999999999996</v>
      </c>
      <c r="I82" s="2">
        <v>3.5</v>
      </c>
      <c r="J82" s="24">
        <v>35</v>
      </c>
      <c r="K82" s="24"/>
      <c r="L82" s="24"/>
      <c r="M82" s="24">
        <v>89934723</v>
      </c>
    </row>
    <row r="83" spans="2:13" x14ac:dyDescent="0.25">
      <c r="B83" s="24"/>
      <c r="C83" s="24"/>
      <c r="D83" s="24"/>
      <c r="E83" s="24"/>
      <c r="F83" s="24"/>
      <c r="G83" s="24"/>
      <c r="H83" s="24"/>
      <c r="I83" s="2" t="s">
        <v>59</v>
      </c>
      <c r="J83" s="24"/>
      <c r="K83" s="24"/>
      <c r="L83" s="24"/>
      <c r="M83" s="24"/>
    </row>
    <row r="84" spans="2:13" x14ac:dyDescent="0.25">
      <c r="B84" s="24" t="s">
        <v>81</v>
      </c>
      <c r="C84" s="24" t="s">
        <v>386</v>
      </c>
      <c r="D84" s="24">
        <v>5059697722912</v>
      </c>
      <c r="E84" s="24">
        <v>5</v>
      </c>
      <c r="F84" s="24" t="s">
        <v>57</v>
      </c>
      <c r="G84" s="24">
        <v>0.43</v>
      </c>
      <c r="H84" s="24">
        <v>2.15</v>
      </c>
      <c r="I84" s="2">
        <v>3.5</v>
      </c>
      <c r="J84" s="24">
        <v>17.5</v>
      </c>
      <c r="K84" s="24"/>
      <c r="L84" s="24"/>
      <c r="M84" s="24">
        <v>89977165</v>
      </c>
    </row>
    <row r="85" spans="2:13" x14ac:dyDescent="0.25">
      <c r="B85" s="24"/>
      <c r="C85" s="24"/>
      <c r="D85" s="24"/>
      <c r="E85" s="24"/>
      <c r="F85" s="24"/>
      <c r="G85" s="24"/>
      <c r="H85" s="24"/>
      <c r="I85" s="2" t="s">
        <v>59</v>
      </c>
      <c r="J85" s="24"/>
      <c r="K85" s="24"/>
      <c r="L85" s="24"/>
      <c r="M85" s="24"/>
    </row>
    <row r="86" spans="2:13" x14ac:dyDescent="0.25">
      <c r="B86" s="24" t="s">
        <v>81</v>
      </c>
      <c r="C86" s="24" t="s">
        <v>387</v>
      </c>
      <c r="D86" s="24">
        <v>5057967464050</v>
      </c>
      <c r="E86" s="24">
        <v>1</v>
      </c>
      <c r="F86" s="24" t="s">
        <v>57</v>
      </c>
      <c r="G86" s="24">
        <v>0.16</v>
      </c>
      <c r="H86" s="24">
        <v>0.16</v>
      </c>
      <c r="I86" s="2">
        <v>3</v>
      </c>
      <c r="J86" s="24">
        <v>3</v>
      </c>
      <c r="K86" s="24"/>
      <c r="L86" s="24"/>
      <c r="M86" s="24">
        <v>86695917</v>
      </c>
    </row>
    <row r="87" spans="2:13" x14ac:dyDescent="0.25">
      <c r="B87" s="24"/>
      <c r="C87" s="24"/>
      <c r="D87" s="24"/>
      <c r="E87" s="24"/>
      <c r="F87" s="24"/>
      <c r="G87" s="24"/>
      <c r="H87" s="24"/>
      <c r="I87" s="2" t="s">
        <v>59</v>
      </c>
      <c r="J87" s="24"/>
      <c r="K87" s="24"/>
      <c r="L87" s="24"/>
      <c r="M87" s="24"/>
    </row>
    <row r="88" spans="2:13" x14ac:dyDescent="0.25">
      <c r="B88" s="24" t="s">
        <v>81</v>
      </c>
      <c r="C88" s="24" t="s">
        <v>158</v>
      </c>
      <c r="D88" s="24">
        <v>5054269268157</v>
      </c>
      <c r="E88" s="24">
        <v>3</v>
      </c>
      <c r="F88" s="24" t="s">
        <v>57</v>
      </c>
      <c r="G88" s="24">
        <v>0.26</v>
      </c>
      <c r="H88" s="24">
        <v>0.77</v>
      </c>
      <c r="I88" s="2">
        <v>2.2000000000000002</v>
      </c>
      <c r="J88" s="24">
        <v>7.2</v>
      </c>
      <c r="K88" s="24"/>
      <c r="L88" s="24"/>
      <c r="M88" s="24">
        <v>58748737</v>
      </c>
    </row>
    <row r="89" spans="2:13" x14ac:dyDescent="0.25">
      <c r="B89" s="24"/>
      <c r="C89" s="24"/>
      <c r="D89" s="24"/>
      <c r="E89" s="24"/>
      <c r="F89" s="24"/>
      <c r="G89" s="24"/>
      <c r="H89" s="24"/>
      <c r="I89" s="2" t="s">
        <v>59</v>
      </c>
      <c r="J89" s="24"/>
      <c r="K89" s="24"/>
      <c r="L89" s="24"/>
      <c r="M89" s="24"/>
    </row>
    <row r="90" spans="2:13" x14ac:dyDescent="0.25">
      <c r="B90" s="24" t="s">
        <v>81</v>
      </c>
      <c r="C90" s="24" t="s">
        <v>388</v>
      </c>
      <c r="D90" s="24">
        <v>5059512730115</v>
      </c>
      <c r="E90" s="24">
        <v>1</v>
      </c>
      <c r="F90" s="24" t="s">
        <v>57</v>
      </c>
      <c r="G90" s="24">
        <v>0.45</v>
      </c>
      <c r="H90" s="24">
        <v>0.45</v>
      </c>
      <c r="I90" s="2">
        <v>4.5</v>
      </c>
      <c r="J90" s="24">
        <v>4.5</v>
      </c>
      <c r="K90" s="24"/>
      <c r="L90" s="24"/>
      <c r="M90" s="24">
        <v>91176678</v>
      </c>
    </row>
    <row r="91" spans="2:13" x14ac:dyDescent="0.25">
      <c r="B91" s="24"/>
      <c r="C91" s="24"/>
      <c r="D91" s="24"/>
      <c r="E91" s="24"/>
      <c r="F91" s="24"/>
      <c r="G91" s="24"/>
      <c r="H91" s="24"/>
      <c r="I91" s="2" t="s">
        <v>59</v>
      </c>
      <c r="J91" s="24"/>
      <c r="K91" s="24"/>
      <c r="L91" s="24"/>
      <c r="M91" s="24"/>
    </row>
    <row r="92" spans="2:13" x14ac:dyDescent="0.25">
      <c r="B92" s="24" t="s">
        <v>81</v>
      </c>
      <c r="C92" s="24" t="s">
        <v>91</v>
      </c>
      <c r="D92" s="24">
        <v>5059697704420</v>
      </c>
      <c r="E92" s="24">
        <v>1</v>
      </c>
      <c r="F92" s="24" t="s">
        <v>57</v>
      </c>
      <c r="G92" s="24">
        <v>0.32</v>
      </c>
      <c r="H92" s="24">
        <v>0.32</v>
      </c>
      <c r="I92" s="2">
        <v>3</v>
      </c>
      <c r="J92" s="24">
        <v>3.45</v>
      </c>
      <c r="K92" s="24"/>
      <c r="L92" s="24"/>
      <c r="M92" s="24">
        <v>92435716</v>
      </c>
    </row>
    <row r="93" spans="2:13" x14ac:dyDescent="0.25">
      <c r="B93" s="24"/>
      <c r="C93" s="24"/>
      <c r="D93" s="24"/>
      <c r="E93" s="24"/>
      <c r="F93" s="24"/>
      <c r="G93" s="24"/>
      <c r="H93" s="24"/>
      <c r="I93" s="2" t="s">
        <v>59</v>
      </c>
      <c r="J93" s="24"/>
      <c r="K93" s="24"/>
      <c r="L93" s="24"/>
      <c r="M93" s="24"/>
    </row>
    <row r="94" spans="2:13" x14ac:dyDescent="0.25">
      <c r="B94" s="24" t="s">
        <v>81</v>
      </c>
      <c r="C94" s="24" t="s">
        <v>389</v>
      </c>
      <c r="D94" s="24">
        <v>5010718306702</v>
      </c>
      <c r="E94" s="24">
        <v>1</v>
      </c>
      <c r="F94" s="24" t="s">
        <v>57</v>
      </c>
      <c r="G94" s="24">
        <v>0.18</v>
      </c>
      <c r="H94" s="24">
        <v>0.18</v>
      </c>
      <c r="I94" s="2">
        <v>1.95</v>
      </c>
      <c r="J94" s="24">
        <v>2.2000000000000002</v>
      </c>
      <c r="K94" s="24"/>
      <c r="L94" s="24"/>
      <c r="M94" s="24">
        <v>50337447</v>
      </c>
    </row>
    <row r="95" spans="2:13" x14ac:dyDescent="0.25">
      <c r="B95" s="24"/>
      <c r="C95" s="24"/>
      <c r="D95" s="24"/>
      <c r="E95" s="24"/>
      <c r="F95" s="24"/>
      <c r="G95" s="24"/>
      <c r="H95" s="24"/>
      <c r="I95" s="2" t="s">
        <v>59</v>
      </c>
      <c r="J95" s="24"/>
      <c r="K95" s="24"/>
      <c r="L95" s="24"/>
      <c r="M95" s="24"/>
    </row>
    <row r="96" spans="2:13" x14ac:dyDescent="0.25">
      <c r="B96" s="24" t="s">
        <v>81</v>
      </c>
      <c r="C96" s="24" t="s">
        <v>133</v>
      </c>
      <c r="D96" s="24">
        <v>3297537</v>
      </c>
      <c r="E96" s="24">
        <v>1</v>
      </c>
      <c r="F96" s="24" t="s">
        <v>57</v>
      </c>
      <c r="G96" s="24">
        <v>0.2</v>
      </c>
      <c r="H96" s="24">
        <v>0.2</v>
      </c>
      <c r="I96" s="2">
        <v>2.85</v>
      </c>
      <c r="J96" s="24">
        <v>2.85</v>
      </c>
      <c r="K96" s="24"/>
      <c r="L96" s="24"/>
      <c r="M96" s="24">
        <v>87228497</v>
      </c>
    </row>
    <row r="97" spans="2:13" x14ac:dyDescent="0.25">
      <c r="B97" s="24"/>
      <c r="C97" s="24"/>
      <c r="D97" s="24"/>
      <c r="E97" s="24"/>
      <c r="F97" s="24"/>
      <c r="G97" s="24"/>
      <c r="H97" s="24"/>
      <c r="I97" s="2" t="s">
        <v>59</v>
      </c>
      <c r="J97" s="24"/>
      <c r="K97" s="24"/>
      <c r="L97" s="24"/>
      <c r="M97" s="24"/>
    </row>
    <row r="98" spans="2:13" x14ac:dyDescent="0.25">
      <c r="B98" s="24" t="s">
        <v>81</v>
      </c>
      <c r="C98" s="24" t="s">
        <v>390</v>
      </c>
      <c r="D98" s="24">
        <v>5059697747212</v>
      </c>
      <c r="E98" s="24">
        <v>5</v>
      </c>
      <c r="F98" s="24" t="s">
        <v>57</v>
      </c>
      <c r="G98" s="24">
        <v>0.56000000000000005</v>
      </c>
      <c r="H98" s="24">
        <v>2.78</v>
      </c>
      <c r="I98" s="2">
        <v>4</v>
      </c>
      <c r="J98" s="24">
        <v>23</v>
      </c>
      <c r="K98" s="24"/>
      <c r="L98" s="24"/>
      <c r="M98" s="24">
        <v>92747952</v>
      </c>
    </row>
    <row r="99" spans="2:13" x14ac:dyDescent="0.25">
      <c r="B99" s="24"/>
      <c r="C99" s="24"/>
      <c r="D99" s="24"/>
      <c r="E99" s="24"/>
      <c r="F99" s="24"/>
      <c r="G99" s="24"/>
      <c r="H99" s="24"/>
      <c r="I99" s="2" t="s">
        <v>59</v>
      </c>
      <c r="J99" s="24"/>
      <c r="K99" s="24"/>
      <c r="L99" s="24"/>
      <c r="M99" s="24"/>
    </row>
    <row r="100" spans="2:13" x14ac:dyDescent="0.25">
      <c r="B100" s="24" t="s">
        <v>81</v>
      </c>
      <c r="C100" s="24" t="s">
        <v>391</v>
      </c>
      <c r="D100" s="24">
        <v>5059697722523</v>
      </c>
      <c r="E100" s="24">
        <v>7</v>
      </c>
      <c r="F100" s="24" t="s">
        <v>57</v>
      </c>
      <c r="G100" s="24">
        <v>0.45</v>
      </c>
      <c r="H100" s="24">
        <v>3.13</v>
      </c>
      <c r="I100" s="2">
        <v>3.5</v>
      </c>
      <c r="J100" s="24">
        <v>24.5</v>
      </c>
      <c r="K100" s="24"/>
      <c r="L100" s="24"/>
      <c r="M100" s="24">
        <v>89965219</v>
      </c>
    </row>
    <row r="101" spans="2:13" x14ac:dyDescent="0.25">
      <c r="B101" s="24"/>
      <c r="C101" s="24"/>
      <c r="D101" s="24"/>
      <c r="E101" s="24"/>
      <c r="F101" s="24"/>
      <c r="G101" s="24"/>
      <c r="H101" s="24"/>
      <c r="I101" s="2" t="s">
        <v>59</v>
      </c>
      <c r="J101" s="24"/>
      <c r="K101" s="24"/>
      <c r="L101" s="24"/>
      <c r="M101" s="24"/>
    </row>
    <row r="102" spans="2:13" x14ac:dyDescent="0.25">
      <c r="B102" s="24" t="s">
        <v>81</v>
      </c>
      <c r="C102" s="24" t="s">
        <v>153</v>
      </c>
      <c r="D102" s="24">
        <v>5054269745610</v>
      </c>
      <c r="E102" s="24">
        <v>1</v>
      </c>
      <c r="F102" s="24" t="s">
        <v>57</v>
      </c>
      <c r="G102" s="24">
        <v>0.39</v>
      </c>
      <c r="H102" s="24">
        <v>0.39</v>
      </c>
      <c r="I102" s="2">
        <v>4.5</v>
      </c>
      <c r="J102" s="24">
        <v>5.15</v>
      </c>
      <c r="K102" s="24"/>
      <c r="L102" s="24"/>
      <c r="M102" s="24">
        <v>79660952</v>
      </c>
    </row>
    <row r="103" spans="2:13" x14ac:dyDescent="0.25">
      <c r="B103" s="24"/>
      <c r="C103" s="24"/>
      <c r="D103" s="24"/>
      <c r="E103" s="24"/>
      <c r="F103" s="24"/>
      <c r="G103" s="24"/>
      <c r="H103" s="24"/>
      <c r="I103" s="2" t="s">
        <v>59</v>
      </c>
      <c r="J103" s="24"/>
      <c r="K103" s="24"/>
      <c r="L103" s="24"/>
      <c r="M103" s="24"/>
    </row>
    <row r="104" spans="2:13" x14ac:dyDescent="0.25">
      <c r="B104" s="24" t="s">
        <v>81</v>
      </c>
      <c r="C104" s="24" t="s">
        <v>392</v>
      </c>
      <c r="D104" s="24">
        <v>5010718315810</v>
      </c>
      <c r="E104" s="24">
        <v>1</v>
      </c>
      <c r="F104" s="24" t="s">
        <v>57</v>
      </c>
      <c r="G104" s="24">
        <v>0.13</v>
      </c>
      <c r="H104" s="24">
        <v>0.13</v>
      </c>
      <c r="I104" s="2">
        <v>1.75</v>
      </c>
      <c r="J104" s="24">
        <v>1.75</v>
      </c>
      <c r="K104" s="24"/>
      <c r="L104" s="24"/>
      <c r="M104" s="24">
        <v>89619242</v>
      </c>
    </row>
    <row r="105" spans="2:13" x14ac:dyDescent="0.25">
      <c r="B105" s="24"/>
      <c r="C105" s="24"/>
      <c r="D105" s="24"/>
      <c r="E105" s="24"/>
      <c r="F105" s="24"/>
      <c r="G105" s="24"/>
      <c r="H105" s="24"/>
      <c r="I105" s="2" t="s">
        <v>59</v>
      </c>
      <c r="J105" s="24"/>
      <c r="K105" s="24"/>
      <c r="L105" s="24"/>
      <c r="M105" s="24"/>
    </row>
    <row r="106" spans="2:13" x14ac:dyDescent="0.25">
      <c r="B106" s="24" t="s">
        <v>81</v>
      </c>
      <c r="C106" s="24" t="s">
        <v>393</v>
      </c>
      <c r="D106" s="24">
        <v>5054269107456</v>
      </c>
      <c r="E106" s="24">
        <v>1</v>
      </c>
      <c r="F106" s="24" t="s">
        <v>57</v>
      </c>
      <c r="G106" s="24">
        <v>0.45</v>
      </c>
      <c r="H106" s="24">
        <v>0.45</v>
      </c>
      <c r="I106" s="2">
        <v>2.8</v>
      </c>
      <c r="J106" s="24">
        <v>2.8</v>
      </c>
      <c r="K106" s="24"/>
      <c r="L106" s="24"/>
      <c r="M106" s="24">
        <v>78866388</v>
      </c>
    </row>
    <row r="107" spans="2:13" x14ac:dyDescent="0.25">
      <c r="B107" s="24"/>
      <c r="C107" s="24"/>
      <c r="D107" s="24"/>
      <c r="E107" s="24"/>
      <c r="F107" s="24"/>
      <c r="G107" s="24"/>
      <c r="H107" s="24"/>
      <c r="I107" s="2" t="s">
        <v>59</v>
      </c>
      <c r="J107" s="24"/>
      <c r="K107" s="24"/>
      <c r="L107" s="24"/>
      <c r="M107" s="24"/>
    </row>
    <row r="108" spans="2:13" x14ac:dyDescent="0.25">
      <c r="B108" s="24" t="s">
        <v>66</v>
      </c>
      <c r="C108" s="24" t="s">
        <v>142</v>
      </c>
      <c r="D108" s="24">
        <v>5010044000275</v>
      </c>
      <c r="E108" s="24">
        <v>1</v>
      </c>
      <c r="F108" s="24" t="s">
        <v>57</v>
      </c>
      <c r="G108" s="24">
        <v>0.41</v>
      </c>
      <c r="H108" s="24">
        <v>0.41</v>
      </c>
      <c r="I108" s="2">
        <v>1.1000000000000001</v>
      </c>
      <c r="J108" s="24">
        <v>1.1000000000000001</v>
      </c>
      <c r="K108" s="24"/>
      <c r="L108" s="24"/>
      <c r="M108" s="24">
        <v>50688895</v>
      </c>
    </row>
    <row r="109" spans="2:13" x14ac:dyDescent="0.25">
      <c r="B109" s="24"/>
      <c r="C109" s="24"/>
      <c r="D109" s="24"/>
      <c r="E109" s="24"/>
      <c r="F109" s="24"/>
      <c r="G109" s="24"/>
      <c r="H109" s="24"/>
      <c r="I109" s="2" t="s">
        <v>59</v>
      </c>
      <c r="J109" s="24"/>
      <c r="K109" s="24"/>
      <c r="L109" s="24"/>
      <c r="M109" s="24"/>
    </row>
    <row r="110" spans="2:13" x14ac:dyDescent="0.25">
      <c r="B110" s="24" t="s">
        <v>66</v>
      </c>
      <c r="C110" s="24" t="s">
        <v>394</v>
      </c>
      <c r="D110" s="24">
        <v>5059697711114</v>
      </c>
      <c r="E110" s="24">
        <v>3</v>
      </c>
      <c r="F110" s="24" t="s">
        <v>57</v>
      </c>
      <c r="G110" s="24">
        <v>0.05</v>
      </c>
      <c r="H110" s="24">
        <v>0.15</v>
      </c>
      <c r="I110" s="2">
        <v>1.7</v>
      </c>
      <c r="J110" s="24">
        <v>5.0999999999999996</v>
      </c>
      <c r="K110" s="24"/>
      <c r="L110" s="24"/>
      <c r="M110" s="24">
        <v>91065078</v>
      </c>
    </row>
    <row r="111" spans="2:13" x14ac:dyDescent="0.25">
      <c r="B111" s="24"/>
      <c r="C111" s="24"/>
      <c r="D111" s="24"/>
      <c r="E111" s="24"/>
      <c r="F111" s="24"/>
      <c r="G111" s="24"/>
      <c r="H111" s="24"/>
      <c r="I111" s="2" t="s">
        <v>59</v>
      </c>
      <c r="J111" s="24"/>
      <c r="K111" s="24"/>
      <c r="L111" s="24"/>
      <c r="M111" s="24"/>
    </row>
    <row r="112" spans="2:13" x14ac:dyDescent="0.25">
      <c r="B112" s="24" t="s">
        <v>66</v>
      </c>
      <c r="C112" s="24" t="s">
        <v>143</v>
      </c>
      <c r="D112" s="24">
        <v>5059512103650</v>
      </c>
      <c r="E112" s="24">
        <v>3</v>
      </c>
      <c r="F112" s="24" t="s">
        <v>57</v>
      </c>
      <c r="G112" s="24">
        <v>0.14000000000000001</v>
      </c>
      <c r="H112" s="24">
        <v>0.44</v>
      </c>
      <c r="I112" s="2">
        <v>1.1000000000000001</v>
      </c>
      <c r="J112" s="24">
        <v>3.3</v>
      </c>
      <c r="K112" s="24"/>
      <c r="L112" s="24"/>
      <c r="M112" s="24">
        <v>88303971</v>
      </c>
    </row>
    <row r="113" spans="1:13" x14ac:dyDescent="0.25">
      <c r="B113" s="24"/>
      <c r="C113" s="24"/>
      <c r="D113" s="24"/>
      <c r="E113" s="24"/>
      <c r="F113" s="24"/>
      <c r="G113" s="24"/>
      <c r="H113" s="24"/>
      <c r="I113" s="2" t="s">
        <v>59</v>
      </c>
      <c r="J113" s="24"/>
      <c r="K113" s="24"/>
      <c r="L113" s="24"/>
      <c r="M113" s="24"/>
    </row>
    <row r="114" spans="1:13" x14ac:dyDescent="0.25">
      <c r="A114" s="3">
        <v>45410</v>
      </c>
      <c r="B114" s="24" t="s">
        <v>81</v>
      </c>
      <c r="C114" s="24" t="s">
        <v>395</v>
      </c>
      <c r="D114" s="24">
        <v>5054269155624</v>
      </c>
      <c r="E114" s="24">
        <v>1</v>
      </c>
      <c r="F114" s="24" t="s">
        <v>57</v>
      </c>
      <c r="G114" s="24">
        <v>0.7</v>
      </c>
      <c r="H114" s="24">
        <v>0.7</v>
      </c>
      <c r="I114" s="2">
        <v>2.7</v>
      </c>
      <c r="J114" s="24">
        <v>2.7</v>
      </c>
      <c r="K114" s="24"/>
      <c r="L114" s="24"/>
      <c r="M114" s="24">
        <v>78939199</v>
      </c>
    </row>
    <row r="115" spans="1:13" x14ac:dyDescent="0.25">
      <c r="B115" s="24"/>
      <c r="C115" s="24"/>
      <c r="D115" s="24"/>
      <c r="E115" s="24"/>
      <c r="F115" s="24"/>
      <c r="G115" s="24"/>
      <c r="H115" s="24"/>
      <c r="I115" s="2" t="s">
        <v>59</v>
      </c>
      <c r="J115" s="24"/>
      <c r="K115" s="24"/>
      <c r="L115" s="24"/>
      <c r="M115" s="24"/>
    </row>
    <row r="116" spans="1:13" x14ac:dyDescent="0.25">
      <c r="B116" s="24" t="s">
        <v>81</v>
      </c>
      <c r="C116" s="24" t="s">
        <v>396</v>
      </c>
      <c r="D116" s="24">
        <v>5057008920361</v>
      </c>
      <c r="E116" s="24">
        <v>3</v>
      </c>
      <c r="F116" s="24" t="s">
        <v>57</v>
      </c>
      <c r="G116" s="24">
        <v>0.21</v>
      </c>
      <c r="H116" s="24">
        <v>0.63</v>
      </c>
      <c r="I116" s="2">
        <v>3.75</v>
      </c>
      <c r="J116" s="24">
        <v>11.25</v>
      </c>
      <c r="K116" s="24"/>
      <c r="L116" s="24"/>
      <c r="M116" s="24">
        <v>56454120</v>
      </c>
    </row>
    <row r="117" spans="1:13" x14ac:dyDescent="0.25">
      <c r="B117" s="24"/>
      <c r="C117" s="24"/>
      <c r="D117" s="24"/>
      <c r="E117" s="24"/>
      <c r="F117" s="24"/>
      <c r="G117" s="24"/>
      <c r="H117" s="24"/>
      <c r="I117" s="2" t="s">
        <v>59</v>
      </c>
      <c r="J117" s="24"/>
      <c r="K117" s="24"/>
      <c r="L117" s="24"/>
      <c r="M117" s="24"/>
    </row>
    <row r="118" spans="1:13" x14ac:dyDescent="0.25">
      <c r="B118" s="24" t="s">
        <v>81</v>
      </c>
      <c r="C118" s="24" t="s">
        <v>397</v>
      </c>
      <c r="D118" s="24">
        <v>5059697724916</v>
      </c>
      <c r="E118" s="24">
        <v>1</v>
      </c>
      <c r="F118" s="24" t="s">
        <v>57</v>
      </c>
      <c r="G118" s="24">
        <v>0.52</v>
      </c>
      <c r="H118" s="24">
        <v>0.52</v>
      </c>
      <c r="I118" s="2">
        <v>4.0999999999999996</v>
      </c>
      <c r="J118" s="24">
        <v>4</v>
      </c>
      <c r="K118" s="24"/>
      <c r="L118" s="24"/>
      <c r="M118" s="24">
        <v>92752571</v>
      </c>
    </row>
    <row r="119" spans="1:13" x14ac:dyDescent="0.25">
      <c r="B119" s="24"/>
      <c r="C119" s="24"/>
      <c r="D119" s="24"/>
      <c r="E119" s="24"/>
      <c r="F119" s="24"/>
      <c r="G119" s="24"/>
      <c r="H119" s="24"/>
      <c r="I119" s="2" t="s">
        <v>59</v>
      </c>
      <c r="J119" s="24"/>
      <c r="K119" s="24"/>
      <c r="L119" s="24"/>
      <c r="M119" s="24"/>
    </row>
    <row r="120" spans="1:13" x14ac:dyDescent="0.25">
      <c r="B120" s="24" t="s">
        <v>81</v>
      </c>
      <c r="C120" s="24" t="s">
        <v>398</v>
      </c>
      <c r="D120" s="24">
        <v>5057753917845</v>
      </c>
      <c r="E120" s="24">
        <v>6</v>
      </c>
      <c r="F120" s="24" t="s">
        <v>57</v>
      </c>
      <c r="G120" s="24">
        <v>0.42</v>
      </c>
      <c r="H120" s="24">
        <v>2.5</v>
      </c>
      <c r="I120" s="2">
        <v>2</v>
      </c>
      <c r="J120" s="24">
        <v>12</v>
      </c>
      <c r="K120" s="24"/>
      <c r="L120" s="24"/>
      <c r="M120" s="24">
        <v>88628872</v>
      </c>
    </row>
    <row r="121" spans="1:13" x14ac:dyDescent="0.25">
      <c r="B121" s="24"/>
      <c r="C121" s="24"/>
      <c r="D121" s="24"/>
      <c r="E121" s="24"/>
      <c r="F121" s="24"/>
      <c r="G121" s="24"/>
      <c r="H121" s="24"/>
      <c r="I121" s="2" t="s">
        <v>59</v>
      </c>
      <c r="J121" s="24"/>
      <c r="K121" s="24"/>
      <c r="L121" s="24"/>
      <c r="M121" s="24"/>
    </row>
    <row r="122" spans="1:13" x14ac:dyDescent="0.25">
      <c r="B122" s="24" t="s">
        <v>81</v>
      </c>
      <c r="C122" s="24" t="s">
        <v>399</v>
      </c>
      <c r="D122" s="24">
        <v>5053947788154</v>
      </c>
      <c r="E122" s="24">
        <v>3</v>
      </c>
      <c r="F122" s="24" t="s">
        <v>57</v>
      </c>
      <c r="G122" s="24">
        <v>0.19</v>
      </c>
      <c r="H122" s="24">
        <v>0.57999999999999996</v>
      </c>
      <c r="I122" s="2">
        <v>3.45</v>
      </c>
      <c r="J122" s="24">
        <v>10.35</v>
      </c>
      <c r="K122" s="24"/>
      <c r="L122" s="24"/>
      <c r="M122" s="24">
        <v>50149445</v>
      </c>
    </row>
    <row r="123" spans="1:13" x14ac:dyDescent="0.25">
      <c r="B123" s="24"/>
      <c r="C123" s="24"/>
      <c r="D123" s="24"/>
      <c r="E123" s="24"/>
      <c r="F123" s="24"/>
      <c r="G123" s="24"/>
      <c r="H123" s="24"/>
      <c r="I123" s="2" t="s">
        <v>59</v>
      </c>
      <c r="J123" s="24"/>
      <c r="K123" s="24"/>
      <c r="L123" s="24"/>
      <c r="M123" s="24"/>
    </row>
    <row r="124" spans="1:13" x14ac:dyDescent="0.25">
      <c r="B124" s="24" t="s">
        <v>55</v>
      </c>
      <c r="C124" s="24" t="s">
        <v>400</v>
      </c>
      <c r="D124" s="24">
        <v>10061503</v>
      </c>
      <c r="E124" s="24">
        <v>7</v>
      </c>
      <c r="F124" s="24" t="s">
        <v>57</v>
      </c>
      <c r="G124" s="24">
        <v>0.59</v>
      </c>
      <c r="H124" s="24">
        <v>4.1399999999999997</v>
      </c>
      <c r="I124" s="2">
        <v>1.1000000000000001</v>
      </c>
      <c r="J124" s="24">
        <v>7.7</v>
      </c>
      <c r="K124" s="24"/>
      <c r="L124" s="24"/>
      <c r="M124" s="24">
        <v>51513646</v>
      </c>
    </row>
    <row r="125" spans="1:13" x14ac:dyDescent="0.25">
      <c r="B125" s="24"/>
      <c r="C125" s="24"/>
      <c r="D125" s="24"/>
      <c r="E125" s="24"/>
      <c r="F125" s="24"/>
      <c r="G125" s="24"/>
      <c r="H125" s="24"/>
      <c r="I125" s="2" t="s">
        <v>59</v>
      </c>
      <c r="J125" s="24"/>
      <c r="K125" s="24"/>
      <c r="L125" s="24"/>
      <c r="M125" s="24"/>
    </row>
    <row r="126" spans="1:13" x14ac:dyDescent="0.25">
      <c r="B126" s="24" t="s">
        <v>55</v>
      </c>
      <c r="C126" s="24" t="s">
        <v>188</v>
      </c>
      <c r="D126" s="24">
        <v>10008546</v>
      </c>
      <c r="E126" s="24">
        <v>1</v>
      </c>
      <c r="F126" s="24" t="s">
        <v>57</v>
      </c>
      <c r="G126" s="24">
        <v>0.59</v>
      </c>
      <c r="H126" s="24">
        <v>0.59</v>
      </c>
      <c r="I126" s="2">
        <v>2.4</v>
      </c>
      <c r="J126" s="24">
        <v>2.2999999999999998</v>
      </c>
      <c r="K126" s="24"/>
      <c r="L126" s="24"/>
      <c r="M126" s="24">
        <v>57753093</v>
      </c>
    </row>
    <row r="127" spans="1:13" x14ac:dyDescent="0.25">
      <c r="B127" s="24"/>
      <c r="C127" s="24"/>
      <c r="D127" s="24"/>
      <c r="E127" s="24"/>
      <c r="F127" s="24"/>
      <c r="G127" s="24"/>
      <c r="H127" s="24"/>
      <c r="I127" s="2" t="s">
        <v>59</v>
      </c>
      <c r="J127" s="24"/>
      <c r="K127" s="24"/>
      <c r="L127" s="24"/>
      <c r="M127" s="24"/>
    </row>
    <row r="128" spans="1:13" x14ac:dyDescent="0.25">
      <c r="B128" s="24" t="s">
        <v>55</v>
      </c>
      <c r="C128" s="24" t="s">
        <v>401</v>
      </c>
      <c r="D128" s="24">
        <v>3286692</v>
      </c>
      <c r="E128" s="24">
        <v>6</v>
      </c>
      <c r="F128" s="24" t="s">
        <v>57</v>
      </c>
      <c r="G128" s="24">
        <v>0.16</v>
      </c>
      <c r="H128" s="24">
        <v>0.97</v>
      </c>
      <c r="I128" s="2">
        <v>0.75</v>
      </c>
      <c r="J128" s="24">
        <v>5.0999999999999996</v>
      </c>
      <c r="K128" s="24"/>
      <c r="L128" s="24"/>
      <c r="M128" s="24">
        <v>85550250</v>
      </c>
    </row>
    <row r="129" spans="2:13" x14ac:dyDescent="0.25">
      <c r="B129" s="24"/>
      <c r="C129" s="24"/>
      <c r="D129" s="24"/>
      <c r="E129" s="24"/>
      <c r="F129" s="24"/>
      <c r="G129" s="24"/>
      <c r="H129" s="24"/>
      <c r="I129" s="2" t="s">
        <v>59</v>
      </c>
      <c r="J129" s="24"/>
      <c r="K129" s="24"/>
      <c r="L129" s="24"/>
      <c r="M129" s="24"/>
    </row>
    <row r="130" spans="2:13" x14ac:dyDescent="0.25">
      <c r="B130" s="24" t="s">
        <v>66</v>
      </c>
      <c r="C130" s="24" t="s">
        <v>368</v>
      </c>
      <c r="D130" s="24">
        <v>5010044002958</v>
      </c>
      <c r="E130" s="24">
        <v>1</v>
      </c>
      <c r="F130" s="24" t="s">
        <v>57</v>
      </c>
      <c r="G130" s="24">
        <v>0.32</v>
      </c>
      <c r="H130" s="24">
        <v>0.32</v>
      </c>
      <c r="I130" s="2">
        <v>1.25</v>
      </c>
      <c r="J130" s="24">
        <v>1.45</v>
      </c>
      <c r="K130" s="24"/>
      <c r="L130" s="24"/>
      <c r="M130" s="24">
        <v>63961413</v>
      </c>
    </row>
    <row r="131" spans="2:13" x14ac:dyDescent="0.25">
      <c r="B131" s="24"/>
      <c r="C131" s="24"/>
      <c r="D131" s="24"/>
      <c r="E131" s="24"/>
      <c r="F131" s="24"/>
      <c r="G131" s="24"/>
      <c r="H131" s="24"/>
      <c r="I131" s="2" t="s">
        <v>59</v>
      </c>
      <c r="J131" s="24"/>
      <c r="K131" s="24"/>
      <c r="L131" s="24"/>
      <c r="M131" s="24"/>
    </row>
    <row r="132" spans="2:13" x14ac:dyDescent="0.25">
      <c r="B132" s="24" t="s">
        <v>66</v>
      </c>
      <c r="C132" s="24" t="s">
        <v>141</v>
      </c>
      <c r="D132" s="24">
        <v>5057967395088</v>
      </c>
      <c r="E132" s="24">
        <v>2</v>
      </c>
      <c r="F132" s="24" t="s">
        <v>57</v>
      </c>
      <c r="G132" s="24">
        <v>0.46</v>
      </c>
      <c r="H132" s="24">
        <v>0.92</v>
      </c>
      <c r="I132" s="2">
        <v>1.7</v>
      </c>
      <c r="J132" s="24">
        <v>3.9</v>
      </c>
      <c r="K132" s="24"/>
      <c r="L132" s="24"/>
      <c r="M132" s="24">
        <v>86583952</v>
      </c>
    </row>
    <row r="133" spans="2:13" x14ac:dyDescent="0.25">
      <c r="B133" s="24"/>
      <c r="C133" s="24"/>
      <c r="D133" s="24"/>
      <c r="E133" s="24"/>
      <c r="F133" s="24"/>
      <c r="G133" s="24"/>
      <c r="H133" s="24"/>
      <c r="I133" s="2" t="s">
        <v>59</v>
      </c>
      <c r="J133" s="24"/>
      <c r="K133" s="24"/>
      <c r="L133" s="24"/>
      <c r="M133" s="24"/>
    </row>
    <row r="134" spans="2:13" x14ac:dyDescent="0.25">
      <c r="B134" s="24" t="s">
        <v>66</v>
      </c>
      <c r="C134" s="24" t="s">
        <v>402</v>
      </c>
      <c r="D134" s="24">
        <v>5010003000131</v>
      </c>
      <c r="E134" s="24">
        <v>5</v>
      </c>
      <c r="F134" s="24" t="s">
        <v>57</v>
      </c>
      <c r="G134" s="24">
        <v>0.81</v>
      </c>
      <c r="H134" s="24">
        <v>4.05</v>
      </c>
      <c r="I134" s="2">
        <v>1.39</v>
      </c>
      <c r="J134" s="24">
        <v>7.75</v>
      </c>
      <c r="K134" s="24"/>
      <c r="L134" s="24"/>
      <c r="M134" s="24">
        <v>53542320</v>
      </c>
    </row>
    <row r="135" spans="2:13" x14ac:dyDescent="0.25">
      <c r="B135" s="24"/>
      <c r="C135" s="24"/>
      <c r="D135" s="24"/>
      <c r="E135" s="24"/>
      <c r="F135" s="24"/>
      <c r="G135" s="24"/>
      <c r="H135" s="24"/>
      <c r="I135" s="2" t="s">
        <v>59</v>
      </c>
      <c r="J135" s="24"/>
      <c r="K135" s="24"/>
      <c r="L135" s="24"/>
      <c r="M135" s="24"/>
    </row>
    <row r="136" spans="2:13" x14ac:dyDescent="0.25">
      <c r="B136" s="24" t="s">
        <v>66</v>
      </c>
      <c r="C136" s="24" t="s">
        <v>142</v>
      </c>
      <c r="D136" s="24">
        <v>5010044000275</v>
      </c>
      <c r="E136" s="24">
        <v>1</v>
      </c>
      <c r="F136" s="24" t="s">
        <v>57</v>
      </c>
      <c r="G136" s="24">
        <v>0.41</v>
      </c>
      <c r="H136" s="24">
        <v>0.41</v>
      </c>
      <c r="I136" s="2">
        <v>1.1000000000000001</v>
      </c>
      <c r="J136" s="24">
        <v>1.1000000000000001</v>
      </c>
      <c r="K136" s="24"/>
      <c r="L136" s="24"/>
      <c r="M136" s="24">
        <v>50688895</v>
      </c>
    </row>
    <row r="137" spans="2:13" x14ac:dyDescent="0.25">
      <c r="B137" s="24"/>
      <c r="C137" s="24"/>
      <c r="D137" s="24"/>
      <c r="E137" s="24"/>
      <c r="F137" s="24"/>
      <c r="G137" s="24"/>
      <c r="H137" s="24"/>
      <c r="I137" s="2" t="s">
        <v>59</v>
      </c>
      <c r="J137" s="24"/>
      <c r="K137" s="24"/>
      <c r="L137" s="24"/>
      <c r="M137" s="24"/>
    </row>
    <row r="138" spans="2:13" x14ac:dyDescent="0.25">
      <c r="B138" s="24" t="s">
        <v>66</v>
      </c>
      <c r="C138" s="24" t="s">
        <v>403</v>
      </c>
      <c r="D138" s="24">
        <v>5010044004112</v>
      </c>
      <c r="E138" s="24">
        <v>1</v>
      </c>
      <c r="F138" s="24" t="s">
        <v>57</v>
      </c>
      <c r="G138" s="24">
        <v>0.35</v>
      </c>
      <c r="H138" s="24">
        <v>0.35</v>
      </c>
      <c r="I138" s="2">
        <v>1.45</v>
      </c>
      <c r="J138" s="24">
        <v>1.65</v>
      </c>
      <c r="K138" s="24"/>
      <c r="L138" s="24"/>
      <c r="M138" s="24">
        <v>67552776</v>
      </c>
    </row>
    <row r="139" spans="2:13" x14ac:dyDescent="0.25">
      <c r="B139" s="24"/>
      <c r="C139" s="24"/>
      <c r="D139" s="24"/>
      <c r="E139" s="24"/>
      <c r="F139" s="24"/>
      <c r="G139" s="24"/>
      <c r="H139" s="24"/>
      <c r="I139" s="2" t="s">
        <v>59</v>
      </c>
      <c r="J139" s="24"/>
      <c r="K139" s="24"/>
      <c r="L139" s="24"/>
      <c r="M139" s="24"/>
    </row>
    <row r="140" spans="2:13" x14ac:dyDescent="0.25">
      <c r="B140" s="24" t="s">
        <v>66</v>
      </c>
      <c r="C140" s="24" t="s">
        <v>404</v>
      </c>
      <c r="D140" s="24">
        <v>5057753893958</v>
      </c>
      <c r="E140" s="24">
        <v>1</v>
      </c>
      <c r="F140" s="24" t="s">
        <v>57</v>
      </c>
      <c r="G140" s="24">
        <v>0.82</v>
      </c>
      <c r="H140" s="24">
        <v>0.82</v>
      </c>
      <c r="I140" s="2">
        <v>1.3</v>
      </c>
      <c r="J140" s="24">
        <v>1.45</v>
      </c>
      <c r="K140" s="24"/>
      <c r="L140" s="24"/>
      <c r="M140" s="24">
        <v>87690218</v>
      </c>
    </row>
    <row r="141" spans="2:13" x14ac:dyDescent="0.25">
      <c r="B141" s="24"/>
      <c r="C141" s="24"/>
      <c r="D141" s="24"/>
      <c r="E141" s="24"/>
      <c r="F141" s="24"/>
      <c r="G141" s="24"/>
      <c r="H141" s="24"/>
      <c r="I141" s="2" t="s">
        <v>59</v>
      </c>
      <c r="J141" s="24"/>
      <c r="K141" s="24"/>
      <c r="L141" s="24"/>
      <c r="M141" s="24"/>
    </row>
    <row r="142" spans="2:13" x14ac:dyDescent="0.25">
      <c r="B142" s="24" t="s">
        <v>66</v>
      </c>
      <c r="C142" s="24" t="s">
        <v>293</v>
      </c>
      <c r="D142" s="24">
        <v>5010003000339</v>
      </c>
      <c r="E142" s="24">
        <v>2</v>
      </c>
      <c r="F142" s="24" t="s">
        <v>57</v>
      </c>
      <c r="G142" s="24">
        <v>0.81</v>
      </c>
      <c r="H142" s="24">
        <v>1.62</v>
      </c>
      <c r="I142" s="2">
        <v>1.39</v>
      </c>
      <c r="J142" s="24">
        <v>3.1</v>
      </c>
      <c r="K142" s="24"/>
      <c r="L142" s="24"/>
      <c r="M142" s="24">
        <v>50994601</v>
      </c>
    </row>
    <row r="143" spans="2:13" x14ac:dyDescent="0.25">
      <c r="B143" s="24"/>
      <c r="C143" s="24"/>
      <c r="D143" s="24"/>
      <c r="E143" s="24"/>
      <c r="F143" s="24"/>
      <c r="G143" s="24"/>
      <c r="H143" s="24"/>
      <c r="I143" s="2" t="s">
        <v>59</v>
      </c>
      <c r="J143" s="24"/>
      <c r="K143" s="24"/>
      <c r="L143" s="24"/>
      <c r="M143" s="24"/>
    </row>
    <row r="144" spans="2:13" x14ac:dyDescent="0.25">
      <c r="B144" s="24" t="s">
        <v>66</v>
      </c>
      <c r="C144" s="24" t="s">
        <v>312</v>
      </c>
      <c r="D144" s="24">
        <v>5054269805611</v>
      </c>
      <c r="E144" s="24">
        <v>6</v>
      </c>
      <c r="F144" s="24" t="s">
        <v>57</v>
      </c>
      <c r="G144" s="24">
        <v>0.38</v>
      </c>
      <c r="H144" s="24">
        <v>2.2999999999999998</v>
      </c>
      <c r="I144" s="2">
        <v>0.6</v>
      </c>
      <c r="J144" s="24">
        <v>3.6</v>
      </c>
      <c r="K144" s="24"/>
      <c r="L144" s="24"/>
      <c r="M144" s="24">
        <v>79801003</v>
      </c>
    </row>
    <row r="145" spans="1:13" x14ac:dyDescent="0.25">
      <c r="B145" s="24"/>
      <c r="C145" s="24"/>
      <c r="D145" s="24"/>
      <c r="E145" s="24"/>
      <c r="F145" s="24"/>
      <c r="G145" s="24"/>
      <c r="H145" s="24"/>
      <c r="I145" s="2" t="s">
        <v>59</v>
      </c>
      <c r="J145" s="24"/>
      <c r="K145" s="24"/>
      <c r="L145" s="24"/>
      <c r="M145" s="24"/>
    </row>
    <row r="146" spans="1:13" x14ac:dyDescent="0.25">
      <c r="A146" s="3">
        <v>45411</v>
      </c>
      <c r="B146" s="24" t="s">
        <v>66</v>
      </c>
      <c r="C146" s="24" t="s">
        <v>284</v>
      </c>
      <c r="D146" s="24">
        <v>5057753905712</v>
      </c>
      <c r="E146" s="24">
        <v>1</v>
      </c>
      <c r="F146" s="24" t="s">
        <v>57</v>
      </c>
      <c r="G146" s="24">
        <v>0.28999999999999998</v>
      </c>
      <c r="H146" s="24">
        <v>0.28999999999999998</v>
      </c>
      <c r="I146" s="2">
        <v>1.7</v>
      </c>
      <c r="J146" s="24">
        <v>1.7</v>
      </c>
      <c r="K146" s="24"/>
      <c r="L146" s="24"/>
      <c r="M146" s="24">
        <v>85998561</v>
      </c>
    </row>
    <row r="147" spans="1:13" x14ac:dyDescent="0.25">
      <c r="B147" s="24"/>
      <c r="C147" s="24"/>
      <c r="D147" s="24"/>
      <c r="E147" s="24"/>
      <c r="F147" s="24"/>
      <c r="G147" s="24"/>
      <c r="H147" s="24"/>
      <c r="I147" s="2" t="s">
        <v>59</v>
      </c>
      <c r="J147" s="24"/>
      <c r="K147" s="24"/>
      <c r="L147" s="24"/>
      <c r="M147" s="24"/>
    </row>
    <row r="148" spans="1:13" x14ac:dyDescent="0.25">
      <c r="B148" s="24" t="s">
        <v>66</v>
      </c>
      <c r="C148" s="24" t="s">
        <v>405</v>
      </c>
      <c r="D148" s="24">
        <v>5057967342044</v>
      </c>
      <c r="E148" s="24">
        <v>1</v>
      </c>
      <c r="F148" s="24" t="s">
        <v>57</v>
      </c>
      <c r="G148" s="24">
        <v>0.51</v>
      </c>
      <c r="H148" s="24">
        <v>0.51</v>
      </c>
      <c r="I148" s="2">
        <v>1.3</v>
      </c>
      <c r="J148" s="24">
        <v>1.3</v>
      </c>
      <c r="K148" s="24"/>
      <c r="L148" s="24"/>
      <c r="M148" s="24">
        <v>86489056</v>
      </c>
    </row>
    <row r="149" spans="1:13" x14ac:dyDescent="0.25">
      <c r="B149" s="24"/>
      <c r="C149" s="24"/>
      <c r="D149" s="24"/>
      <c r="E149" s="24"/>
      <c r="F149" s="24"/>
      <c r="G149" s="24"/>
      <c r="H149" s="24"/>
      <c r="I149" s="2" t="s">
        <v>59</v>
      </c>
      <c r="J149" s="24"/>
      <c r="K149" s="24"/>
      <c r="L149" s="24"/>
      <c r="M149" s="24"/>
    </row>
    <row r="150" spans="1:13" x14ac:dyDescent="0.25">
      <c r="B150" s="24" t="s">
        <v>81</v>
      </c>
      <c r="C150" s="24" t="s">
        <v>406</v>
      </c>
      <c r="D150" s="24">
        <v>3234785</v>
      </c>
      <c r="E150" s="24">
        <v>1</v>
      </c>
      <c r="F150" s="24" t="s">
        <v>57</v>
      </c>
      <c r="G150" s="24">
        <v>0.21</v>
      </c>
      <c r="H150" s="24">
        <v>0.21</v>
      </c>
      <c r="I150" s="2">
        <v>2.6</v>
      </c>
      <c r="J150" s="24">
        <v>2.6</v>
      </c>
      <c r="K150" s="24"/>
      <c r="L150" s="24"/>
      <c r="M150" s="24">
        <v>74014954</v>
      </c>
    </row>
    <row r="151" spans="1:13" x14ac:dyDescent="0.25">
      <c r="B151" s="24"/>
      <c r="C151" s="24"/>
      <c r="D151" s="24"/>
      <c r="E151" s="24"/>
      <c r="F151" s="24"/>
      <c r="G151" s="24"/>
      <c r="H151" s="24"/>
      <c r="I151" s="2" t="s">
        <v>59</v>
      </c>
      <c r="J151" s="24"/>
      <c r="K151" s="24"/>
      <c r="L151" s="24"/>
      <c r="M151" s="24"/>
    </row>
    <row r="152" spans="1:13" x14ac:dyDescent="0.25">
      <c r="B152" s="24" t="s">
        <v>81</v>
      </c>
      <c r="C152" s="24" t="s">
        <v>137</v>
      </c>
      <c r="D152" s="24">
        <v>3035498</v>
      </c>
      <c r="E152" s="24">
        <v>1</v>
      </c>
      <c r="F152" s="24" t="s">
        <v>57</v>
      </c>
      <c r="G152" s="24">
        <v>0.2</v>
      </c>
      <c r="H152" s="24">
        <v>0.2</v>
      </c>
      <c r="I152" s="2">
        <v>2.6</v>
      </c>
      <c r="J152" s="24">
        <v>2.6</v>
      </c>
      <c r="K152" s="24"/>
      <c r="L152" s="24"/>
      <c r="M152" s="24">
        <v>55183885</v>
      </c>
    </row>
    <row r="153" spans="1:13" x14ac:dyDescent="0.25">
      <c r="B153" s="24"/>
      <c r="C153" s="24"/>
      <c r="D153" s="24"/>
      <c r="E153" s="24"/>
      <c r="F153" s="24"/>
      <c r="G153" s="24"/>
      <c r="H153" s="24"/>
      <c r="I153" s="2" t="s">
        <v>59</v>
      </c>
      <c r="J153" s="24"/>
      <c r="K153" s="24"/>
      <c r="L153" s="24"/>
      <c r="M153" s="24"/>
    </row>
    <row r="154" spans="1:13" x14ac:dyDescent="0.25">
      <c r="B154" s="24" t="s">
        <v>81</v>
      </c>
      <c r="C154" s="24" t="s">
        <v>407</v>
      </c>
      <c r="D154" s="24">
        <v>5059697743078</v>
      </c>
      <c r="E154" s="24">
        <v>2</v>
      </c>
      <c r="F154" s="24" t="s">
        <v>57</v>
      </c>
      <c r="G154" s="24">
        <v>0.43</v>
      </c>
      <c r="H154" s="24">
        <v>0.86</v>
      </c>
      <c r="I154" s="2">
        <v>3.5</v>
      </c>
      <c r="J154" s="24">
        <v>7</v>
      </c>
      <c r="K154" s="24"/>
      <c r="L154" s="24"/>
      <c r="M154" s="24">
        <v>89937651</v>
      </c>
    </row>
    <row r="155" spans="1:13" x14ac:dyDescent="0.25">
      <c r="B155" s="24"/>
      <c r="C155" s="24"/>
      <c r="D155" s="24"/>
      <c r="E155" s="24"/>
      <c r="F155" s="24"/>
      <c r="G155" s="24"/>
      <c r="H155" s="24"/>
      <c r="I155" s="2" t="s">
        <v>59</v>
      </c>
      <c r="J155" s="24"/>
      <c r="K155" s="24"/>
      <c r="L155" s="24"/>
      <c r="M155" s="24"/>
    </row>
    <row r="156" spans="1:13" x14ac:dyDescent="0.25">
      <c r="B156" s="24" t="s">
        <v>81</v>
      </c>
      <c r="C156" s="24" t="s">
        <v>408</v>
      </c>
      <c r="D156" s="24">
        <v>5010718306306</v>
      </c>
      <c r="E156" s="24">
        <v>2</v>
      </c>
      <c r="F156" s="24" t="s">
        <v>57</v>
      </c>
      <c r="G156" s="24">
        <v>0.18</v>
      </c>
      <c r="H156" s="24">
        <v>0.36</v>
      </c>
      <c r="I156" s="2">
        <v>1.95</v>
      </c>
      <c r="J156" s="24">
        <v>4.4000000000000004</v>
      </c>
      <c r="K156" s="24"/>
      <c r="L156" s="24"/>
      <c r="M156" s="24">
        <v>57694248</v>
      </c>
    </row>
    <row r="157" spans="1:13" x14ac:dyDescent="0.25">
      <c r="B157" s="24"/>
      <c r="C157" s="24"/>
      <c r="D157" s="24"/>
      <c r="E157" s="24"/>
      <c r="F157" s="24"/>
      <c r="G157" s="24"/>
      <c r="H157" s="24"/>
      <c r="I157" s="2" t="s">
        <v>59</v>
      </c>
      <c r="J157" s="24"/>
      <c r="K157" s="24"/>
      <c r="L157" s="24"/>
      <c r="M157" s="24"/>
    </row>
    <row r="158" spans="1:13" x14ac:dyDescent="0.25">
      <c r="B158" s="24" t="s">
        <v>81</v>
      </c>
      <c r="C158" s="24" t="s">
        <v>262</v>
      </c>
      <c r="D158" s="24">
        <v>50436705</v>
      </c>
      <c r="E158" s="24">
        <v>2</v>
      </c>
      <c r="F158" s="24" t="s">
        <v>57</v>
      </c>
      <c r="G158" s="24">
        <v>0.19</v>
      </c>
      <c r="H158" s="24">
        <v>0.38</v>
      </c>
      <c r="I158" s="2">
        <v>1.5</v>
      </c>
      <c r="J158" s="24">
        <v>3</v>
      </c>
      <c r="K158" s="24"/>
      <c r="L158" s="24"/>
      <c r="M158" s="24">
        <v>50349813</v>
      </c>
    </row>
    <row r="159" spans="1:13" x14ac:dyDescent="0.25">
      <c r="B159" s="24"/>
      <c r="C159" s="24"/>
      <c r="D159" s="24"/>
      <c r="E159" s="24"/>
      <c r="F159" s="24"/>
      <c r="G159" s="24"/>
      <c r="H159" s="24"/>
      <c r="I159" s="2" t="s">
        <v>59</v>
      </c>
      <c r="J159" s="24"/>
      <c r="K159" s="24"/>
      <c r="L159" s="24"/>
      <c r="M159" s="24"/>
    </row>
    <row r="160" spans="1:13" x14ac:dyDescent="0.25">
      <c r="B160" s="24" t="s">
        <v>81</v>
      </c>
      <c r="C160" s="24" t="s">
        <v>409</v>
      </c>
      <c r="D160" s="24">
        <v>5057545864548</v>
      </c>
      <c r="E160" s="24">
        <v>2</v>
      </c>
      <c r="F160" s="24" t="s">
        <v>57</v>
      </c>
      <c r="G160" s="24">
        <v>0.26</v>
      </c>
      <c r="H160" s="24">
        <v>0.52</v>
      </c>
      <c r="I160" s="2">
        <v>1.65</v>
      </c>
      <c r="J160" s="24">
        <v>3.3</v>
      </c>
      <c r="K160" s="24"/>
      <c r="L160" s="24"/>
      <c r="M160" s="24">
        <v>84802292</v>
      </c>
    </row>
    <row r="161" spans="2:13" x14ac:dyDescent="0.25">
      <c r="B161" s="24"/>
      <c r="C161" s="24"/>
      <c r="D161" s="24"/>
      <c r="E161" s="24"/>
      <c r="F161" s="24"/>
      <c r="G161" s="24"/>
      <c r="H161" s="24"/>
      <c r="I161" s="2" t="s">
        <v>59</v>
      </c>
      <c r="J161" s="24"/>
      <c r="K161" s="24"/>
      <c r="L161" s="24"/>
      <c r="M161" s="24"/>
    </row>
    <row r="162" spans="2:13" x14ac:dyDescent="0.25">
      <c r="B162" s="24" t="s">
        <v>81</v>
      </c>
      <c r="C162" s="24" t="s">
        <v>228</v>
      </c>
      <c r="D162" s="24">
        <v>3055519</v>
      </c>
      <c r="E162" s="24">
        <v>2</v>
      </c>
      <c r="F162" s="24" t="s">
        <v>57</v>
      </c>
      <c r="G162" s="24">
        <v>0.24</v>
      </c>
      <c r="H162" s="24">
        <v>0.48</v>
      </c>
      <c r="I162" s="2">
        <v>2.6</v>
      </c>
      <c r="J162" s="24">
        <v>5.2</v>
      </c>
      <c r="K162" s="24"/>
      <c r="L162" s="24"/>
      <c r="M162" s="24">
        <v>63527387</v>
      </c>
    </row>
    <row r="163" spans="2:13" x14ac:dyDescent="0.25">
      <c r="B163" s="24"/>
      <c r="C163" s="24"/>
      <c r="D163" s="24"/>
      <c r="E163" s="24"/>
      <c r="F163" s="24"/>
      <c r="G163" s="24"/>
      <c r="H163" s="24"/>
      <c r="I163" s="2" t="s">
        <v>59</v>
      </c>
      <c r="J163" s="24"/>
      <c r="K163" s="24"/>
      <c r="L163" s="24"/>
      <c r="M163" s="24"/>
    </row>
    <row r="164" spans="2:13" x14ac:dyDescent="0.25">
      <c r="B164" s="24" t="s">
        <v>81</v>
      </c>
      <c r="C164" s="24" t="s">
        <v>219</v>
      </c>
      <c r="D164" s="24">
        <v>3055533</v>
      </c>
      <c r="E164" s="24">
        <v>3</v>
      </c>
      <c r="F164" s="24" t="s">
        <v>57</v>
      </c>
      <c r="G164" s="24">
        <v>0.19</v>
      </c>
      <c r="H164" s="24">
        <v>0.56000000000000005</v>
      </c>
      <c r="I164" s="2">
        <v>2.6</v>
      </c>
      <c r="J164" s="24">
        <v>7.8</v>
      </c>
      <c r="K164" s="24"/>
      <c r="L164" s="24"/>
      <c r="M164" s="24">
        <v>63527456</v>
      </c>
    </row>
    <row r="165" spans="2:13" x14ac:dyDescent="0.25">
      <c r="B165" s="24"/>
      <c r="C165" s="24"/>
      <c r="D165" s="24"/>
      <c r="E165" s="24"/>
      <c r="F165" s="24"/>
      <c r="G165" s="24"/>
      <c r="H165" s="24"/>
      <c r="I165" s="2" t="s">
        <v>59</v>
      </c>
      <c r="J165" s="24"/>
      <c r="K165" s="24"/>
      <c r="L165" s="24"/>
      <c r="M165" s="24"/>
    </row>
    <row r="166" spans="2:13" x14ac:dyDescent="0.25">
      <c r="B166" s="24" t="s">
        <v>81</v>
      </c>
      <c r="C166" s="24" t="s">
        <v>410</v>
      </c>
      <c r="D166" s="24">
        <v>5052320986828</v>
      </c>
      <c r="E166" s="24">
        <v>3</v>
      </c>
      <c r="F166" s="24" t="s">
        <v>57</v>
      </c>
      <c r="G166" s="24">
        <v>0.4</v>
      </c>
      <c r="H166" s="24">
        <v>1.2</v>
      </c>
      <c r="I166" s="2">
        <v>2.15</v>
      </c>
      <c r="J166" s="24">
        <v>6.45</v>
      </c>
      <c r="K166" s="24"/>
      <c r="L166" s="24"/>
      <c r="M166" s="24">
        <v>55723218</v>
      </c>
    </row>
    <row r="167" spans="2:13" x14ac:dyDescent="0.25">
      <c r="B167" s="24"/>
      <c r="C167" s="24"/>
      <c r="D167" s="24"/>
      <c r="E167" s="24"/>
      <c r="F167" s="24"/>
      <c r="G167" s="24"/>
      <c r="H167" s="24"/>
      <c r="I167" s="2" t="s">
        <v>59</v>
      </c>
      <c r="J167" s="24"/>
      <c r="K167" s="24"/>
      <c r="L167" s="24"/>
      <c r="M167" s="24"/>
    </row>
    <row r="168" spans="2:13" x14ac:dyDescent="0.25">
      <c r="B168" s="24" t="s">
        <v>81</v>
      </c>
      <c r="C168" s="24" t="s">
        <v>196</v>
      </c>
      <c r="D168" s="24">
        <v>5013683305589</v>
      </c>
      <c r="E168" s="24">
        <v>3</v>
      </c>
      <c r="F168" s="24" t="s">
        <v>57</v>
      </c>
      <c r="G168" s="24">
        <v>0.22</v>
      </c>
      <c r="H168" s="24">
        <v>0.66</v>
      </c>
      <c r="I168" s="2">
        <v>2.5</v>
      </c>
      <c r="J168" s="24">
        <v>8.25</v>
      </c>
      <c r="K168" s="24"/>
      <c r="L168" s="24"/>
      <c r="M168" s="24">
        <v>54682889</v>
      </c>
    </row>
    <row r="169" spans="2:13" x14ac:dyDescent="0.25">
      <c r="B169" s="24"/>
      <c r="C169" s="24"/>
      <c r="D169" s="24"/>
      <c r="E169" s="24"/>
      <c r="F169" s="24"/>
      <c r="G169" s="24"/>
      <c r="H169" s="24"/>
      <c r="I169" s="2" t="s">
        <v>59</v>
      </c>
      <c r="J169" s="24"/>
      <c r="K169" s="24"/>
      <c r="L169" s="24"/>
      <c r="M169" s="24"/>
    </row>
    <row r="170" spans="2:13" x14ac:dyDescent="0.25">
      <c r="B170" s="24" t="s">
        <v>55</v>
      </c>
      <c r="C170" s="24" t="s">
        <v>149</v>
      </c>
      <c r="D170" s="24">
        <v>3336922</v>
      </c>
      <c r="E170" s="24">
        <v>4</v>
      </c>
      <c r="F170" s="24" t="s">
        <v>57</v>
      </c>
      <c r="G170" s="24">
        <v>0.25</v>
      </c>
      <c r="H170" s="24">
        <v>0.99</v>
      </c>
      <c r="I170" s="2">
        <v>0.85</v>
      </c>
      <c r="J170" s="24">
        <v>3.4</v>
      </c>
      <c r="K170" s="24"/>
      <c r="L170" s="24"/>
      <c r="M170" s="24">
        <v>88304852</v>
      </c>
    </row>
    <row r="171" spans="2:13" x14ac:dyDescent="0.25">
      <c r="B171" s="24"/>
      <c r="C171" s="24"/>
      <c r="D171" s="24"/>
      <c r="E171" s="24"/>
      <c r="F171" s="24"/>
      <c r="G171" s="24"/>
      <c r="H171" s="24"/>
      <c r="I171" s="2" t="s">
        <v>59</v>
      </c>
      <c r="J171" s="24"/>
      <c r="K171" s="24"/>
      <c r="L171" s="24"/>
      <c r="M171" s="24"/>
    </row>
    <row r="172" spans="2:13" x14ac:dyDescent="0.25">
      <c r="B172" s="24" t="s">
        <v>55</v>
      </c>
      <c r="C172" s="24" t="s">
        <v>105</v>
      </c>
      <c r="D172" s="24">
        <v>3312957</v>
      </c>
      <c r="E172" s="24">
        <v>1</v>
      </c>
      <c r="F172" s="24" t="s">
        <v>57</v>
      </c>
      <c r="G172" s="24">
        <v>0.1</v>
      </c>
      <c r="H172" s="24">
        <v>0.1</v>
      </c>
      <c r="I172" s="2">
        <v>1.1000000000000001</v>
      </c>
      <c r="J172" s="24">
        <v>1.1000000000000001</v>
      </c>
      <c r="K172" s="24"/>
      <c r="L172" s="24"/>
      <c r="M172" s="24">
        <v>86004395</v>
      </c>
    </row>
    <row r="173" spans="2:13" x14ac:dyDescent="0.25">
      <c r="B173" s="24"/>
      <c r="C173" s="24"/>
      <c r="D173" s="24"/>
      <c r="E173" s="24"/>
      <c r="F173" s="24"/>
      <c r="G173" s="24"/>
      <c r="H173" s="24"/>
      <c r="I173" s="2" t="s">
        <v>59</v>
      </c>
      <c r="J173" s="24"/>
      <c r="K173" s="24"/>
      <c r="L173" s="24"/>
      <c r="M173" s="24"/>
    </row>
    <row r="174" spans="2:13" x14ac:dyDescent="0.25">
      <c r="B174" s="24" t="s">
        <v>55</v>
      </c>
      <c r="C174" s="24" t="s">
        <v>147</v>
      </c>
      <c r="D174" s="24">
        <v>5060735732879</v>
      </c>
      <c r="E174" s="24">
        <v>3</v>
      </c>
      <c r="F174" s="24" t="s">
        <v>57</v>
      </c>
      <c r="G174" s="24">
        <v>0.09</v>
      </c>
      <c r="H174" s="24">
        <v>0.28000000000000003</v>
      </c>
      <c r="I174" s="2">
        <v>1.45</v>
      </c>
      <c r="J174" s="24">
        <v>4.3499999999999996</v>
      </c>
      <c r="K174" s="24"/>
      <c r="L174" s="24"/>
      <c r="M174" s="24">
        <v>92128245</v>
      </c>
    </row>
    <row r="175" spans="2:13" x14ac:dyDescent="0.25">
      <c r="B175" s="24"/>
      <c r="C175" s="24"/>
      <c r="D175" s="24"/>
      <c r="E175" s="24"/>
      <c r="F175" s="24"/>
      <c r="G175" s="24"/>
      <c r="H175" s="24"/>
      <c r="I175" s="2" t="s">
        <v>59</v>
      </c>
      <c r="J175" s="24"/>
      <c r="K175" s="24"/>
      <c r="L175" s="24"/>
      <c r="M175" s="24"/>
    </row>
    <row r="176" spans="2:13" x14ac:dyDescent="0.25">
      <c r="B176" s="24" t="s">
        <v>55</v>
      </c>
      <c r="C176" s="24" t="s">
        <v>411</v>
      </c>
      <c r="D176" s="24">
        <v>3335246</v>
      </c>
      <c r="E176" s="24">
        <v>1</v>
      </c>
      <c r="F176" s="24" t="s">
        <v>57</v>
      </c>
      <c r="G176" s="24">
        <v>0.28000000000000003</v>
      </c>
      <c r="H176" s="24">
        <v>0.28000000000000003</v>
      </c>
      <c r="I176" s="2">
        <v>1.1000000000000001</v>
      </c>
      <c r="J176" s="24">
        <v>1.1000000000000001</v>
      </c>
      <c r="K176" s="24"/>
      <c r="L176" s="24"/>
      <c r="M176" s="24">
        <v>88503354</v>
      </c>
    </row>
    <row r="177" spans="1:13" x14ac:dyDescent="0.25">
      <c r="B177" s="24"/>
      <c r="C177" s="24"/>
      <c r="D177" s="24"/>
      <c r="E177" s="24"/>
      <c r="F177" s="24"/>
      <c r="G177" s="24"/>
      <c r="H177" s="24"/>
      <c r="I177" s="2" t="s">
        <v>59</v>
      </c>
      <c r="J177" s="24"/>
      <c r="K177" s="24"/>
      <c r="L177" s="24"/>
      <c r="M177" s="24"/>
    </row>
    <row r="178" spans="1:13" x14ac:dyDescent="0.25">
      <c r="B178" s="24" t="s">
        <v>55</v>
      </c>
      <c r="C178" s="24" t="s">
        <v>313</v>
      </c>
      <c r="D178" s="24">
        <v>10004241</v>
      </c>
      <c r="E178" s="24">
        <v>1</v>
      </c>
      <c r="F178" s="24" t="s">
        <v>57</v>
      </c>
      <c r="G178" s="24">
        <v>0.75</v>
      </c>
      <c r="H178" s="24">
        <v>0.75</v>
      </c>
      <c r="I178" s="2">
        <v>2</v>
      </c>
      <c r="J178" s="24">
        <v>2.2999999999999998</v>
      </c>
      <c r="K178" s="24"/>
      <c r="L178" s="24"/>
      <c r="M178" s="24">
        <v>52714038</v>
      </c>
    </row>
    <row r="179" spans="1:13" x14ac:dyDescent="0.25">
      <c r="B179" s="24"/>
      <c r="C179" s="24"/>
      <c r="D179" s="24"/>
      <c r="E179" s="24"/>
      <c r="F179" s="24"/>
      <c r="G179" s="24"/>
      <c r="H179" s="24"/>
      <c r="I179" s="2" t="s">
        <v>59</v>
      </c>
      <c r="J179" s="24"/>
      <c r="K179" s="24"/>
      <c r="L179" s="24"/>
      <c r="M179" s="24"/>
    </row>
    <row r="180" spans="1:13" x14ac:dyDescent="0.25">
      <c r="B180" s="24" t="s">
        <v>55</v>
      </c>
      <c r="C180" s="24" t="s">
        <v>165</v>
      </c>
      <c r="D180" s="24">
        <v>3340042</v>
      </c>
      <c r="E180" s="24">
        <v>1</v>
      </c>
      <c r="F180" s="24" t="s">
        <v>57</v>
      </c>
      <c r="G180" s="24">
        <v>0.19</v>
      </c>
      <c r="H180" s="24">
        <v>0.19</v>
      </c>
      <c r="I180" s="2">
        <v>1.1499999999999999</v>
      </c>
      <c r="J180" s="24">
        <v>1.1499999999999999</v>
      </c>
      <c r="K180" s="24"/>
      <c r="L180" s="24"/>
      <c r="M180" s="24">
        <v>86330716</v>
      </c>
    </row>
    <row r="181" spans="1:13" x14ac:dyDescent="0.25">
      <c r="B181" s="24"/>
      <c r="C181" s="24"/>
      <c r="D181" s="24"/>
      <c r="E181" s="24"/>
      <c r="F181" s="24"/>
      <c r="G181" s="24"/>
      <c r="H181" s="24"/>
      <c r="I181" s="2" t="s">
        <v>59</v>
      </c>
      <c r="J181" s="24"/>
      <c r="K181" s="24"/>
      <c r="L181" s="24"/>
      <c r="M181" s="24"/>
    </row>
    <row r="182" spans="1:13" x14ac:dyDescent="0.25">
      <c r="B182" s="24" t="s">
        <v>55</v>
      </c>
      <c r="C182" s="24" t="s">
        <v>412</v>
      </c>
      <c r="D182" s="24">
        <v>3041444</v>
      </c>
      <c r="E182" s="24">
        <v>1</v>
      </c>
      <c r="F182" s="24" t="s">
        <v>57</v>
      </c>
      <c r="G182" s="24">
        <v>0.63</v>
      </c>
      <c r="H182" s="24">
        <v>0.63</v>
      </c>
      <c r="I182" s="2">
        <v>1.1000000000000001</v>
      </c>
      <c r="J182" s="24">
        <v>1.1000000000000001</v>
      </c>
      <c r="K182" s="24"/>
      <c r="L182" s="24"/>
      <c r="M182" s="24">
        <v>57433316</v>
      </c>
    </row>
    <row r="183" spans="1:13" x14ac:dyDescent="0.25">
      <c r="B183" s="24"/>
      <c r="C183" s="24"/>
      <c r="D183" s="24"/>
      <c r="E183" s="24"/>
      <c r="F183" s="24"/>
      <c r="G183" s="24"/>
      <c r="H183" s="24"/>
      <c r="I183" s="2" t="s">
        <v>59</v>
      </c>
      <c r="J183" s="24"/>
      <c r="K183" s="24"/>
      <c r="L183" s="24"/>
      <c r="M183" s="24"/>
    </row>
    <row r="184" spans="1:13" x14ac:dyDescent="0.25">
      <c r="B184" s="24" t="s">
        <v>55</v>
      </c>
      <c r="C184" s="24" t="s">
        <v>413</v>
      </c>
      <c r="D184" s="24">
        <v>10066140</v>
      </c>
      <c r="E184" s="24">
        <v>1</v>
      </c>
      <c r="F184" s="24" t="s">
        <v>57</v>
      </c>
      <c r="G184" s="24">
        <v>0.53</v>
      </c>
      <c r="H184" s="24">
        <v>0.53</v>
      </c>
      <c r="I184" s="2">
        <v>1.8</v>
      </c>
      <c r="J184" s="24">
        <v>2.1</v>
      </c>
      <c r="K184" s="24"/>
      <c r="L184" s="24"/>
      <c r="M184" s="24">
        <v>58175124</v>
      </c>
    </row>
    <row r="185" spans="1:13" x14ac:dyDescent="0.25">
      <c r="B185" s="24"/>
      <c r="C185" s="24"/>
      <c r="D185" s="24"/>
      <c r="E185" s="24"/>
      <c r="F185" s="24"/>
      <c r="G185" s="24"/>
      <c r="H185" s="24"/>
      <c r="I185" s="2" t="s">
        <v>59</v>
      </c>
      <c r="J185" s="24"/>
      <c r="K185" s="24"/>
      <c r="L185" s="24"/>
      <c r="M185" s="24"/>
    </row>
    <row r="186" spans="1:13" x14ac:dyDescent="0.25">
      <c r="B186" s="24" t="s">
        <v>55</v>
      </c>
      <c r="C186" s="24" t="s">
        <v>114</v>
      </c>
      <c r="D186" s="24">
        <v>3272657</v>
      </c>
      <c r="E186" s="24">
        <v>2</v>
      </c>
      <c r="F186" s="24" t="s">
        <v>57</v>
      </c>
      <c r="G186" s="24">
        <v>0.53</v>
      </c>
      <c r="H186" s="24">
        <v>1.07</v>
      </c>
      <c r="I186" s="2">
        <v>0.45</v>
      </c>
      <c r="J186" s="24">
        <v>0.9</v>
      </c>
      <c r="K186" s="24"/>
      <c r="L186" s="24"/>
      <c r="M186" s="24">
        <v>82150132</v>
      </c>
    </row>
    <row r="187" spans="1:13" x14ac:dyDescent="0.25">
      <c r="B187" s="24"/>
      <c r="C187" s="24"/>
      <c r="D187" s="24"/>
      <c r="E187" s="24"/>
      <c r="F187" s="24"/>
      <c r="G187" s="24"/>
      <c r="H187" s="24"/>
      <c r="I187" s="2" t="s">
        <v>59</v>
      </c>
      <c r="J187" s="24"/>
      <c r="K187" s="24"/>
      <c r="L187" s="24"/>
      <c r="M187" s="24"/>
    </row>
    <row r="188" spans="1:13" x14ac:dyDescent="0.25">
      <c r="B188" s="24" t="s">
        <v>55</v>
      </c>
      <c r="C188" s="24" t="s">
        <v>174</v>
      </c>
      <c r="D188" s="24">
        <v>3268681</v>
      </c>
      <c r="E188" s="24">
        <v>3</v>
      </c>
      <c r="F188" s="24" t="s">
        <v>57</v>
      </c>
      <c r="G188" s="24">
        <v>0.01</v>
      </c>
      <c r="H188" s="24">
        <v>0.04</v>
      </c>
      <c r="I188" s="2">
        <v>0.75</v>
      </c>
      <c r="J188" s="24">
        <v>2.25</v>
      </c>
      <c r="K188" s="24"/>
      <c r="L188" s="24"/>
      <c r="M188" s="24">
        <v>81203743</v>
      </c>
    </row>
    <row r="189" spans="1:13" x14ac:dyDescent="0.25">
      <c r="B189" s="24"/>
      <c r="C189" s="24"/>
      <c r="D189" s="24"/>
      <c r="E189" s="24"/>
      <c r="F189" s="24"/>
      <c r="G189" s="24"/>
      <c r="H189" s="24"/>
      <c r="I189" s="2" t="s">
        <v>59</v>
      </c>
      <c r="J189" s="24"/>
      <c r="K189" s="24"/>
      <c r="L189" s="24"/>
      <c r="M189" s="24"/>
    </row>
    <row r="190" spans="1:13" x14ac:dyDescent="0.25">
      <c r="A190" s="3"/>
      <c r="B190" s="24"/>
      <c r="C190" s="24"/>
      <c r="D190" s="24"/>
      <c r="E190" s="24"/>
      <c r="F190" s="24"/>
      <c r="G190" s="24"/>
      <c r="H190" s="24"/>
      <c r="I190" s="2"/>
      <c r="J190" s="24"/>
      <c r="K190" s="24"/>
      <c r="L190" s="24"/>
      <c r="M190" s="24"/>
    </row>
    <row r="191" spans="1:13" x14ac:dyDescent="0.25">
      <c r="A191" s="3"/>
      <c r="B191" s="24"/>
      <c r="C191" s="24"/>
      <c r="D191" s="24"/>
      <c r="E191" s="24"/>
      <c r="F191" s="24"/>
      <c r="G191" s="24"/>
      <c r="H191" s="24"/>
      <c r="I191" s="2"/>
      <c r="J191" s="24"/>
      <c r="K191" s="24"/>
      <c r="L191" s="24"/>
      <c r="M191" s="24"/>
    </row>
    <row r="192" spans="1:13" x14ac:dyDescent="0.25">
      <c r="A192" s="3"/>
      <c r="B192" s="24"/>
      <c r="C192" s="24"/>
      <c r="D192" s="24"/>
      <c r="E192" s="24"/>
      <c r="F192" s="24"/>
      <c r="G192" s="24"/>
      <c r="H192" s="24"/>
      <c r="I192" s="2"/>
      <c r="J192" s="24"/>
      <c r="K192" s="24"/>
      <c r="L192" s="24"/>
      <c r="M192" s="24"/>
    </row>
    <row r="193" spans="1:13" x14ac:dyDescent="0.25">
      <c r="A193" s="3"/>
      <c r="B193" s="24"/>
      <c r="C193" s="24"/>
      <c r="D193" s="24"/>
      <c r="E193" s="24"/>
      <c r="F193" s="24"/>
      <c r="G193" s="24"/>
      <c r="H193" s="24"/>
      <c r="I193" s="2"/>
      <c r="J193" s="24"/>
      <c r="K193" s="24"/>
      <c r="L193" s="24"/>
      <c r="M193" s="24"/>
    </row>
    <row r="194" spans="1:13" x14ac:dyDescent="0.25">
      <c r="A194" s="3"/>
      <c r="B194" s="24"/>
      <c r="C194" s="24"/>
      <c r="D194" s="24"/>
      <c r="E194" s="24"/>
      <c r="F194" s="24"/>
      <c r="G194" s="24"/>
      <c r="H194" s="24"/>
      <c r="I194" s="2"/>
      <c r="J194" s="24"/>
      <c r="K194" s="24"/>
      <c r="L194" s="24"/>
      <c r="M194" s="24"/>
    </row>
    <row r="195" spans="1:13" x14ac:dyDescent="0.25">
      <c r="A195" s="3"/>
      <c r="B195" s="24"/>
      <c r="C195" s="24"/>
      <c r="D195" s="24"/>
      <c r="E195" s="24"/>
      <c r="F195" s="24"/>
      <c r="G195" s="24"/>
      <c r="H195" s="24"/>
      <c r="I195" s="2"/>
      <c r="J195" s="24"/>
      <c r="K195" s="24"/>
      <c r="L195" s="24"/>
      <c r="M195" s="24"/>
    </row>
    <row r="196" spans="1:13" x14ac:dyDescent="0.25">
      <c r="A196" s="3"/>
      <c r="B196" s="24"/>
      <c r="C196" s="24"/>
      <c r="D196" s="24"/>
      <c r="E196" s="24"/>
      <c r="F196" s="24"/>
      <c r="G196" s="24"/>
      <c r="H196" s="24"/>
      <c r="I196" s="2"/>
      <c r="J196" s="24"/>
      <c r="K196" s="24"/>
      <c r="L196" s="24"/>
      <c r="M196" s="24"/>
    </row>
    <row r="197" spans="1:13" x14ac:dyDescent="0.25">
      <c r="A197" s="3"/>
      <c r="B197" s="24"/>
      <c r="C197" s="24"/>
      <c r="D197" s="24"/>
      <c r="E197" s="24"/>
      <c r="F197" s="24"/>
      <c r="G197" s="24"/>
      <c r="H197" s="24"/>
      <c r="I197" s="2"/>
      <c r="J197" s="24"/>
      <c r="K197" s="24"/>
      <c r="L197" s="24"/>
      <c r="M197" s="24"/>
    </row>
    <row r="198" spans="1:13" x14ac:dyDescent="0.25">
      <c r="A198" s="3"/>
      <c r="B198" s="24"/>
      <c r="C198" s="24"/>
      <c r="D198" s="24"/>
      <c r="E198" s="24"/>
      <c r="F198" s="24"/>
      <c r="G198" s="24"/>
      <c r="H198" s="24"/>
      <c r="I198" s="2"/>
      <c r="J198" s="24"/>
      <c r="K198" s="24"/>
      <c r="L198" s="24"/>
      <c r="M198" s="24"/>
    </row>
    <row r="199" spans="1:13" x14ac:dyDescent="0.25">
      <c r="A199" s="3"/>
      <c r="B199" s="24"/>
      <c r="C199" s="24"/>
      <c r="D199" s="24"/>
      <c r="E199" s="24"/>
      <c r="F199" s="24"/>
      <c r="G199" s="24"/>
      <c r="H199" s="24"/>
      <c r="I199" s="2"/>
      <c r="J199" s="24"/>
      <c r="K199" s="24"/>
      <c r="L199" s="24"/>
      <c r="M199" s="24"/>
    </row>
    <row r="200" spans="1:13" x14ac:dyDescent="0.25">
      <c r="A200" s="3"/>
      <c r="B200" s="24"/>
      <c r="C200" s="24"/>
      <c r="D200" s="24"/>
      <c r="E200" s="24"/>
      <c r="F200" s="24"/>
      <c r="G200" s="24"/>
      <c r="H200" s="24"/>
      <c r="I200" s="2"/>
      <c r="J200" s="24"/>
      <c r="K200" s="24"/>
      <c r="L200" s="24"/>
      <c r="M200" s="24"/>
    </row>
    <row r="201" spans="1:13" x14ac:dyDescent="0.25">
      <c r="A201" s="3"/>
      <c r="B201" s="24"/>
      <c r="C201" s="24"/>
      <c r="D201" s="24"/>
      <c r="E201" s="24"/>
      <c r="F201" s="24"/>
      <c r="G201" s="24"/>
      <c r="H201" s="24"/>
      <c r="I201" s="2"/>
      <c r="J201" s="24"/>
      <c r="K201" s="24"/>
      <c r="L201" s="24"/>
      <c r="M201" s="24"/>
    </row>
    <row r="202" spans="1:13" x14ac:dyDescent="0.25">
      <c r="A202" s="3"/>
      <c r="B202" s="24"/>
      <c r="C202" s="24"/>
      <c r="D202" s="24"/>
      <c r="E202" s="24"/>
      <c r="F202" s="24"/>
      <c r="G202" s="24"/>
      <c r="H202" s="24"/>
      <c r="I202" s="2"/>
      <c r="J202" s="24"/>
      <c r="K202" s="24"/>
      <c r="L202" s="24"/>
      <c r="M202" s="24"/>
    </row>
    <row r="203" spans="1:13" x14ac:dyDescent="0.25">
      <c r="A203" s="3"/>
      <c r="B203" s="24"/>
      <c r="C203" s="24"/>
      <c r="D203" s="24"/>
      <c r="E203" s="24"/>
      <c r="F203" s="24"/>
      <c r="G203" s="24"/>
      <c r="H203" s="24"/>
      <c r="I203" s="2"/>
      <c r="J203" s="24"/>
      <c r="K203" s="24"/>
      <c r="L203" s="24"/>
      <c r="M203" s="24"/>
    </row>
    <row r="204" spans="1:13" x14ac:dyDescent="0.25">
      <c r="A204" s="3"/>
      <c r="B204" s="24"/>
      <c r="C204" s="24"/>
      <c r="D204" s="24"/>
      <c r="E204" s="24"/>
      <c r="F204" s="24"/>
      <c r="G204" s="24"/>
      <c r="H204" s="24"/>
      <c r="I204" s="2"/>
      <c r="J204" s="24"/>
      <c r="K204" s="24"/>
      <c r="L204" s="24"/>
      <c r="M204" s="24"/>
    </row>
    <row r="205" spans="1:13" x14ac:dyDescent="0.25">
      <c r="A205" s="3"/>
      <c r="B205" s="24"/>
      <c r="C205" s="24"/>
      <c r="D205" s="24"/>
      <c r="E205" s="24"/>
      <c r="F205" s="24"/>
      <c r="G205" s="24"/>
      <c r="H205" s="24"/>
      <c r="I205" s="2"/>
      <c r="J205" s="24"/>
      <c r="K205" s="24"/>
      <c r="L205" s="24"/>
      <c r="M205" s="24"/>
    </row>
    <row r="206" spans="1:13" x14ac:dyDescent="0.25">
      <c r="A206" s="3"/>
      <c r="B206" s="24"/>
      <c r="C206" s="24"/>
      <c r="D206" s="24"/>
      <c r="E206" s="24"/>
      <c r="F206" s="24"/>
      <c r="G206" s="24"/>
      <c r="H206" s="24"/>
      <c r="I206" s="2"/>
      <c r="J206" s="24"/>
      <c r="K206" s="24"/>
      <c r="L206" s="24"/>
      <c r="M206" s="24"/>
    </row>
    <row r="207" spans="1:13" x14ac:dyDescent="0.25">
      <c r="A207" s="3"/>
      <c r="B207" s="24"/>
      <c r="C207" s="24"/>
      <c r="D207" s="24"/>
      <c r="E207" s="24"/>
      <c r="F207" s="24"/>
      <c r="G207" s="24"/>
      <c r="H207" s="24"/>
      <c r="I207" s="2"/>
      <c r="J207" s="24"/>
      <c r="K207" s="24"/>
      <c r="L207" s="24"/>
      <c r="M207" s="24"/>
    </row>
    <row r="208" spans="1:13" x14ac:dyDescent="0.25">
      <c r="A208" s="3"/>
      <c r="B208" s="24"/>
      <c r="C208" s="24"/>
      <c r="D208" s="24"/>
      <c r="E208" s="24"/>
      <c r="F208" s="24"/>
      <c r="G208" s="24"/>
      <c r="H208" s="24"/>
      <c r="I208" s="2"/>
      <c r="J208" s="24"/>
      <c r="K208" s="24"/>
      <c r="L208" s="24"/>
      <c r="M208" s="24"/>
    </row>
    <row r="209" spans="1:13" x14ac:dyDescent="0.25">
      <c r="A209" s="3"/>
      <c r="B209" s="24"/>
      <c r="C209" s="24"/>
      <c r="D209" s="24"/>
      <c r="E209" s="24"/>
      <c r="F209" s="24"/>
      <c r="G209" s="24"/>
      <c r="H209" s="24"/>
      <c r="I209" s="2"/>
      <c r="J209" s="24"/>
      <c r="K209" s="24"/>
      <c r="L209" s="24"/>
      <c r="M209" s="24"/>
    </row>
    <row r="210" spans="1:13" x14ac:dyDescent="0.25">
      <c r="A210" s="3"/>
      <c r="B210" s="24"/>
      <c r="C210" s="24"/>
      <c r="D210" s="24"/>
      <c r="E210" s="24"/>
      <c r="F210" s="24"/>
      <c r="G210" s="24"/>
      <c r="H210" s="24"/>
      <c r="I210" s="2"/>
      <c r="J210" s="24"/>
      <c r="K210" s="24"/>
      <c r="L210" s="24"/>
      <c r="M210" s="24"/>
    </row>
    <row r="211" spans="1:13" x14ac:dyDescent="0.25">
      <c r="A211" s="3"/>
      <c r="B211" s="24"/>
      <c r="C211" s="24"/>
      <c r="D211" s="24"/>
      <c r="E211" s="24"/>
      <c r="F211" s="24"/>
      <c r="G211" s="24"/>
      <c r="H211" s="24"/>
      <c r="I211" s="2"/>
      <c r="J211" s="24"/>
      <c r="K211" s="24"/>
      <c r="L211" s="24"/>
      <c r="M211" s="24"/>
    </row>
    <row r="212" spans="1:13" x14ac:dyDescent="0.25">
      <c r="A212" s="3"/>
      <c r="B212" s="24"/>
      <c r="C212" s="24"/>
      <c r="D212" s="24"/>
      <c r="E212" s="24"/>
      <c r="F212" s="24"/>
      <c r="G212" s="24"/>
      <c r="H212" s="24"/>
      <c r="I212" s="2"/>
      <c r="J212" s="24"/>
      <c r="K212" s="24"/>
      <c r="L212" s="24"/>
      <c r="M212" s="24"/>
    </row>
    <row r="213" spans="1:13" x14ac:dyDescent="0.25">
      <c r="A213" s="3"/>
      <c r="B213" s="24"/>
      <c r="C213" s="24"/>
      <c r="D213" s="24"/>
      <c r="E213" s="24"/>
      <c r="F213" s="24"/>
      <c r="G213" s="24"/>
      <c r="H213" s="24"/>
      <c r="I213" s="2"/>
      <c r="J213" s="24"/>
      <c r="K213" s="24"/>
      <c r="L213" s="24"/>
      <c r="M213" s="24"/>
    </row>
    <row r="214" spans="1:13" x14ac:dyDescent="0.25">
      <c r="A214" s="3"/>
      <c r="B214" s="24"/>
      <c r="C214" s="24"/>
      <c r="D214" s="24"/>
      <c r="E214" s="24"/>
      <c r="F214" s="24"/>
      <c r="G214" s="24"/>
      <c r="H214" s="24"/>
      <c r="I214" s="2"/>
      <c r="J214" s="24"/>
      <c r="K214" s="24"/>
      <c r="L214" s="24"/>
      <c r="M214" s="24"/>
    </row>
    <row r="215" spans="1:13" x14ac:dyDescent="0.25">
      <c r="A215" s="3"/>
      <c r="B215" s="24"/>
      <c r="C215" s="24"/>
      <c r="D215" s="24"/>
      <c r="E215" s="24"/>
      <c r="F215" s="24"/>
      <c r="G215" s="24"/>
      <c r="H215" s="24"/>
      <c r="I215" s="2"/>
      <c r="J215" s="24"/>
      <c r="K215" s="24"/>
      <c r="L215" s="24"/>
      <c r="M215" s="24"/>
    </row>
    <row r="216" spans="1:13" x14ac:dyDescent="0.25">
      <c r="A216" s="3"/>
      <c r="B216" s="24"/>
      <c r="C216" s="24"/>
      <c r="D216" s="24"/>
      <c r="E216" s="24"/>
      <c r="F216" s="24"/>
      <c r="G216" s="24"/>
      <c r="H216" s="24"/>
      <c r="I216" s="2"/>
      <c r="J216" s="24"/>
      <c r="K216" s="24"/>
      <c r="L216" s="24"/>
      <c r="M216" s="24"/>
    </row>
    <row r="217" spans="1:13" x14ac:dyDescent="0.25">
      <c r="A217" s="3"/>
      <c r="B217" s="24"/>
      <c r="C217" s="24"/>
      <c r="D217" s="24"/>
      <c r="E217" s="24"/>
      <c r="F217" s="24"/>
      <c r="G217" s="24"/>
      <c r="H217" s="24"/>
      <c r="I217" s="2"/>
      <c r="J217" s="24"/>
      <c r="K217" s="24"/>
      <c r="L217" s="24"/>
      <c r="M217" s="24"/>
    </row>
    <row r="218" spans="1:13" x14ac:dyDescent="0.25">
      <c r="A218" s="3"/>
      <c r="B218" s="24"/>
      <c r="C218" s="24"/>
      <c r="D218" s="24"/>
      <c r="E218" s="24"/>
      <c r="F218" s="24"/>
      <c r="G218" s="24"/>
      <c r="H218" s="24"/>
      <c r="I218" s="2"/>
      <c r="J218" s="24"/>
      <c r="K218" s="24"/>
      <c r="L218" s="24"/>
      <c r="M218" s="24"/>
    </row>
    <row r="219" spans="1:13" x14ac:dyDescent="0.25">
      <c r="A219" s="3"/>
      <c r="B219" s="24"/>
      <c r="C219" s="24"/>
      <c r="D219" s="24"/>
      <c r="E219" s="24"/>
      <c r="F219" s="24"/>
      <c r="G219" s="24"/>
      <c r="H219" s="24"/>
      <c r="I219" s="2"/>
      <c r="J219" s="24"/>
      <c r="K219" s="24"/>
      <c r="L219" s="24"/>
      <c r="M219" s="24"/>
    </row>
    <row r="220" spans="1:13" x14ac:dyDescent="0.25">
      <c r="A220" s="3"/>
      <c r="B220" s="24"/>
      <c r="C220" s="24"/>
      <c r="D220" s="24"/>
      <c r="E220" s="24"/>
      <c r="F220" s="24"/>
      <c r="G220" s="24"/>
      <c r="H220" s="24"/>
      <c r="I220" s="2"/>
      <c r="J220" s="24"/>
      <c r="K220" s="24"/>
      <c r="L220" s="24"/>
      <c r="M220" s="24"/>
    </row>
    <row r="221" spans="1:13" x14ac:dyDescent="0.25">
      <c r="A221" s="3"/>
      <c r="B221" s="24"/>
      <c r="C221" s="24"/>
      <c r="D221" s="24"/>
      <c r="E221" s="24"/>
      <c r="F221" s="24"/>
      <c r="G221" s="24"/>
      <c r="H221" s="24"/>
      <c r="I221" s="2"/>
      <c r="J221" s="24"/>
      <c r="K221" s="24"/>
      <c r="L221" s="24"/>
      <c r="M221" s="24"/>
    </row>
    <row r="222" spans="1:13" x14ac:dyDescent="0.25">
      <c r="A222" s="3"/>
      <c r="B222" s="24"/>
      <c r="C222" s="24"/>
      <c r="D222" s="24"/>
      <c r="E222" s="24"/>
      <c r="F222" s="24"/>
      <c r="G222" s="24"/>
      <c r="H222" s="24"/>
      <c r="I222" s="2"/>
      <c r="J222" s="24"/>
      <c r="K222" s="24"/>
      <c r="L222" s="24"/>
      <c r="M222" s="24"/>
    </row>
    <row r="223" spans="1:13" x14ac:dyDescent="0.25">
      <c r="A223" s="3"/>
      <c r="B223" s="24"/>
      <c r="C223" s="24"/>
      <c r="D223" s="24"/>
      <c r="E223" s="24"/>
      <c r="F223" s="24"/>
      <c r="G223" s="24"/>
      <c r="H223" s="24"/>
      <c r="I223" s="2"/>
      <c r="J223" s="24"/>
      <c r="K223" s="24"/>
      <c r="L223" s="24"/>
      <c r="M223" s="24"/>
    </row>
    <row r="224" spans="1:13" x14ac:dyDescent="0.25">
      <c r="A224" s="3"/>
      <c r="B224" s="24"/>
      <c r="C224" s="24"/>
      <c r="D224" s="24"/>
      <c r="E224" s="24"/>
      <c r="F224" s="24"/>
      <c r="G224" s="24"/>
      <c r="H224" s="24"/>
      <c r="I224" s="2"/>
      <c r="J224" s="24"/>
      <c r="K224" s="24"/>
      <c r="L224" s="24"/>
      <c r="M224" s="24"/>
    </row>
    <row r="225" spans="1:13" x14ac:dyDescent="0.25">
      <c r="A225" s="3"/>
      <c r="B225" s="24"/>
      <c r="C225" s="24"/>
      <c r="D225" s="24"/>
      <c r="E225" s="24"/>
      <c r="F225" s="24"/>
      <c r="G225" s="24"/>
      <c r="H225" s="24"/>
      <c r="I225" s="2"/>
      <c r="J225" s="24"/>
      <c r="K225" s="24"/>
      <c r="L225" s="24"/>
      <c r="M225" s="24"/>
    </row>
    <row r="226" spans="1:13" x14ac:dyDescent="0.25">
      <c r="A226" s="3"/>
      <c r="B226" s="24"/>
      <c r="C226" s="24"/>
      <c r="D226" s="24"/>
      <c r="E226" s="24"/>
      <c r="F226" s="24"/>
      <c r="G226" s="24"/>
      <c r="H226" s="24"/>
      <c r="I226" s="2"/>
      <c r="J226" s="24"/>
      <c r="K226" s="24"/>
      <c r="L226" s="24"/>
      <c r="M226" s="24"/>
    </row>
    <row r="227" spans="1:13" x14ac:dyDescent="0.25">
      <c r="A227" s="3"/>
      <c r="B227" s="24"/>
      <c r="C227" s="24"/>
      <c r="D227" s="24"/>
      <c r="E227" s="24"/>
      <c r="F227" s="24"/>
      <c r="G227" s="24"/>
      <c r="H227" s="24"/>
      <c r="I227" s="2"/>
      <c r="J227" s="24"/>
      <c r="K227" s="24"/>
      <c r="L227" s="24"/>
      <c r="M227" s="24"/>
    </row>
    <row r="228" spans="1:13" x14ac:dyDescent="0.25">
      <c r="A228" s="3"/>
      <c r="B228" s="24"/>
      <c r="C228" s="24"/>
      <c r="D228" s="24"/>
      <c r="E228" s="24"/>
      <c r="F228" s="24"/>
      <c r="G228" s="24"/>
      <c r="H228" s="24"/>
      <c r="I228" s="2"/>
      <c r="J228" s="24"/>
      <c r="K228" s="24"/>
      <c r="L228" s="24"/>
      <c r="M228" s="24"/>
    </row>
    <row r="229" spans="1:13" x14ac:dyDescent="0.25">
      <c r="A229" s="3"/>
      <c r="B229" s="24"/>
      <c r="C229" s="24"/>
      <c r="D229" s="24"/>
      <c r="E229" s="24"/>
      <c r="F229" s="24"/>
      <c r="G229" s="24"/>
      <c r="H229" s="24"/>
      <c r="I229" s="2"/>
      <c r="J229" s="24"/>
      <c r="K229" s="24"/>
      <c r="L229" s="24"/>
      <c r="M229" s="24"/>
    </row>
    <row r="230" spans="1:13" x14ac:dyDescent="0.25">
      <c r="A230" s="3"/>
      <c r="B230" s="24"/>
      <c r="C230" s="24"/>
      <c r="D230" s="24"/>
      <c r="E230" s="24"/>
      <c r="F230" s="24"/>
      <c r="G230" s="24"/>
      <c r="H230" s="24"/>
      <c r="I230" s="2"/>
      <c r="J230" s="24"/>
      <c r="K230" s="24"/>
      <c r="L230" s="24"/>
      <c r="M230" s="24"/>
    </row>
    <row r="231" spans="1:13" x14ac:dyDescent="0.25">
      <c r="A231" s="3"/>
      <c r="B231" s="24"/>
      <c r="C231" s="24"/>
      <c r="D231" s="24"/>
      <c r="E231" s="24"/>
      <c r="F231" s="24"/>
      <c r="G231" s="24"/>
      <c r="H231" s="24"/>
      <c r="I231" s="2"/>
      <c r="J231" s="24"/>
      <c r="K231" s="24"/>
      <c r="L231" s="24"/>
      <c r="M231" s="24"/>
    </row>
    <row r="232" spans="1:13" x14ac:dyDescent="0.25">
      <c r="A232" s="3"/>
      <c r="B232" s="24"/>
      <c r="C232" s="24"/>
      <c r="D232" s="24"/>
      <c r="E232" s="24"/>
      <c r="F232" s="24"/>
      <c r="G232" s="24"/>
      <c r="H232" s="24"/>
      <c r="I232" s="2"/>
      <c r="J232" s="24"/>
      <c r="K232" s="24"/>
      <c r="L232" s="24"/>
      <c r="M232" s="24"/>
    </row>
    <row r="233" spans="1:13" x14ac:dyDescent="0.25">
      <c r="A233" s="3"/>
      <c r="B233" s="24"/>
      <c r="C233" s="24"/>
      <c r="D233" s="24"/>
      <c r="E233" s="24"/>
      <c r="F233" s="24"/>
      <c r="G233" s="24"/>
      <c r="H233" s="24"/>
      <c r="I233" s="2"/>
      <c r="J233" s="24"/>
      <c r="K233" s="24"/>
      <c r="L233" s="24"/>
      <c r="M233" s="24"/>
    </row>
    <row r="234" spans="1:13" x14ac:dyDescent="0.25">
      <c r="A234" s="3"/>
      <c r="B234" s="24"/>
      <c r="C234" s="24"/>
      <c r="D234" s="24"/>
      <c r="E234" s="24"/>
      <c r="F234" s="24"/>
      <c r="G234" s="24"/>
      <c r="H234" s="24"/>
      <c r="I234" s="2"/>
      <c r="J234" s="24"/>
      <c r="K234" s="24"/>
      <c r="L234" s="24"/>
      <c r="M234" s="24"/>
    </row>
    <row r="235" spans="1:13" x14ac:dyDescent="0.25">
      <c r="A235" s="3"/>
      <c r="B235" s="24"/>
      <c r="C235" s="24"/>
      <c r="D235" s="24"/>
      <c r="E235" s="24"/>
      <c r="F235" s="24"/>
      <c r="G235" s="24"/>
      <c r="H235" s="24"/>
      <c r="I235" s="2"/>
      <c r="J235" s="24"/>
      <c r="K235" s="24"/>
      <c r="L235" s="24"/>
      <c r="M235" s="24"/>
    </row>
    <row r="236" spans="1:13" ht="14.45" customHeight="1" x14ac:dyDescent="0.25">
      <c r="A236" s="3"/>
      <c r="B236" s="24"/>
      <c r="C236" s="24"/>
      <c r="D236" s="24"/>
      <c r="E236" s="24"/>
      <c r="F236" s="24"/>
      <c r="G236" s="24"/>
      <c r="H236" s="24"/>
      <c r="I236" s="2"/>
      <c r="J236" s="24"/>
      <c r="K236" s="24"/>
      <c r="L236" s="24"/>
      <c r="M236" s="24"/>
    </row>
    <row r="237" spans="1:13" x14ac:dyDescent="0.25">
      <c r="A237" s="3"/>
      <c r="B237" s="24"/>
      <c r="C237" s="24"/>
      <c r="D237" s="24"/>
      <c r="E237" s="24"/>
      <c r="F237" s="24"/>
      <c r="G237" s="24"/>
      <c r="H237" s="24"/>
      <c r="I237" s="2"/>
      <c r="J237" s="24"/>
      <c r="K237" s="24"/>
      <c r="L237" s="24"/>
      <c r="M237" s="24"/>
    </row>
    <row r="238" spans="1:13" x14ac:dyDescent="0.25">
      <c r="A238" s="3"/>
      <c r="B238" s="24"/>
      <c r="C238" s="24"/>
      <c r="D238" s="24"/>
      <c r="E238" s="24"/>
      <c r="F238" s="24"/>
      <c r="G238" s="24"/>
      <c r="H238" s="24"/>
      <c r="I238" s="2"/>
      <c r="J238" s="24"/>
      <c r="K238" s="24"/>
      <c r="L238" s="24"/>
      <c r="M238" s="24"/>
    </row>
    <row r="239" spans="1:13" x14ac:dyDescent="0.25">
      <c r="A239" s="3"/>
      <c r="B239" s="24"/>
      <c r="C239" s="24"/>
      <c r="D239" s="24"/>
      <c r="E239" s="24"/>
      <c r="F239" s="24"/>
      <c r="G239" s="24"/>
      <c r="H239" s="24"/>
      <c r="I239" s="2"/>
      <c r="J239" s="24"/>
      <c r="K239" s="24"/>
      <c r="L239" s="24"/>
      <c r="M239" s="24"/>
    </row>
    <row r="240" spans="1:13" x14ac:dyDescent="0.25">
      <c r="A240" s="3"/>
      <c r="B240" s="24"/>
      <c r="C240" s="24"/>
      <c r="D240" s="24"/>
      <c r="E240" s="24"/>
      <c r="F240" s="24"/>
      <c r="G240" s="24"/>
      <c r="H240" s="24"/>
      <c r="I240" s="2"/>
      <c r="J240" s="24"/>
      <c r="K240" s="24"/>
      <c r="L240" s="24"/>
      <c r="M240" s="24"/>
    </row>
    <row r="241" spans="2:13" x14ac:dyDescent="0.25">
      <c r="B241" s="24"/>
      <c r="C241" s="24"/>
      <c r="D241" s="24"/>
      <c r="E241" s="24"/>
      <c r="F241" s="24"/>
      <c r="G241" s="24"/>
      <c r="H241" s="24"/>
      <c r="I241" s="2"/>
      <c r="J241" s="24"/>
      <c r="K241" s="24"/>
      <c r="L241" s="24"/>
      <c r="M241" s="24"/>
    </row>
    <row r="242" spans="2:13" x14ac:dyDescent="0.25">
      <c r="B242" s="24"/>
      <c r="C242" s="24"/>
      <c r="D242" s="24"/>
      <c r="E242" s="24"/>
      <c r="F242" s="24"/>
      <c r="G242" s="24"/>
      <c r="H242" s="24"/>
      <c r="I242" s="2"/>
      <c r="J242" s="24"/>
      <c r="K242" s="24"/>
      <c r="L242" s="24"/>
      <c r="M242" s="24"/>
    </row>
    <row r="243" spans="2:13" x14ac:dyDescent="0.25">
      <c r="B243" s="24"/>
      <c r="C243" s="24"/>
      <c r="D243" s="24"/>
      <c r="E243" s="24"/>
      <c r="F243" s="24"/>
      <c r="G243" s="24"/>
      <c r="H243" s="24"/>
      <c r="I243" s="2"/>
      <c r="J243" s="24"/>
      <c r="K243" s="24"/>
      <c r="L243" s="24"/>
      <c r="M243" s="24"/>
    </row>
    <row r="244" spans="2:13" x14ac:dyDescent="0.25">
      <c r="B244" s="24"/>
      <c r="C244" s="24"/>
      <c r="D244" s="24"/>
      <c r="E244" s="24"/>
      <c r="F244" s="24"/>
      <c r="G244" s="24"/>
      <c r="H244" s="24"/>
      <c r="I244" s="2"/>
      <c r="J244" s="24"/>
      <c r="K244" s="24"/>
      <c r="L244" s="24"/>
      <c r="M244" s="24"/>
    </row>
    <row r="245" spans="2:13" x14ac:dyDescent="0.25">
      <c r="B245" s="24"/>
      <c r="C245" s="24"/>
      <c r="D245" s="24"/>
      <c r="E245" s="24"/>
      <c r="F245" s="24"/>
      <c r="G245" s="24"/>
      <c r="H245" s="24"/>
      <c r="I245" s="2"/>
      <c r="J245" s="24"/>
      <c r="K245" s="24"/>
      <c r="L245" s="24"/>
      <c r="M245" s="24"/>
    </row>
    <row r="246" spans="2:13" x14ac:dyDescent="0.25">
      <c r="B246" s="24"/>
      <c r="C246" s="24"/>
      <c r="D246" s="24"/>
      <c r="E246" s="24"/>
      <c r="F246" s="24"/>
      <c r="G246" s="24"/>
      <c r="H246" s="24"/>
      <c r="I246" s="2"/>
      <c r="J246" s="24"/>
      <c r="K246" s="24"/>
      <c r="L246" s="24"/>
      <c r="M246" s="24"/>
    </row>
    <row r="247" spans="2:13" x14ac:dyDescent="0.25">
      <c r="B247" s="24"/>
      <c r="C247" s="24"/>
      <c r="D247" s="24"/>
      <c r="E247" s="24"/>
      <c r="F247" s="24"/>
      <c r="G247" s="24"/>
      <c r="H247" s="24"/>
      <c r="I247" s="2"/>
      <c r="J247" s="24"/>
      <c r="K247" s="24"/>
      <c r="L247" s="24"/>
      <c r="M247" s="24"/>
    </row>
    <row r="248" spans="2:13" x14ac:dyDescent="0.25">
      <c r="B248" s="24"/>
      <c r="C248" s="24"/>
      <c r="D248" s="24"/>
      <c r="E248" s="24"/>
      <c r="F248" s="24"/>
      <c r="G248" s="24"/>
      <c r="H248" s="24"/>
      <c r="I248" s="2"/>
      <c r="J248" s="24"/>
      <c r="K248" s="24"/>
      <c r="L248" s="24"/>
      <c r="M248" s="24"/>
    </row>
    <row r="249" spans="2:13" x14ac:dyDescent="0.25">
      <c r="B249" s="24"/>
      <c r="C249" s="24"/>
      <c r="D249" s="24"/>
      <c r="E249" s="24"/>
      <c r="F249" s="24"/>
      <c r="G249" s="24"/>
      <c r="H249" s="24"/>
      <c r="I249" s="2"/>
      <c r="J249" s="24"/>
      <c r="K249" s="24"/>
      <c r="L249" s="24"/>
      <c r="M249" s="24"/>
    </row>
    <row r="250" spans="2:13" x14ac:dyDescent="0.25">
      <c r="B250" s="24"/>
      <c r="C250" s="24"/>
      <c r="D250" s="24"/>
      <c r="E250" s="24"/>
      <c r="F250" s="24"/>
      <c r="G250" s="24"/>
      <c r="H250" s="24"/>
      <c r="I250" s="2"/>
      <c r="J250" s="24"/>
      <c r="K250" s="24"/>
      <c r="L250" s="24"/>
      <c r="M250" s="24"/>
    </row>
    <row r="251" spans="2:13" x14ac:dyDescent="0.25">
      <c r="B251" s="24"/>
      <c r="C251" s="24"/>
      <c r="D251" s="24"/>
      <c r="E251" s="24"/>
      <c r="F251" s="24"/>
      <c r="G251" s="24"/>
      <c r="H251" s="24"/>
      <c r="I251" s="2"/>
      <c r="J251" s="24"/>
      <c r="K251" s="24"/>
      <c r="L251" s="24"/>
      <c r="M251" s="24"/>
    </row>
    <row r="252" spans="2:13" x14ac:dyDescent="0.25">
      <c r="B252" s="24"/>
      <c r="C252" s="24"/>
      <c r="D252" s="24"/>
      <c r="E252" s="24"/>
      <c r="F252" s="24"/>
      <c r="G252" s="24"/>
      <c r="H252" s="24"/>
      <c r="I252" s="2"/>
      <c r="J252" s="24"/>
      <c r="K252" s="24"/>
      <c r="L252" s="24"/>
      <c r="M252" s="24"/>
    </row>
    <row r="253" spans="2:13" x14ac:dyDescent="0.25">
      <c r="B253" s="24"/>
      <c r="C253" s="24"/>
      <c r="D253" s="24"/>
      <c r="E253" s="24"/>
      <c r="F253" s="24"/>
      <c r="G253" s="24"/>
      <c r="H253" s="24"/>
      <c r="I253" s="2"/>
      <c r="J253" s="24"/>
      <c r="K253" s="24"/>
      <c r="L253" s="24"/>
      <c r="M253" s="24"/>
    </row>
    <row r="254" spans="2:13" x14ac:dyDescent="0.25">
      <c r="B254" s="24"/>
      <c r="C254" s="24"/>
      <c r="D254" s="24"/>
      <c r="E254" s="24"/>
      <c r="F254" s="24"/>
      <c r="G254" s="24"/>
      <c r="H254" s="24"/>
      <c r="I254" s="2"/>
      <c r="J254" s="24"/>
      <c r="K254" s="24"/>
      <c r="L254" s="24"/>
      <c r="M254" s="24"/>
    </row>
    <row r="255" spans="2:13" x14ac:dyDescent="0.25">
      <c r="B255" s="24"/>
      <c r="C255" s="24"/>
      <c r="D255" s="24"/>
      <c r="E255" s="24"/>
      <c r="F255" s="24"/>
      <c r="G255" s="24"/>
      <c r="H255" s="24"/>
      <c r="I255" s="2"/>
      <c r="J255" s="24"/>
      <c r="K255" s="24"/>
      <c r="L255" s="24"/>
      <c r="M255" s="24"/>
    </row>
    <row r="256" spans="2:13" x14ac:dyDescent="0.25">
      <c r="B256" s="24"/>
      <c r="C256" s="24"/>
      <c r="D256" s="24"/>
      <c r="E256" s="24"/>
      <c r="F256" s="24"/>
      <c r="G256" s="24"/>
      <c r="H256" s="24"/>
      <c r="I256" s="2"/>
      <c r="J256" s="24"/>
      <c r="K256" s="24"/>
      <c r="L256" s="24"/>
      <c r="M256" s="24"/>
    </row>
    <row r="257" spans="2:13" x14ac:dyDescent="0.25">
      <c r="B257" s="24"/>
      <c r="C257" s="24"/>
      <c r="D257" s="24"/>
      <c r="E257" s="24"/>
      <c r="F257" s="24"/>
      <c r="G257" s="24"/>
      <c r="H257" s="24"/>
      <c r="I257" s="2"/>
      <c r="J257" s="24"/>
      <c r="K257" s="24"/>
      <c r="L257" s="24"/>
      <c r="M257" s="24"/>
    </row>
    <row r="258" spans="2:13" x14ac:dyDescent="0.25">
      <c r="B258" s="24"/>
      <c r="C258" s="24"/>
      <c r="D258" s="24"/>
      <c r="E258" s="24"/>
      <c r="F258" s="24"/>
      <c r="G258" s="24"/>
      <c r="H258" s="24"/>
      <c r="I258" s="2"/>
      <c r="J258" s="24"/>
      <c r="K258" s="24"/>
      <c r="L258" s="24"/>
      <c r="M258" s="24"/>
    </row>
    <row r="259" spans="2:13" x14ac:dyDescent="0.25">
      <c r="B259" s="24"/>
      <c r="C259" s="24"/>
      <c r="D259" s="24"/>
      <c r="E259" s="24"/>
      <c r="F259" s="24"/>
      <c r="G259" s="24"/>
      <c r="H259" s="24"/>
      <c r="I259" s="2"/>
      <c r="J259" s="24"/>
      <c r="K259" s="24"/>
      <c r="L259" s="24"/>
      <c r="M259" s="24"/>
    </row>
    <row r="260" spans="2:13" x14ac:dyDescent="0.25">
      <c r="B260" s="24"/>
      <c r="C260" s="24"/>
      <c r="D260" s="24"/>
      <c r="E260" s="24"/>
      <c r="F260" s="24"/>
      <c r="G260" s="24"/>
      <c r="H260" s="24"/>
      <c r="I260" s="2"/>
      <c r="J260" s="24"/>
      <c r="K260" s="24"/>
      <c r="L260" s="24"/>
      <c r="M260" s="24"/>
    </row>
    <row r="261" spans="2:13" x14ac:dyDescent="0.25">
      <c r="B261" s="24"/>
      <c r="C261" s="24"/>
      <c r="D261" s="24"/>
      <c r="E261" s="24"/>
      <c r="F261" s="24"/>
      <c r="G261" s="24"/>
      <c r="H261" s="24"/>
      <c r="I261" s="2"/>
      <c r="J261" s="24"/>
      <c r="K261" s="24"/>
      <c r="L261" s="24"/>
      <c r="M261" s="24"/>
    </row>
    <row r="262" spans="2:13" x14ac:dyDescent="0.25">
      <c r="B262" s="24"/>
      <c r="C262" s="24"/>
      <c r="D262" s="24"/>
      <c r="E262" s="24"/>
      <c r="F262" s="24"/>
      <c r="G262" s="24"/>
      <c r="H262" s="24"/>
      <c r="I262" s="2"/>
      <c r="J262" s="24"/>
      <c r="K262" s="24"/>
      <c r="L262" s="24"/>
      <c r="M262" s="24"/>
    </row>
    <row r="263" spans="2:13" x14ac:dyDescent="0.25">
      <c r="B263" s="24"/>
      <c r="C263" s="24"/>
      <c r="D263" s="24"/>
      <c r="E263" s="24"/>
      <c r="F263" s="24"/>
      <c r="G263" s="24"/>
      <c r="H263" s="24"/>
      <c r="I263" s="2"/>
      <c r="J263" s="24"/>
      <c r="K263" s="24"/>
      <c r="L263" s="24"/>
      <c r="M263" s="24"/>
    </row>
    <row r="264" spans="2:13" x14ac:dyDescent="0.25">
      <c r="B264" s="24"/>
      <c r="C264" s="24"/>
      <c r="D264" s="24"/>
      <c r="E264" s="24"/>
      <c r="F264" s="24"/>
      <c r="G264" s="24"/>
      <c r="H264" s="24"/>
      <c r="I264" s="2"/>
      <c r="J264" s="24"/>
      <c r="K264" s="24"/>
      <c r="L264" s="24"/>
      <c r="M264" s="24"/>
    </row>
    <row r="265" spans="2:13" x14ac:dyDescent="0.25">
      <c r="B265" s="24"/>
      <c r="C265" s="24"/>
      <c r="D265" s="24"/>
      <c r="E265" s="24"/>
      <c r="F265" s="24"/>
      <c r="G265" s="24"/>
      <c r="H265" s="24"/>
      <c r="I265" s="2"/>
      <c r="J265" s="24"/>
      <c r="K265" s="24"/>
      <c r="L265" s="24"/>
      <c r="M265" s="24"/>
    </row>
    <row r="266" spans="2:13" x14ac:dyDescent="0.25">
      <c r="B266" s="24"/>
      <c r="C266" s="24"/>
      <c r="D266" s="24"/>
      <c r="E266" s="24"/>
      <c r="F266" s="24"/>
      <c r="G266" s="24"/>
      <c r="H266" s="24"/>
      <c r="I266" s="2"/>
      <c r="J266" s="24"/>
      <c r="K266" s="24"/>
      <c r="L266" s="24"/>
      <c r="M266" s="24"/>
    </row>
    <row r="267" spans="2:13" x14ac:dyDescent="0.25">
      <c r="B267" s="24"/>
      <c r="C267" s="24"/>
      <c r="D267" s="24"/>
      <c r="E267" s="24"/>
      <c r="F267" s="24"/>
      <c r="G267" s="24"/>
      <c r="H267" s="24"/>
      <c r="I267" s="2"/>
      <c r="J267" s="24"/>
      <c r="K267" s="24"/>
      <c r="L267" s="24"/>
      <c r="M267" s="24"/>
    </row>
    <row r="268" spans="2:13" x14ac:dyDescent="0.25">
      <c r="B268" s="24"/>
      <c r="C268" s="24"/>
      <c r="D268" s="24"/>
      <c r="E268" s="24"/>
      <c r="F268" s="24"/>
      <c r="G268" s="24"/>
      <c r="H268" s="24"/>
      <c r="I268" s="2"/>
      <c r="J268" s="24"/>
      <c r="K268" s="24"/>
      <c r="L268" s="24"/>
      <c r="M268" s="24"/>
    </row>
    <row r="269" spans="2:13" x14ac:dyDescent="0.25">
      <c r="B269" s="24"/>
      <c r="C269" s="24"/>
      <c r="D269" s="24"/>
      <c r="E269" s="24"/>
      <c r="F269" s="24"/>
      <c r="G269" s="24"/>
      <c r="H269" s="24"/>
      <c r="I269" s="2"/>
      <c r="J269" s="24"/>
      <c r="K269" s="24"/>
      <c r="L269" s="24"/>
      <c r="M269" s="24"/>
    </row>
    <row r="270" spans="2:13" x14ac:dyDescent="0.25">
      <c r="B270" s="24"/>
      <c r="C270" s="24"/>
      <c r="D270" s="24"/>
      <c r="E270" s="24"/>
      <c r="F270" s="24"/>
      <c r="G270" s="24"/>
      <c r="H270" s="24"/>
      <c r="I270" s="2"/>
      <c r="J270" s="24"/>
      <c r="K270" s="24"/>
      <c r="L270" s="24"/>
      <c r="M270" s="24"/>
    </row>
    <row r="271" spans="2:13" x14ac:dyDescent="0.25">
      <c r="B271" s="24"/>
      <c r="C271" s="24"/>
      <c r="D271" s="24"/>
      <c r="E271" s="24"/>
      <c r="F271" s="24"/>
      <c r="G271" s="24"/>
      <c r="H271" s="24"/>
      <c r="I271" s="2"/>
      <c r="J271" s="24"/>
      <c r="K271" s="24"/>
      <c r="L271" s="24"/>
      <c r="M271" s="24"/>
    </row>
    <row r="272" spans="2:13" x14ac:dyDescent="0.25">
      <c r="B272" s="24"/>
      <c r="C272" s="24"/>
      <c r="D272" s="24"/>
      <c r="E272" s="24"/>
      <c r="F272" s="24"/>
      <c r="G272" s="24"/>
      <c r="H272" s="24"/>
      <c r="I272" s="2"/>
      <c r="J272" s="24"/>
      <c r="K272" s="24"/>
      <c r="L272" s="24"/>
      <c r="M272" s="24"/>
    </row>
    <row r="273" spans="1:13" x14ac:dyDescent="0.25">
      <c r="B273" s="24"/>
      <c r="C273" s="24"/>
      <c r="D273" s="24"/>
      <c r="E273" s="24"/>
      <c r="F273" s="24"/>
      <c r="G273" s="24"/>
      <c r="H273" s="24"/>
      <c r="I273" s="2"/>
      <c r="J273" s="24"/>
      <c r="K273" s="24"/>
      <c r="L273" s="24"/>
      <c r="M273" s="24"/>
    </row>
    <row r="274" spans="1:13" x14ac:dyDescent="0.25">
      <c r="B274" s="24"/>
      <c r="C274" s="24"/>
      <c r="D274" s="24"/>
      <c r="E274" s="24"/>
      <c r="F274" s="24"/>
      <c r="G274" s="24"/>
      <c r="H274" s="24"/>
      <c r="I274" s="2"/>
      <c r="J274" s="24"/>
      <c r="K274" s="24"/>
      <c r="L274" s="24"/>
      <c r="M274" s="24"/>
    </row>
    <row r="275" spans="1:13" x14ac:dyDescent="0.25">
      <c r="B275" s="24"/>
      <c r="C275" s="24"/>
      <c r="D275" s="24"/>
      <c r="E275" s="24"/>
      <c r="F275" s="24"/>
      <c r="G275" s="24"/>
      <c r="H275" s="24"/>
      <c r="I275" s="2"/>
      <c r="J275" s="24"/>
      <c r="K275" s="24"/>
      <c r="L275" s="24"/>
      <c r="M275" s="24"/>
    </row>
    <row r="276" spans="1:13" x14ac:dyDescent="0.25">
      <c r="B276" s="24"/>
      <c r="C276" s="24"/>
      <c r="D276" s="24"/>
      <c r="E276" s="24"/>
      <c r="F276" s="24"/>
      <c r="G276" s="24"/>
      <c r="H276" s="24"/>
      <c r="I276" s="2"/>
      <c r="J276" s="24"/>
      <c r="K276" s="24"/>
      <c r="L276" s="24"/>
      <c r="M276" s="24"/>
    </row>
    <row r="277" spans="1:13" x14ac:dyDescent="0.25">
      <c r="B277" s="24"/>
      <c r="C277" s="24"/>
      <c r="D277" s="24"/>
      <c r="E277" s="24"/>
      <c r="F277" s="24"/>
      <c r="G277" s="24"/>
      <c r="H277" s="24"/>
      <c r="I277" s="2"/>
      <c r="J277" s="24"/>
      <c r="K277" s="24"/>
      <c r="L277" s="24"/>
      <c r="M277" s="24"/>
    </row>
    <row r="278" spans="1:13" x14ac:dyDescent="0.25">
      <c r="A278" s="3"/>
      <c r="B278" s="24"/>
      <c r="C278" s="24"/>
      <c r="D278" s="24"/>
      <c r="E278" s="24"/>
      <c r="F278" s="24"/>
      <c r="G278" s="24"/>
      <c r="H278" s="24"/>
      <c r="I278" s="2"/>
      <c r="J278" s="24"/>
      <c r="K278" s="24"/>
      <c r="L278" s="24"/>
      <c r="M278" s="24"/>
    </row>
    <row r="279" spans="1:13" x14ac:dyDescent="0.25">
      <c r="B279" s="24"/>
      <c r="C279" s="24"/>
      <c r="D279" s="24"/>
      <c r="E279" s="24"/>
      <c r="F279" s="24"/>
      <c r="G279" s="24"/>
      <c r="H279" s="24"/>
      <c r="I279" s="2"/>
      <c r="J279" s="24"/>
      <c r="K279" s="24"/>
      <c r="L279" s="24"/>
      <c r="M279" s="24"/>
    </row>
    <row r="280" spans="1:13" x14ac:dyDescent="0.25">
      <c r="B280" s="24"/>
      <c r="C280" s="24"/>
      <c r="D280" s="24"/>
      <c r="E280" s="24"/>
      <c r="F280" s="24"/>
      <c r="G280" s="24"/>
      <c r="H280" s="24"/>
      <c r="I280" s="2"/>
      <c r="J280" s="24"/>
      <c r="K280" s="24"/>
      <c r="L280" s="24"/>
      <c r="M280" s="24"/>
    </row>
    <row r="281" spans="1:13" x14ac:dyDescent="0.25">
      <c r="B281" s="24"/>
      <c r="C281" s="24"/>
      <c r="D281" s="24"/>
      <c r="E281" s="24"/>
      <c r="F281" s="24"/>
      <c r="G281" s="24"/>
      <c r="H281" s="24"/>
      <c r="I281" s="2"/>
      <c r="J281" s="24"/>
      <c r="K281" s="24"/>
      <c r="L281" s="24"/>
      <c r="M281" s="24"/>
    </row>
    <row r="282" spans="1:13" x14ac:dyDescent="0.25">
      <c r="B282" s="24"/>
      <c r="C282" s="24"/>
      <c r="D282" s="24"/>
      <c r="E282" s="24"/>
      <c r="F282" s="24"/>
      <c r="G282" s="24"/>
      <c r="H282" s="24"/>
      <c r="I282" s="2"/>
      <c r="J282" s="24"/>
      <c r="K282" s="24"/>
      <c r="L282" s="24"/>
      <c r="M282" s="24"/>
    </row>
    <row r="283" spans="1:13" x14ac:dyDescent="0.25">
      <c r="B283" s="24"/>
      <c r="C283" s="24"/>
      <c r="D283" s="24"/>
      <c r="E283" s="24"/>
      <c r="F283" s="24"/>
      <c r="G283" s="24"/>
      <c r="H283" s="24"/>
      <c r="I283" s="2"/>
      <c r="J283" s="24"/>
      <c r="K283" s="24"/>
      <c r="L283" s="24"/>
      <c r="M283" s="24"/>
    </row>
    <row r="284" spans="1:13" x14ac:dyDescent="0.25">
      <c r="B284" s="24"/>
      <c r="C284" s="24"/>
      <c r="D284" s="24"/>
      <c r="E284" s="24"/>
      <c r="F284" s="24"/>
      <c r="G284" s="24"/>
      <c r="H284" s="24"/>
      <c r="I284" s="2"/>
      <c r="J284" s="24"/>
      <c r="K284" s="24"/>
      <c r="L284" s="24"/>
      <c r="M284" s="24"/>
    </row>
    <row r="285" spans="1:13" x14ac:dyDescent="0.25">
      <c r="B285" s="24"/>
      <c r="C285" s="24"/>
      <c r="D285" s="24"/>
      <c r="E285" s="24"/>
      <c r="F285" s="24"/>
      <c r="G285" s="24"/>
      <c r="H285" s="24"/>
      <c r="I285" s="2"/>
      <c r="J285" s="24"/>
      <c r="K285" s="24"/>
      <c r="L285" s="24"/>
      <c r="M285" s="24"/>
    </row>
    <row r="286" spans="1:13" x14ac:dyDescent="0.25">
      <c r="B286" s="24"/>
      <c r="C286" s="24"/>
      <c r="D286" s="24"/>
      <c r="E286" s="24"/>
      <c r="F286" s="24"/>
      <c r="G286" s="24"/>
      <c r="H286" s="24"/>
      <c r="I286" s="2"/>
      <c r="J286" s="24"/>
      <c r="K286" s="24"/>
      <c r="L286" s="24"/>
      <c r="M286" s="24"/>
    </row>
    <row r="287" spans="1:13" x14ac:dyDescent="0.25">
      <c r="B287" s="24"/>
      <c r="C287" s="24"/>
      <c r="D287" s="24"/>
      <c r="E287" s="24"/>
      <c r="F287" s="24"/>
      <c r="G287" s="24"/>
      <c r="H287" s="24"/>
      <c r="I287" s="2"/>
      <c r="J287" s="24"/>
      <c r="K287" s="24"/>
      <c r="L287" s="24"/>
      <c r="M287" s="24"/>
    </row>
    <row r="288" spans="1:13" x14ac:dyDescent="0.25">
      <c r="B288" s="24"/>
      <c r="C288" s="24"/>
      <c r="D288" s="24"/>
      <c r="E288" s="24"/>
      <c r="F288" s="24"/>
      <c r="G288" s="24"/>
      <c r="H288" s="24"/>
      <c r="I288" s="2"/>
      <c r="J288" s="24"/>
      <c r="K288" s="24"/>
      <c r="L288" s="24"/>
      <c r="M288" s="24"/>
    </row>
    <row r="289" spans="2:13" x14ac:dyDescent="0.25">
      <c r="B289" s="24"/>
      <c r="C289" s="24"/>
      <c r="D289" s="24"/>
      <c r="E289" s="24"/>
      <c r="F289" s="24"/>
      <c r="G289" s="24"/>
      <c r="H289" s="24"/>
      <c r="I289" s="2"/>
      <c r="J289" s="24"/>
      <c r="K289" s="24"/>
      <c r="L289" s="24"/>
      <c r="M289" s="24"/>
    </row>
    <row r="290" spans="2:13" x14ac:dyDescent="0.25">
      <c r="B290" s="24"/>
      <c r="C290" s="24"/>
      <c r="D290" s="24"/>
      <c r="E290" s="24"/>
      <c r="F290" s="24"/>
      <c r="G290" s="24"/>
      <c r="H290" s="24"/>
      <c r="I290" s="2"/>
      <c r="J290" s="24"/>
      <c r="K290" s="24"/>
      <c r="L290" s="24"/>
      <c r="M290" s="24"/>
    </row>
    <row r="291" spans="2:13" x14ac:dyDescent="0.25">
      <c r="B291" s="24"/>
      <c r="C291" s="24"/>
      <c r="D291" s="24"/>
      <c r="E291" s="24"/>
      <c r="F291" s="24"/>
      <c r="G291" s="24"/>
      <c r="H291" s="24"/>
      <c r="I291" s="2"/>
      <c r="J291" s="24"/>
      <c r="K291" s="24"/>
      <c r="L291" s="24"/>
      <c r="M291" s="24"/>
    </row>
    <row r="292" spans="2:13" x14ac:dyDescent="0.25">
      <c r="B292" s="24"/>
      <c r="C292" s="24"/>
      <c r="D292" s="24"/>
      <c r="E292" s="24"/>
      <c r="F292" s="24"/>
      <c r="G292" s="24"/>
      <c r="H292" s="24"/>
      <c r="I292" s="2"/>
      <c r="J292" s="24"/>
      <c r="K292" s="24"/>
      <c r="L292" s="24"/>
      <c r="M292" s="24"/>
    </row>
    <row r="293" spans="2:13" x14ac:dyDescent="0.25">
      <c r="B293" s="24"/>
      <c r="C293" s="24"/>
      <c r="D293" s="24"/>
      <c r="E293" s="24"/>
      <c r="F293" s="24"/>
      <c r="G293" s="24"/>
      <c r="H293" s="24"/>
      <c r="I293" s="2"/>
      <c r="J293" s="24"/>
      <c r="K293" s="24"/>
      <c r="L293" s="24"/>
      <c r="M293" s="24"/>
    </row>
    <row r="294" spans="2:13" x14ac:dyDescent="0.25">
      <c r="B294" s="24"/>
      <c r="C294" s="24"/>
      <c r="D294" s="24"/>
      <c r="E294" s="24"/>
      <c r="F294" s="24"/>
      <c r="G294" s="24"/>
      <c r="H294" s="24"/>
      <c r="I294" s="2"/>
      <c r="J294" s="24"/>
      <c r="K294" s="24"/>
      <c r="L294" s="24"/>
      <c r="M294" s="24"/>
    </row>
    <row r="295" spans="2:13" x14ac:dyDescent="0.25">
      <c r="B295" s="24"/>
      <c r="C295" s="24"/>
      <c r="D295" s="24"/>
      <c r="E295" s="24"/>
      <c r="F295" s="24"/>
      <c r="G295" s="24"/>
      <c r="H295" s="24"/>
      <c r="I295" s="2"/>
      <c r="J295" s="24"/>
      <c r="K295" s="24"/>
      <c r="L295" s="24"/>
      <c r="M295" s="24"/>
    </row>
    <row r="296" spans="2:13" x14ac:dyDescent="0.25">
      <c r="B296" s="24"/>
      <c r="C296" s="24"/>
      <c r="D296" s="24"/>
      <c r="E296" s="24"/>
      <c r="F296" s="24"/>
      <c r="G296" s="24"/>
      <c r="H296" s="24"/>
      <c r="I296" s="2"/>
      <c r="J296" s="24"/>
      <c r="K296" s="24"/>
      <c r="L296" s="24"/>
      <c r="M296" s="24"/>
    </row>
    <row r="297" spans="2:13" x14ac:dyDescent="0.25">
      <c r="B297" s="24"/>
      <c r="C297" s="24"/>
      <c r="D297" s="24"/>
      <c r="E297" s="24"/>
      <c r="F297" s="24"/>
      <c r="G297" s="24"/>
      <c r="H297" s="24"/>
      <c r="I297" s="2"/>
      <c r="J297" s="24"/>
      <c r="K297" s="24"/>
      <c r="L297" s="24"/>
      <c r="M297" s="24"/>
    </row>
    <row r="298" spans="2:13" x14ac:dyDescent="0.25">
      <c r="B298" s="24"/>
      <c r="C298" s="24"/>
      <c r="D298" s="24"/>
      <c r="E298" s="24"/>
      <c r="F298" s="24"/>
      <c r="G298" s="24"/>
      <c r="H298" s="24"/>
      <c r="I298" s="2"/>
      <c r="J298" s="24"/>
      <c r="K298" s="24"/>
      <c r="L298" s="24"/>
      <c r="M298" s="24"/>
    </row>
    <row r="299" spans="2:13" x14ac:dyDescent="0.25">
      <c r="B299" s="24"/>
      <c r="C299" s="24"/>
      <c r="D299" s="24"/>
      <c r="E299" s="24"/>
      <c r="F299" s="24"/>
      <c r="G299" s="24"/>
      <c r="H299" s="24"/>
      <c r="I299" s="2"/>
      <c r="J299" s="24"/>
      <c r="K299" s="24"/>
      <c r="L299" s="24"/>
      <c r="M299" s="24"/>
    </row>
    <row r="300" spans="2:13" x14ac:dyDescent="0.25">
      <c r="B300" s="24"/>
      <c r="C300" s="24"/>
      <c r="D300" s="24"/>
      <c r="E300" s="24"/>
      <c r="F300" s="24"/>
      <c r="G300" s="24"/>
      <c r="H300" s="24"/>
      <c r="I300" s="2"/>
      <c r="J300" s="24"/>
      <c r="K300" s="24"/>
      <c r="L300" s="24"/>
      <c r="M300" s="24"/>
    </row>
    <row r="301" spans="2:13" x14ac:dyDescent="0.25">
      <c r="B301" s="24"/>
      <c r="C301" s="24"/>
      <c r="D301" s="24"/>
      <c r="E301" s="24"/>
      <c r="F301" s="24"/>
      <c r="G301" s="24"/>
      <c r="H301" s="24"/>
      <c r="I301" s="2"/>
      <c r="J301" s="24"/>
      <c r="K301" s="24"/>
      <c r="L301" s="24"/>
      <c r="M301" s="24"/>
    </row>
    <row r="302" spans="2:13" x14ac:dyDescent="0.25">
      <c r="B302" s="24"/>
      <c r="C302" s="24"/>
      <c r="D302" s="24"/>
      <c r="E302" s="24"/>
      <c r="F302" s="24"/>
      <c r="G302" s="24"/>
      <c r="H302" s="24"/>
      <c r="I302" s="2"/>
      <c r="J302" s="24"/>
      <c r="K302" s="24"/>
      <c r="L302" s="24"/>
      <c r="M302" s="24"/>
    </row>
    <row r="303" spans="2:13" x14ac:dyDescent="0.25">
      <c r="B303" s="24"/>
      <c r="C303" s="24"/>
      <c r="D303" s="24"/>
      <c r="E303" s="24"/>
      <c r="F303" s="24"/>
      <c r="G303" s="24"/>
      <c r="H303" s="24"/>
      <c r="I303" s="2"/>
      <c r="J303" s="24"/>
      <c r="K303" s="24"/>
      <c r="L303" s="24"/>
      <c r="M303" s="24"/>
    </row>
    <row r="304" spans="2:13" x14ac:dyDescent="0.25">
      <c r="B304" s="24"/>
      <c r="C304" s="24"/>
      <c r="D304" s="24"/>
      <c r="E304" s="24"/>
      <c r="F304" s="24"/>
      <c r="G304" s="24"/>
      <c r="H304" s="24"/>
      <c r="I304" s="2"/>
      <c r="J304" s="24"/>
      <c r="K304" s="24"/>
      <c r="L304" s="24"/>
      <c r="M304" s="24"/>
    </row>
    <row r="305" spans="1:13" x14ac:dyDescent="0.25">
      <c r="B305" s="24"/>
      <c r="C305" s="24"/>
      <c r="D305" s="24"/>
      <c r="E305" s="24"/>
      <c r="F305" s="24"/>
      <c r="G305" s="24"/>
      <c r="H305" s="24"/>
      <c r="I305" s="2"/>
      <c r="J305" s="24"/>
      <c r="K305" s="24"/>
      <c r="L305" s="24"/>
      <c r="M305" s="24"/>
    </row>
    <row r="306" spans="1:13" x14ac:dyDescent="0.25">
      <c r="A306" s="3"/>
      <c r="B306" s="24"/>
      <c r="C306" s="24"/>
      <c r="D306" s="24"/>
      <c r="E306" s="24"/>
      <c r="F306" s="24"/>
      <c r="G306" s="24"/>
      <c r="H306" s="24"/>
      <c r="I306" s="2"/>
      <c r="J306" s="24"/>
      <c r="K306" s="24"/>
      <c r="L306" s="24"/>
      <c r="M306" s="24"/>
    </row>
    <row r="307" spans="1:13" x14ac:dyDescent="0.25">
      <c r="B307" s="24"/>
      <c r="C307" s="24"/>
      <c r="D307" s="24"/>
      <c r="E307" s="24"/>
      <c r="F307" s="24"/>
      <c r="G307" s="24"/>
      <c r="H307" s="24"/>
      <c r="I307" s="2"/>
      <c r="J307" s="24"/>
      <c r="K307" s="24"/>
      <c r="L307" s="24"/>
      <c r="M307" s="24"/>
    </row>
    <row r="308" spans="1:13" x14ac:dyDescent="0.25">
      <c r="B308" s="24"/>
      <c r="C308" s="24"/>
      <c r="D308" s="24"/>
      <c r="E308" s="24"/>
      <c r="F308" s="24"/>
      <c r="G308" s="24"/>
      <c r="H308" s="24"/>
      <c r="I308" s="2"/>
      <c r="J308" s="24"/>
      <c r="K308" s="24"/>
      <c r="L308" s="24"/>
      <c r="M308" s="24"/>
    </row>
    <row r="309" spans="1:13" x14ac:dyDescent="0.25">
      <c r="B309" s="24"/>
      <c r="C309" s="24"/>
      <c r="D309" s="24"/>
      <c r="E309" s="24"/>
      <c r="F309" s="24"/>
      <c r="G309" s="24"/>
      <c r="H309" s="24"/>
      <c r="I309" s="2"/>
      <c r="J309" s="24"/>
      <c r="K309" s="24"/>
      <c r="L309" s="24"/>
      <c r="M309" s="24"/>
    </row>
    <row r="310" spans="1:13" x14ac:dyDescent="0.25">
      <c r="B310" s="24"/>
      <c r="C310" s="24"/>
      <c r="D310" s="24"/>
      <c r="E310" s="24"/>
      <c r="F310" s="24"/>
      <c r="G310" s="24"/>
      <c r="H310" s="24"/>
      <c r="I310" s="2"/>
      <c r="J310" s="24"/>
      <c r="K310" s="24"/>
      <c r="L310" s="24"/>
      <c r="M310" s="24"/>
    </row>
    <row r="311" spans="1:13" x14ac:dyDescent="0.25">
      <c r="B311" s="24"/>
      <c r="C311" s="24"/>
      <c r="D311" s="24"/>
      <c r="E311" s="24"/>
      <c r="F311" s="24"/>
      <c r="G311" s="24"/>
      <c r="H311" s="24"/>
      <c r="I311" s="2"/>
      <c r="J311" s="24"/>
      <c r="K311" s="24"/>
      <c r="L311" s="24"/>
      <c r="M311" s="24"/>
    </row>
    <row r="312" spans="1:13" x14ac:dyDescent="0.25">
      <c r="B312" s="24"/>
      <c r="C312" s="24"/>
      <c r="D312" s="24"/>
      <c r="E312" s="24"/>
      <c r="F312" s="24"/>
      <c r="G312" s="24"/>
      <c r="H312" s="24"/>
      <c r="I312" s="2"/>
      <c r="J312" s="24"/>
      <c r="K312" s="24"/>
      <c r="L312" s="24"/>
      <c r="M312" s="24"/>
    </row>
    <row r="313" spans="1:13" x14ac:dyDescent="0.25">
      <c r="B313" s="24"/>
      <c r="C313" s="24"/>
      <c r="D313" s="24"/>
      <c r="E313" s="24"/>
      <c r="F313" s="24"/>
      <c r="G313" s="24"/>
      <c r="H313" s="24"/>
      <c r="I313" s="2"/>
      <c r="J313" s="24"/>
      <c r="K313" s="24"/>
      <c r="L313" s="24"/>
      <c r="M313" s="24"/>
    </row>
    <row r="314" spans="1:13" x14ac:dyDescent="0.25">
      <c r="B314" s="24"/>
      <c r="C314" s="24"/>
      <c r="D314" s="24"/>
      <c r="E314" s="24"/>
      <c r="F314" s="24"/>
      <c r="G314" s="24"/>
      <c r="H314" s="24"/>
      <c r="I314" s="2"/>
      <c r="J314" s="24"/>
      <c r="K314" s="24"/>
      <c r="L314" s="24"/>
      <c r="M314" s="24"/>
    </row>
    <row r="315" spans="1:13" x14ac:dyDescent="0.25">
      <c r="B315" s="24"/>
      <c r="C315" s="24"/>
      <c r="D315" s="24"/>
      <c r="E315" s="24"/>
      <c r="F315" s="24"/>
      <c r="G315" s="24"/>
      <c r="H315" s="24"/>
      <c r="I315" s="2"/>
      <c r="J315" s="24"/>
      <c r="K315" s="24"/>
      <c r="L315" s="24"/>
      <c r="M315" s="24"/>
    </row>
    <row r="316" spans="1:13" x14ac:dyDescent="0.25">
      <c r="B316" s="24"/>
      <c r="C316" s="24"/>
      <c r="D316" s="24"/>
      <c r="E316" s="24"/>
      <c r="F316" s="24"/>
      <c r="G316" s="24"/>
      <c r="H316" s="24"/>
      <c r="I316" s="2"/>
      <c r="J316" s="24"/>
      <c r="K316" s="24"/>
      <c r="L316" s="24"/>
      <c r="M316" s="24"/>
    </row>
    <row r="317" spans="1:13" x14ac:dyDescent="0.25">
      <c r="B317" s="24"/>
      <c r="C317" s="24"/>
      <c r="D317" s="24"/>
      <c r="E317" s="24"/>
      <c r="F317" s="24"/>
      <c r="G317" s="24"/>
      <c r="H317" s="24"/>
      <c r="I317" s="2"/>
      <c r="J317" s="24"/>
      <c r="K317" s="24"/>
      <c r="L317" s="24"/>
      <c r="M317" s="24"/>
    </row>
    <row r="318" spans="1:13" x14ac:dyDescent="0.25">
      <c r="B318" s="24"/>
      <c r="C318" s="24"/>
      <c r="D318" s="24"/>
      <c r="E318" s="24"/>
      <c r="F318" s="24"/>
      <c r="G318" s="24"/>
      <c r="H318" s="24"/>
      <c r="I318" s="2"/>
      <c r="J318" s="24"/>
      <c r="K318" s="24"/>
      <c r="L318" s="24"/>
      <c r="M318" s="24"/>
    </row>
    <row r="319" spans="1:13" x14ac:dyDescent="0.25">
      <c r="B319" s="24"/>
      <c r="C319" s="24"/>
      <c r="D319" s="24"/>
      <c r="E319" s="24"/>
      <c r="F319" s="24"/>
      <c r="G319" s="24"/>
      <c r="H319" s="24"/>
      <c r="I319" s="2"/>
      <c r="J319" s="24"/>
      <c r="K319" s="24"/>
      <c r="L319" s="24"/>
      <c r="M319" s="24"/>
    </row>
    <row r="320" spans="1:13" x14ac:dyDescent="0.25">
      <c r="B320" s="24"/>
      <c r="C320" s="24"/>
      <c r="D320" s="24"/>
      <c r="E320" s="24"/>
      <c r="F320" s="24"/>
      <c r="G320" s="24"/>
      <c r="H320" s="24"/>
      <c r="I320" s="2"/>
      <c r="J320" s="24"/>
      <c r="K320" s="24"/>
      <c r="L320" s="24"/>
      <c r="M320" s="24"/>
    </row>
    <row r="321" spans="1:13" x14ac:dyDescent="0.25">
      <c r="B321" s="24"/>
      <c r="C321" s="24"/>
      <c r="D321" s="24"/>
      <c r="E321" s="24"/>
      <c r="F321" s="24"/>
      <c r="G321" s="24"/>
      <c r="H321" s="24"/>
      <c r="I321" s="2"/>
      <c r="J321" s="24"/>
      <c r="K321" s="24"/>
      <c r="L321" s="24"/>
      <c r="M321" s="24"/>
    </row>
    <row r="322" spans="1:13" x14ac:dyDescent="0.25">
      <c r="B322" s="24"/>
      <c r="C322" s="24"/>
      <c r="D322" s="24"/>
      <c r="E322" s="24"/>
      <c r="F322" s="24"/>
      <c r="G322" s="24"/>
      <c r="H322" s="24"/>
      <c r="I322" s="2"/>
      <c r="J322" s="24"/>
      <c r="K322" s="24"/>
      <c r="L322" s="24"/>
      <c r="M322" s="24"/>
    </row>
    <row r="323" spans="1:13" x14ac:dyDescent="0.25">
      <c r="B323" s="24"/>
      <c r="C323" s="24"/>
      <c r="D323" s="24"/>
      <c r="E323" s="24"/>
      <c r="F323" s="24"/>
      <c r="G323" s="24"/>
      <c r="H323" s="24"/>
      <c r="I323" s="2"/>
      <c r="J323" s="24"/>
      <c r="K323" s="24"/>
      <c r="L323" s="24"/>
      <c r="M323" s="24"/>
    </row>
    <row r="324" spans="1:13" x14ac:dyDescent="0.25">
      <c r="B324" s="24"/>
      <c r="C324" s="24"/>
      <c r="D324" s="24"/>
      <c r="E324" s="24"/>
      <c r="F324" s="24"/>
      <c r="G324" s="24"/>
      <c r="H324" s="24"/>
      <c r="I324" s="2"/>
      <c r="J324" s="24"/>
      <c r="K324" s="24"/>
      <c r="L324" s="24"/>
      <c r="M324" s="24"/>
    </row>
    <row r="325" spans="1:13" x14ac:dyDescent="0.25">
      <c r="B325" s="24"/>
      <c r="C325" s="24"/>
      <c r="D325" s="24"/>
      <c r="E325" s="24"/>
      <c r="F325" s="24"/>
      <c r="G325" s="24"/>
      <c r="H325" s="24"/>
      <c r="I325" s="2"/>
      <c r="J325" s="24"/>
      <c r="K325" s="24"/>
      <c r="L325" s="24"/>
      <c r="M325" s="24"/>
    </row>
    <row r="326" spans="1:13" x14ac:dyDescent="0.25">
      <c r="B326" s="24"/>
      <c r="C326" s="24"/>
      <c r="D326" s="24"/>
      <c r="E326" s="24"/>
      <c r="F326" s="24"/>
      <c r="G326" s="24"/>
      <c r="H326" s="24"/>
      <c r="I326" s="2"/>
      <c r="J326" s="24"/>
      <c r="K326" s="24"/>
      <c r="L326" s="24"/>
      <c r="M326" s="24"/>
    </row>
    <row r="327" spans="1:13" x14ac:dyDescent="0.25">
      <c r="B327" s="24"/>
      <c r="C327" s="24"/>
      <c r="D327" s="24"/>
      <c r="E327" s="24"/>
      <c r="F327" s="24"/>
      <c r="G327" s="24"/>
      <c r="H327" s="24"/>
      <c r="I327" s="2"/>
      <c r="J327" s="24"/>
      <c r="K327" s="24"/>
      <c r="L327" s="24"/>
      <c r="M327" s="24"/>
    </row>
    <row r="328" spans="1:13" x14ac:dyDescent="0.25">
      <c r="A328" s="3"/>
      <c r="B328" s="24"/>
      <c r="C328" s="24"/>
      <c r="D328" s="24"/>
      <c r="E328" s="24"/>
      <c r="F328" s="24"/>
      <c r="G328" s="24"/>
      <c r="H328" s="24"/>
      <c r="I328" s="2"/>
      <c r="J328" s="24"/>
      <c r="K328" s="24"/>
      <c r="L328" s="24"/>
      <c r="M328" s="24"/>
    </row>
    <row r="329" spans="1:13" x14ac:dyDescent="0.25">
      <c r="B329" s="24"/>
      <c r="C329" s="24"/>
      <c r="D329" s="24"/>
      <c r="E329" s="24"/>
      <c r="F329" s="24"/>
      <c r="G329" s="24"/>
      <c r="H329" s="24"/>
      <c r="I329" s="2"/>
      <c r="J329" s="24"/>
      <c r="K329" s="24"/>
      <c r="L329" s="24"/>
      <c r="M329" s="24"/>
    </row>
    <row r="330" spans="1:13" x14ac:dyDescent="0.25">
      <c r="B330" s="24"/>
      <c r="C330" s="24"/>
      <c r="D330" s="24"/>
      <c r="E330" s="24"/>
      <c r="F330" s="24"/>
      <c r="G330" s="24"/>
      <c r="H330" s="24"/>
      <c r="I330" s="2"/>
      <c r="J330" s="24"/>
      <c r="K330" s="24"/>
      <c r="L330" s="24"/>
      <c r="M330" s="24"/>
    </row>
    <row r="331" spans="1:13" x14ac:dyDescent="0.25">
      <c r="B331" s="24"/>
      <c r="C331" s="24"/>
      <c r="D331" s="24"/>
      <c r="E331" s="24"/>
      <c r="F331" s="24"/>
      <c r="G331" s="24"/>
      <c r="H331" s="24"/>
      <c r="I331" s="2"/>
      <c r="J331" s="24"/>
      <c r="K331" s="24"/>
      <c r="L331" s="24"/>
      <c r="M331" s="24"/>
    </row>
    <row r="332" spans="1:13" x14ac:dyDescent="0.25">
      <c r="B332" s="24"/>
      <c r="C332" s="24"/>
      <c r="D332" s="24"/>
      <c r="E332" s="24"/>
      <c r="F332" s="24"/>
      <c r="G332" s="24"/>
      <c r="H332" s="24"/>
      <c r="I332" s="2"/>
      <c r="J332" s="24"/>
      <c r="K332" s="24"/>
      <c r="L332" s="24"/>
      <c r="M332" s="24"/>
    </row>
    <row r="333" spans="1:13" x14ac:dyDescent="0.25">
      <c r="B333" s="24"/>
      <c r="C333" s="24"/>
      <c r="D333" s="24"/>
      <c r="E333" s="24"/>
      <c r="F333" s="24"/>
      <c r="G333" s="24"/>
      <c r="H333" s="24"/>
      <c r="I333" s="2"/>
      <c r="J333" s="24"/>
      <c r="K333" s="24"/>
      <c r="L333" s="24"/>
      <c r="M333" s="24"/>
    </row>
    <row r="334" spans="1:13" x14ac:dyDescent="0.25">
      <c r="B334" s="24"/>
      <c r="C334" s="24"/>
      <c r="D334" s="24"/>
      <c r="E334" s="24"/>
      <c r="F334" s="24"/>
      <c r="G334" s="24"/>
      <c r="H334" s="24"/>
      <c r="I334" s="2"/>
      <c r="J334" s="24"/>
      <c r="K334" s="24"/>
      <c r="L334" s="24"/>
      <c r="M334" s="24"/>
    </row>
    <row r="335" spans="1:13" x14ac:dyDescent="0.25">
      <c r="B335" s="24"/>
      <c r="C335" s="24"/>
      <c r="D335" s="24"/>
      <c r="E335" s="24"/>
      <c r="F335" s="24"/>
      <c r="G335" s="24"/>
      <c r="H335" s="24"/>
      <c r="I335" s="2"/>
      <c r="J335" s="24"/>
      <c r="K335" s="24"/>
      <c r="L335" s="24"/>
      <c r="M335" s="24"/>
    </row>
    <row r="336" spans="1:13" x14ac:dyDescent="0.25">
      <c r="B336" s="24"/>
      <c r="C336" s="24"/>
      <c r="D336" s="24"/>
      <c r="E336" s="24"/>
      <c r="F336" s="24"/>
      <c r="G336" s="24"/>
      <c r="H336" s="24"/>
      <c r="I336" s="2"/>
      <c r="J336" s="24"/>
      <c r="K336" s="24"/>
      <c r="L336" s="24"/>
      <c r="M336" s="24"/>
    </row>
    <row r="337" spans="2:13" x14ac:dyDescent="0.25">
      <c r="B337" s="24"/>
      <c r="C337" s="24"/>
      <c r="D337" s="24"/>
      <c r="E337" s="24"/>
      <c r="F337" s="24"/>
      <c r="G337" s="24"/>
      <c r="H337" s="24"/>
      <c r="I337" s="2"/>
      <c r="J337" s="24"/>
      <c r="K337" s="24"/>
      <c r="L337" s="24"/>
      <c r="M337" s="24"/>
    </row>
    <row r="338" spans="2:13" x14ac:dyDescent="0.25">
      <c r="B338" s="24"/>
      <c r="C338" s="24"/>
      <c r="D338" s="24"/>
      <c r="E338" s="24"/>
      <c r="F338" s="24"/>
      <c r="G338" s="24"/>
      <c r="H338" s="24"/>
      <c r="I338" s="2"/>
      <c r="J338" s="24"/>
      <c r="K338" s="24"/>
      <c r="L338" s="24"/>
      <c r="M338" s="24"/>
    </row>
    <row r="339" spans="2:13" x14ac:dyDescent="0.25">
      <c r="B339" s="24"/>
      <c r="C339" s="24"/>
      <c r="D339" s="24"/>
      <c r="E339" s="24"/>
      <c r="F339" s="24"/>
      <c r="G339" s="24"/>
      <c r="H339" s="24"/>
      <c r="I339" s="2"/>
      <c r="J339" s="24"/>
      <c r="K339" s="24"/>
      <c r="L339" s="24"/>
      <c r="M339" s="24"/>
    </row>
    <row r="340" spans="2:13" x14ac:dyDescent="0.25">
      <c r="B340" s="24"/>
      <c r="C340" s="24"/>
      <c r="D340" s="24"/>
      <c r="E340" s="24"/>
      <c r="F340" s="24"/>
      <c r="G340" s="24"/>
      <c r="H340" s="24"/>
      <c r="I340" s="2"/>
      <c r="J340" s="24"/>
      <c r="K340" s="24"/>
      <c r="L340" s="24"/>
      <c r="M340" s="24"/>
    </row>
    <row r="341" spans="2:13" x14ac:dyDescent="0.25">
      <c r="B341" s="24"/>
      <c r="C341" s="24"/>
      <c r="D341" s="24"/>
      <c r="E341" s="24"/>
      <c r="F341" s="24"/>
      <c r="G341" s="24"/>
      <c r="H341" s="24"/>
      <c r="I341" s="2"/>
      <c r="J341" s="24"/>
      <c r="K341" s="24"/>
      <c r="L341" s="24"/>
      <c r="M341" s="24"/>
    </row>
    <row r="342" spans="2:13" x14ac:dyDescent="0.25">
      <c r="B342" s="24"/>
      <c r="C342" s="24"/>
      <c r="D342" s="24"/>
      <c r="E342" s="24"/>
      <c r="F342" s="24"/>
      <c r="G342" s="24"/>
      <c r="H342" s="24"/>
      <c r="I342" s="2"/>
      <c r="J342" s="24"/>
      <c r="K342" s="24"/>
      <c r="L342" s="24"/>
      <c r="M342" s="24"/>
    </row>
    <row r="343" spans="2:13" x14ac:dyDescent="0.25">
      <c r="B343" s="24"/>
      <c r="C343" s="24"/>
      <c r="D343" s="24"/>
      <c r="E343" s="24"/>
      <c r="F343" s="24"/>
      <c r="G343" s="24"/>
      <c r="H343" s="24"/>
      <c r="I343" s="2"/>
      <c r="J343" s="24"/>
      <c r="K343" s="24"/>
      <c r="L343" s="24"/>
      <c r="M343" s="24"/>
    </row>
    <row r="344" spans="2:13" x14ac:dyDescent="0.25">
      <c r="B344" s="24"/>
      <c r="C344" s="24"/>
      <c r="D344" s="24"/>
      <c r="E344" s="24"/>
      <c r="F344" s="24"/>
      <c r="G344" s="24"/>
      <c r="H344" s="24"/>
      <c r="I344" s="2"/>
      <c r="J344" s="24"/>
      <c r="K344" s="24"/>
      <c r="L344" s="24"/>
      <c r="M344" s="24"/>
    </row>
    <row r="345" spans="2:13" x14ac:dyDescent="0.25">
      <c r="B345" s="24"/>
      <c r="C345" s="24"/>
      <c r="D345" s="24"/>
      <c r="E345" s="24"/>
      <c r="F345" s="24"/>
      <c r="G345" s="24"/>
      <c r="H345" s="24"/>
      <c r="I345" s="2"/>
      <c r="J345" s="24"/>
      <c r="K345" s="24"/>
      <c r="L345" s="24"/>
      <c r="M345" s="24"/>
    </row>
    <row r="346" spans="2:13" x14ac:dyDescent="0.25">
      <c r="B346" s="24"/>
      <c r="C346" s="24"/>
      <c r="D346" s="24"/>
      <c r="E346" s="24"/>
      <c r="F346" s="24"/>
      <c r="G346" s="24"/>
      <c r="H346" s="24"/>
      <c r="I346" s="2"/>
      <c r="J346" s="24"/>
      <c r="K346" s="24"/>
      <c r="L346" s="24"/>
      <c r="M346" s="24"/>
    </row>
    <row r="347" spans="2:13" x14ac:dyDescent="0.25">
      <c r="B347" s="24"/>
      <c r="C347" s="24"/>
      <c r="D347" s="24"/>
      <c r="E347" s="24"/>
      <c r="F347" s="24"/>
      <c r="G347" s="24"/>
      <c r="H347" s="24"/>
      <c r="I347" s="2"/>
      <c r="J347" s="24"/>
      <c r="K347" s="24"/>
      <c r="L347" s="24"/>
      <c r="M347" s="24"/>
    </row>
    <row r="348" spans="2:13" x14ac:dyDescent="0.25">
      <c r="B348" s="24"/>
      <c r="C348" s="24"/>
      <c r="D348" s="24"/>
      <c r="E348" s="24"/>
      <c r="F348" s="24"/>
      <c r="G348" s="24"/>
      <c r="H348" s="24"/>
      <c r="I348" s="2"/>
      <c r="J348" s="24"/>
      <c r="K348" s="24"/>
      <c r="L348" s="24"/>
      <c r="M348" s="24"/>
    </row>
    <row r="349" spans="2:13" x14ac:dyDescent="0.25">
      <c r="B349" s="24"/>
      <c r="C349" s="24"/>
      <c r="D349" s="24"/>
      <c r="E349" s="24"/>
      <c r="F349" s="24"/>
      <c r="G349" s="24"/>
      <c r="H349" s="24"/>
      <c r="I349" s="2"/>
      <c r="J349" s="24"/>
      <c r="K349" s="24"/>
      <c r="L349" s="24"/>
      <c r="M349" s="24"/>
    </row>
    <row r="350" spans="2:13" x14ac:dyDescent="0.25">
      <c r="B350" s="24"/>
      <c r="C350" s="24"/>
      <c r="D350" s="24"/>
      <c r="E350" s="24"/>
      <c r="F350" s="24"/>
      <c r="G350" s="24"/>
      <c r="H350" s="24"/>
      <c r="I350" s="2"/>
      <c r="J350" s="24"/>
      <c r="K350" s="24"/>
      <c r="L350" s="24"/>
      <c r="M350" s="24"/>
    </row>
    <row r="351" spans="2:13" x14ac:dyDescent="0.25">
      <c r="B351" s="24"/>
      <c r="C351" s="24"/>
      <c r="D351" s="24"/>
      <c r="E351" s="24"/>
      <c r="F351" s="24"/>
      <c r="G351" s="24"/>
      <c r="H351" s="24"/>
      <c r="I351" s="2"/>
      <c r="J351" s="24"/>
      <c r="K351" s="24"/>
      <c r="L351" s="24"/>
      <c r="M351" s="24"/>
    </row>
    <row r="352" spans="2:13" x14ac:dyDescent="0.25">
      <c r="B352" s="24"/>
      <c r="C352" s="24"/>
      <c r="D352" s="24"/>
      <c r="E352" s="24"/>
      <c r="F352" s="24"/>
      <c r="G352" s="24"/>
      <c r="H352" s="24"/>
      <c r="I352" s="2"/>
      <c r="J352" s="24"/>
      <c r="K352" s="24"/>
      <c r="L352" s="24"/>
      <c r="M352" s="24"/>
    </row>
    <row r="353" spans="2:13" x14ac:dyDescent="0.25">
      <c r="B353" s="24"/>
      <c r="C353" s="24"/>
      <c r="D353" s="24"/>
      <c r="E353" s="24"/>
      <c r="F353" s="24"/>
      <c r="G353" s="24"/>
      <c r="H353" s="24"/>
      <c r="I353" s="2"/>
      <c r="J353" s="24"/>
      <c r="K353" s="24"/>
      <c r="L353" s="24"/>
      <c r="M353" s="24"/>
    </row>
    <row r="354" spans="2:13" x14ac:dyDescent="0.25">
      <c r="B354" s="24"/>
      <c r="C354" s="24"/>
      <c r="D354" s="24"/>
      <c r="E354" s="24"/>
      <c r="F354" s="24"/>
      <c r="G354" s="24"/>
      <c r="H354" s="24"/>
      <c r="I354" s="2"/>
      <c r="J354" s="24"/>
      <c r="K354" s="24"/>
      <c r="L354" s="24"/>
      <c r="M354" s="24"/>
    </row>
    <row r="355" spans="2:13" x14ac:dyDescent="0.25">
      <c r="B355" s="24"/>
      <c r="C355" s="24"/>
      <c r="D355" s="24"/>
      <c r="E355" s="24"/>
      <c r="F355" s="24"/>
      <c r="G355" s="24"/>
      <c r="H355" s="24"/>
      <c r="I355" s="2"/>
      <c r="J355" s="24"/>
      <c r="K355" s="24"/>
      <c r="L355" s="24"/>
      <c r="M355" s="24"/>
    </row>
    <row r="356" spans="2:13" x14ac:dyDescent="0.25">
      <c r="B356" s="24"/>
      <c r="C356" s="24"/>
      <c r="D356" s="24"/>
      <c r="E356" s="24"/>
      <c r="F356" s="24"/>
      <c r="G356" s="24"/>
      <c r="H356" s="24"/>
      <c r="I356" s="2"/>
      <c r="J356" s="24"/>
      <c r="K356" s="24"/>
      <c r="L356" s="24"/>
      <c r="M356" s="24"/>
    </row>
    <row r="357" spans="2:13" x14ac:dyDescent="0.25">
      <c r="B357" s="24"/>
      <c r="C357" s="24"/>
      <c r="D357" s="24"/>
      <c r="E357" s="24"/>
      <c r="F357" s="24"/>
      <c r="G357" s="24"/>
      <c r="H357" s="24"/>
      <c r="I357" s="2"/>
      <c r="J357" s="24"/>
      <c r="K357" s="24"/>
      <c r="L357" s="24"/>
      <c r="M357" s="24"/>
    </row>
    <row r="358" spans="2:13" x14ac:dyDescent="0.25">
      <c r="B358" s="24"/>
      <c r="C358" s="24"/>
      <c r="D358" s="24"/>
      <c r="E358" s="24"/>
      <c r="F358" s="24"/>
      <c r="G358" s="24"/>
      <c r="H358" s="24"/>
      <c r="I358" s="2"/>
      <c r="J358" s="24"/>
      <c r="K358" s="24"/>
      <c r="L358" s="24"/>
      <c r="M358" s="24"/>
    </row>
    <row r="359" spans="2:13" x14ac:dyDescent="0.25">
      <c r="B359" s="24"/>
      <c r="C359" s="24"/>
      <c r="D359" s="24"/>
      <c r="E359" s="24"/>
      <c r="F359" s="24"/>
      <c r="G359" s="24"/>
      <c r="H359" s="24"/>
      <c r="I359" s="2"/>
      <c r="J359" s="24"/>
      <c r="K359" s="24"/>
      <c r="L359" s="24"/>
      <c r="M359" s="24"/>
    </row>
    <row r="360" spans="2:13" x14ac:dyDescent="0.25">
      <c r="B360" s="24"/>
      <c r="C360" s="24"/>
      <c r="D360" s="24"/>
      <c r="E360" s="24"/>
      <c r="F360" s="24"/>
      <c r="G360" s="24"/>
      <c r="H360" s="24"/>
      <c r="I360" s="2"/>
      <c r="J360" s="24"/>
      <c r="K360" s="24"/>
      <c r="L360" s="24"/>
      <c r="M360" s="24"/>
    </row>
    <row r="361" spans="2:13" x14ac:dyDescent="0.25">
      <c r="B361" s="24"/>
      <c r="C361" s="24"/>
      <c r="D361" s="24"/>
      <c r="E361" s="24"/>
      <c r="F361" s="24"/>
      <c r="G361" s="24"/>
      <c r="H361" s="24"/>
      <c r="I361" s="2"/>
      <c r="J361" s="24"/>
      <c r="K361" s="24"/>
      <c r="L361" s="24"/>
      <c r="M361" s="24"/>
    </row>
    <row r="362" spans="2:13" x14ac:dyDescent="0.25">
      <c r="B362" s="24"/>
      <c r="C362" s="24"/>
      <c r="D362" s="24"/>
      <c r="E362" s="24"/>
      <c r="F362" s="24"/>
      <c r="G362" s="24"/>
      <c r="H362" s="24"/>
      <c r="I362" s="2"/>
      <c r="J362" s="24"/>
      <c r="K362" s="24"/>
      <c r="L362" s="24"/>
      <c r="M362" s="24"/>
    </row>
    <row r="363" spans="2:13" x14ac:dyDescent="0.25">
      <c r="B363" s="24"/>
      <c r="C363" s="24"/>
      <c r="D363" s="24"/>
      <c r="E363" s="24"/>
      <c r="F363" s="24"/>
      <c r="G363" s="24"/>
      <c r="H363" s="24"/>
      <c r="I363" s="2"/>
      <c r="J363" s="24"/>
      <c r="K363" s="24"/>
      <c r="L363" s="24"/>
      <c r="M363" s="24"/>
    </row>
    <row r="364" spans="2:13" x14ac:dyDescent="0.25">
      <c r="B364" s="24"/>
      <c r="C364" s="24"/>
      <c r="D364" s="24"/>
      <c r="E364" s="24"/>
      <c r="F364" s="24"/>
      <c r="G364" s="24"/>
      <c r="H364" s="24"/>
      <c r="I364" s="2"/>
      <c r="J364" s="24"/>
      <c r="K364" s="24"/>
      <c r="L364" s="24"/>
      <c r="M364" s="24"/>
    </row>
    <row r="365" spans="2:13" x14ac:dyDescent="0.25">
      <c r="B365" s="24"/>
      <c r="C365" s="24"/>
      <c r="D365" s="24"/>
      <c r="E365" s="24"/>
      <c r="F365" s="24"/>
      <c r="G365" s="24"/>
      <c r="H365" s="24"/>
      <c r="I365" s="2"/>
      <c r="J365" s="24"/>
      <c r="K365" s="24"/>
      <c r="L365" s="24"/>
      <c r="M365" s="24"/>
    </row>
    <row r="366" spans="2:13" x14ac:dyDescent="0.25">
      <c r="B366" s="24"/>
      <c r="C366" s="24"/>
      <c r="D366" s="24"/>
      <c r="E366" s="24"/>
      <c r="F366" s="24"/>
      <c r="G366" s="24"/>
      <c r="H366" s="24"/>
      <c r="I366" s="2"/>
      <c r="J366" s="24"/>
      <c r="K366" s="24"/>
      <c r="L366" s="24"/>
      <c r="M366" s="24"/>
    </row>
    <row r="367" spans="2:13" x14ac:dyDescent="0.25">
      <c r="B367" s="24"/>
      <c r="C367" s="24"/>
      <c r="D367" s="24"/>
      <c r="E367" s="24"/>
      <c r="F367" s="24"/>
      <c r="G367" s="24"/>
      <c r="H367" s="24"/>
      <c r="I367" s="2"/>
      <c r="J367" s="24"/>
      <c r="K367" s="24"/>
      <c r="L367" s="24"/>
      <c r="M367" s="24"/>
    </row>
    <row r="368" spans="2:13" x14ac:dyDescent="0.25">
      <c r="B368" s="24"/>
      <c r="C368" s="24"/>
      <c r="D368" s="24"/>
      <c r="E368" s="24"/>
      <c r="F368" s="24"/>
      <c r="G368" s="24"/>
      <c r="H368" s="24"/>
      <c r="I368" s="2"/>
      <c r="J368" s="24"/>
      <c r="K368" s="24"/>
      <c r="L368" s="24"/>
      <c r="M368" s="24"/>
    </row>
    <row r="369" spans="2:13" x14ac:dyDescent="0.25">
      <c r="B369" s="24"/>
      <c r="C369" s="24"/>
      <c r="D369" s="24"/>
      <c r="E369" s="24"/>
      <c r="F369" s="24"/>
      <c r="G369" s="24"/>
      <c r="H369" s="24"/>
      <c r="I369" s="2"/>
      <c r="J369" s="24"/>
      <c r="K369" s="24"/>
      <c r="L369" s="24"/>
      <c r="M369" s="24"/>
    </row>
    <row r="370" spans="2:13" x14ac:dyDescent="0.25">
      <c r="B370" s="24"/>
      <c r="C370" s="24"/>
      <c r="D370" s="24"/>
      <c r="E370" s="24"/>
      <c r="F370" s="24"/>
      <c r="G370" s="24"/>
      <c r="H370" s="24"/>
      <c r="I370" s="2"/>
      <c r="J370" s="24"/>
      <c r="K370" s="24"/>
      <c r="L370" s="24"/>
      <c r="M370" s="24"/>
    </row>
    <row r="371" spans="2:13" x14ac:dyDescent="0.25">
      <c r="B371" s="24"/>
      <c r="C371" s="24"/>
      <c r="D371" s="24"/>
      <c r="E371" s="24"/>
      <c r="F371" s="24"/>
      <c r="G371" s="24"/>
      <c r="H371" s="24"/>
      <c r="I371" s="2"/>
      <c r="J371" s="24"/>
      <c r="K371" s="24"/>
      <c r="L371" s="24"/>
      <c r="M371" s="24"/>
    </row>
    <row r="372" spans="2:13" x14ac:dyDescent="0.25">
      <c r="B372" s="24"/>
      <c r="C372" s="24"/>
      <c r="D372" s="24"/>
      <c r="E372" s="24"/>
      <c r="F372" s="24"/>
      <c r="G372" s="24"/>
      <c r="H372" s="24"/>
      <c r="I372" s="2"/>
      <c r="J372" s="24"/>
      <c r="K372" s="24"/>
      <c r="L372" s="24"/>
      <c r="M372" s="24"/>
    </row>
    <row r="373" spans="2:13" x14ac:dyDescent="0.25">
      <c r="B373" s="24"/>
      <c r="C373" s="24"/>
      <c r="D373" s="24"/>
      <c r="E373" s="24"/>
      <c r="F373" s="24"/>
      <c r="G373" s="24"/>
      <c r="H373" s="24"/>
      <c r="I373" s="2"/>
      <c r="J373" s="24"/>
      <c r="K373" s="24"/>
      <c r="L373" s="24"/>
      <c r="M373" s="24"/>
    </row>
    <row r="374" spans="2:13" x14ac:dyDescent="0.25">
      <c r="B374" s="24"/>
      <c r="C374" s="24"/>
      <c r="D374" s="24"/>
      <c r="E374" s="24"/>
      <c r="F374" s="24"/>
      <c r="G374" s="24"/>
      <c r="H374" s="24"/>
      <c r="I374" s="2"/>
      <c r="J374" s="24"/>
      <c r="K374" s="24"/>
      <c r="L374" s="24"/>
      <c r="M374" s="24"/>
    </row>
    <row r="375" spans="2:13" x14ac:dyDescent="0.25">
      <c r="B375" s="24"/>
      <c r="C375" s="24"/>
      <c r="D375" s="24"/>
      <c r="E375" s="24"/>
      <c r="F375" s="24"/>
      <c r="G375" s="24"/>
      <c r="H375" s="24"/>
      <c r="I375" s="2"/>
      <c r="J375" s="24"/>
      <c r="K375" s="24"/>
      <c r="L375" s="24"/>
      <c r="M375" s="24"/>
    </row>
    <row r="376" spans="2:13" x14ac:dyDescent="0.25">
      <c r="B376" s="24"/>
      <c r="C376" s="24"/>
      <c r="D376" s="24"/>
      <c r="E376" s="24"/>
      <c r="F376" s="24"/>
      <c r="G376" s="24"/>
      <c r="H376" s="24"/>
      <c r="I376" s="2"/>
      <c r="J376" s="24"/>
      <c r="K376" s="24"/>
      <c r="L376" s="24"/>
      <c r="M376" s="24"/>
    </row>
    <row r="377" spans="2:13" x14ac:dyDescent="0.25">
      <c r="B377" s="24"/>
      <c r="C377" s="24"/>
      <c r="D377" s="24"/>
      <c r="E377" s="24"/>
      <c r="F377" s="24"/>
      <c r="G377" s="24"/>
      <c r="H377" s="24"/>
      <c r="I377" s="2"/>
      <c r="J377" s="24"/>
      <c r="K377" s="24"/>
      <c r="L377" s="24"/>
      <c r="M377" s="24"/>
    </row>
    <row r="378" spans="2:13" x14ac:dyDescent="0.25">
      <c r="B378" s="24"/>
      <c r="C378" s="24"/>
      <c r="D378" s="24"/>
      <c r="E378" s="24"/>
      <c r="F378" s="24"/>
      <c r="G378" s="24"/>
      <c r="H378" s="24"/>
      <c r="I378" s="2"/>
      <c r="J378" s="24"/>
      <c r="K378" s="24"/>
      <c r="L378" s="24"/>
      <c r="M378" s="24"/>
    </row>
    <row r="379" spans="2:13" x14ac:dyDescent="0.25">
      <c r="B379" s="24"/>
      <c r="C379" s="24"/>
      <c r="D379" s="24"/>
      <c r="E379" s="24"/>
      <c r="F379" s="24"/>
      <c r="G379" s="24"/>
      <c r="H379" s="24"/>
      <c r="I379" s="2"/>
      <c r="J379" s="24"/>
      <c r="K379" s="24"/>
      <c r="L379" s="24"/>
      <c r="M379" s="24"/>
    </row>
    <row r="380" spans="2:13" x14ac:dyDescent="0.25">
      <c r="B380" s="24"/>
      <c r="C380" s="24"/>
      <c r="D380" s="24"/>
      <c r="E380" s="24"/>
      <c r="F380" s="24"/>
      <c r="G380" s="24"/>
      <c r="H380" s="24"/>
      <c r="I380" s="2"/>
      <c r="J380" s="24"/>
      <c r="K380" s="24"/>
      <c r="L380" s="24"/>
      <c r="M380" s="24"/>
    </row>
    <row r="381" spans="2:13" x14ac:dyDescent="0.25">
      <c r="B381" s="24"/>
      <c r="C381" s="24"/>
      <c r="D381" s="24"/>
      <c r="E381" s="24"/>
      <c r="F381" s="24"/>
      <c r="G381" s="24"/>
      <c r="H381" s="24"/>
      <c r="I381" s="2"/>
      <c r="J381" s="24"/>
      <c r="K381" s="24"/>
      <c r="L381" s="24"/>
      <c r="M381" s="24"/>
    </row>
    <row r="382" spans="2:13" x14ac:dyDescent="0.25">
      <c r="B382" s="24"/>
      <c r="C382" s="24"/>
      <c r="D382" s="24"/>
      <c r="E382" s="24"/>
      <c r="F382" s="24"/>
      <c r="G382" s="24"/>
      <c r="H382" s="24"/>
      <c r="I382" s="2"/>
      <c r="J382" s="24"/>
      <c r="K382" s="24"/>
      <c r="L382" s="24"/>
      <c r="M382" s="24"/>
    </row>
    <row r="383" spans="2:13" x14ac:dyDescent="0.25">
      <c r="B383" s="24"/>
      <c r="C383" s="24"/>
      <c r="D383" s="24"/>
      <c r="E383" s="24"/>
      <c r="F383" s="24"/>
      <c r="G383" s="24"/>
      <c r="H383" s="24"/>
      <c r="I383" s="2"/>
      <c r="J383" s="24"/>
      <c r="K383" s="24"/>
      <c r="L383" s="24"/>
      <c r="M383" s="24"/>
    </row>
    <row r="384" spans="2:13" x14ac:dyDescent="0.25">
      <c r="B384" s="24"/>
      <c r="C384" s="24"/>
      <c r="D384" s="24"/>
      <c r="E384" s="24"/>
      <c r="F384" s="24"/>
      <c r="G384" s="24"/>
      <c r="H384" s="24"/>
      <c r="I384" s="2"/>
      <c r="J384" s="24"/>
      <c r="K384" s="24"/>
      <c r="L384" s="24"/>
      <c r="M384" s="24"/>
    </row>
    <row r="385" spans="1:13" x14ac:dyDescent="0.25">
      <c r="B385" s="24"/>
      <c r="C385" s="24"/>
      <c r="D385" s="24"/>
      <c r="E385" s="24"/>
      <c r="F385" s="24"/>
      <c r="G385" s="24"/>
      <c r="H385" s="24"/>
      <c r="I385" s="2"/>
      <c r="J385" s="24"/>
      <c r="K385" s="24"/>
      <c r="L385" s="24"/>
      <c r="M385" s="24"/>
    </row>
    <row r="387" spans="1:13" x14ac:dyDescent="0.25">
      <c r="A387" s="3"/>
    </row>
  </sheetData>
  <mergeCells count="2090">
    <mergeCell ref="F59:F60"/>
    <mergeCell ref="G59:G60"/>
    <mergeCell ref="H59:H60"/>
    <mergeCell ref="J59:J60"/>
    <mergeCell ref="K59:K60"/>
    <mergeCell ref="L59:L60"/>
    <mergeCell ref="L55:L56"/>
    <mergeCell ref="M55:M56"/>
    <mergeCell ref="B57:B58"/>
    <mergeCell ref="C57:C58"/>
    <mergeCell ref="D57:D58"/>
    <mergeCell ref="E57:E58"/>
    <mergeCell ref="F57:F58"/>
    <mergeCell ref="G57:G58"/>
    <mergeCell ref="H57:H58"/>
    <mergeCell ref="J57:J58"/>
    <mergeCell ref="B59:B60"/>
    <mergeCell ref="C59:C60"/>
    <mergeCell ref="D59:D60"/>
    <mergeCell ref="E59:E60"/>
    <mergeCell ref="K57:K58"/>
    <mergeCell ref="L57:L58"/>
    <mergeCell ref="M57:M58"/>
    <mergeCell ref="M59:M60"/>
    <mergeCell ref="M53:M54"/>
    <mergeCell ref="B55:B56"/>
    <mergeCell ref="C55:C56"/>
    <mergeCell ref="D55:D56"/>
    <mergeCell ref="E55:E56"/>
    <mergeCell ref="F55:F56"/>
    <mergeCell ref="G55:G56"/>
    <mergeCell ref="H55:H56"/>
    <mergeCell ref="J55:J56"/>
    <mergeCell ref="K55:K56"/>
    <mergeCell ref="B53:B54"/>
    <mergeCell ref="C53:C54"/>
    <mergeCell ref="D53:D54"/>
    <mergeCell ref="E53:E54"/>
    <mergeCell ref="F53:F54"/>
    <mergeCell ref="G53:G54"/>
    <mergeCell ref="F51:F52"/>
    <mergeCell ref="G51:G52"/>
    <mergeCell ref="H51:H52"/>
    <mergeCell ref="J51:J52"/>
    <mergeCell ref="K51:K52"/>
    <mergeCell ref="L51:L52"/>
    <mergeCell ref="H53:H54"/>
    <mergeCell ref="J53:J54"/>
    <mergeCell ref="K53:K54"/>
    <mergeCell ref="L53:L54"/>
    <mergeCell ref="B51:B52"/>
    <mergeCell ref="C51:C52"/>
    <mergeCell ref="D51:D52"/>
    <mergeCell ref="E51:E52"/>
    <mergeCell ref="M51:M52"/>
    <mergeCell ref="L47:L48"/>
    <mergeCell ref="M47:M48"/>
    <mergeCell ref="B49:B50"/>
    <mergeCell ref="C49:C50"/>
    <mergeCell ref="D49:D50"/>
    <mergeCell ref="E49:E50"/>
    <mergeCell ref="F49:F50"/>
    <mergeCell ref="G49:G50"/>
    <mergeCell ref="H49:H50"/>
    <mergeCell ref="J49:J50"/>
    <mergeCell ref="M45:M46"/>
    <mergeCell ref="B47:B48"/>
    <mergeCell ref="C47:C48"/>
    <mergeCell ref="D47:D48"/>
    <mergeCell ref="E47:E48"/>
    <mergeCell ref="F47:F48"/>
    <mergeCell ref="G47:G48"/>
    <mergeCell ref="H47:H48"/>
    <mergeCell ref="J47:J48"/>
    <mergeCell ref="K47:K48"/>
    <mergeCell ref="B45:B46"/>
    <mergeCell ref="C45:C46"/>
    <mergeCell ref="D45:D46"/>
    <mergeCell ref="E45:E46"/>
    <mergeCell ref="F45:F46"/>
    <mergeCell ref="G45:G46"/>
    <mergeCell ref="K49:K50"/>
    <mergeCell ref="L49:L50"/>
    <mergeCell ref="M49:M50"/>
    <mergeCell ref="H45:H46"/>
    <mergeCell ref="J45:J46"/>
    <mergeCell ref="K45:K46"/>
    <mergeCell ref="J41:J42"/>
    <mergeCell ref="M37:M38"/>
    <mergeCell ref="B39:B40"/>
    <mergeCell ref="C39:C40"/>
    <mergeCell ref="D39:D40"/>
    <mergeCell ref="E39:E40"/>
    <mergeCell ref="F39:F40"/>
    <mergeCell ref="G39:G40"/>
    <mergeCell ref="H39:H40"/>
    <mergeCell ref="J39:J40"/>
    <mergeCell ref="K39:K40"/>
    <mergeCell ref="B37:B38"/>
    <mergeCell ref="C37:C38"/>
    <mergeCell ref="D37:D38"/>
    <mergeCell ref="E37:E38"/>
    <mergeCell ref="F37:F38"/>
    <mergeCell ref="G37:G38"/>
    <mergeCell ref="B33:B34"/>
    <mergeCell ref="C33:C34"/>
    <mergeCell ref="D33:D34"/>
    <mergeCell ref="E33:E34"/>
    <mergeCell ref="F33:F34"/>
    <mergeCell ref="G33:G34"/>
    <mergeCell ref="H33:H34"/>
    <mergeCell ref="J33:J34"/>
    <mergeCell ref="M29:M30"/>
    <mergeCell ref="B31:B32"/>
    <mergeCell ref="C31:C32"/>
    <mergeCell ref="D31:D32"/>
    <mergeCell ref="E31:E32"/>
    <mergeCell ref="F31:F32"/>
    <mergeCell ref="G31:G32"/>
    <mergeCell ref="H31:H32"/>
    <mergeCell ref="J31:J32"/>
    <mergeCell ref="K31:K32"/>
    <mergeCell ref="B29:B30"/>
    <mergeCell ref="C29:C30"/>
    <mergeCell ref="D29:D30"/>
    <mergeCell ref="E29:E30"/>
    <mergeCell ref="F29:F30"/>
    <mergeCell ref="G29:G30"/>
    <mergeCell ref="L23:L24"/>
    <mergeCell ref="F35:F36"/>
    <mergeCell ref="G35:G36"/>
    <mergeCell ref="H35:H36"/>
    <mergeCell ref="J35:J36"/>
    <mergeCell ref="K35:K36"/>
    <mergeCell ref="L35:L36"/>
    <mergeCell ref="L31:L32"/>
    <mergeCell ref="M31:M32"/>
    <mergeCell ref="K33:K34"/>
    <mergeCell ref="L33:L34"/>
    <mergeCell ref="M33:M34"/>
    <mergeCell ref="M35:M36"/>
    <mergeCell ref="H29:H30"/>
    <mergeCell ref="J29:J30"/>
    <mergeCell ref="K29:K30"/>
    <mergeCell ref="L29:L30"/>
    <mergeCell ref="G21:G22"/>
    <mergeCell ref="H21:H22"/>
    <mergeCell ref="J21:J22"/>
    <mergeCell ref="K21:K22"/>
    <mergeCell ref="L21:L22"/>
    <mergeCell ref="M21:M22"/>
    <mergeCell ref="H19:H20"/>
    <mergeCell ref="J19:J20"/>
    <mergeCell ref="K19:K20"/>
    <mergeCell ref="L19:L20"/>
    <mergeCell ref="M19:M20"/>
    <mergeCell ref="B21:B22"/>
    <mergeCell ref="C21:C22"/>
    <mergeCell ref="D21:D22"/>
    <mergeCell ref="E21:E22"/>
    <mergeCell ref="F21:F22"/>
    <mergeCell ref="B19:B20"/>
    <mergeCell ref="C19:C20"/>
    <mergeCell ref="D19:D20"/>
    <mergeCell ref="E19:E20"/>
    <mergeCell ref="F19:F20"/>
    <mergeCell ref="G19:G20"/>
    <mergeCell ref="G17:G18"/>
    <mergeCell ref="H17:H18"/>
    <mergeCell ref="J17:J18"/>
    <mergeCell ref="K17:K18"/>
    <mergeCell ref="L17:L18"/>
    <mergeCell ref="M17:M18"/>
    <mergeCell ref="H15:H16"/>
    <mergeCell ref="J15:J16"/>
    <mergeCell ref="K15:K16"/>
    <mergeCell ref="L15:L16"/>
    <mergeCell ref="M15:M16"/>
    <mergeCell ref="B17:B18"/>
    <mergeCell ref="C17:C18"/>
    <mergeCell ref="D17:D18"/>
    <mergeCell ref="E17:E18"/>
    <mergeCell ref="F17:F18"/>
    <mergeCell ref="B15:B16"/>
    <mergeCell ref="C15:C16"/>
    <mergeCell ref="D15:D16"/>
    <mergeCell ref="E15:E16"/>
    <mergeCell ref="F15:F16"/>
    <mergeCell ref="G15:G16"/>
    <mergeCell ref="G13:G14"/>
    <mergeCell ref="H13:H14"/>
    <mergeCell ref="J13:J14"/>
    <mergeCell ref="K13:K14"/>
    <mergeCell ref="L13:L14"/>
    <mergeCell ref="M13:M14"/>
    <mergeCell ref="H11:H12"/>
    <mergeCell ref="J11:J12"/>
    <mergeCell ref="K11:K12"/>
    <mergeCell ref="L11:L12"/>
    <mergeCell ref="M11:M12"/>
    <mergeCell ref="B13:B14"/>
    <mergeCell ref="C13:C14"/>
    <mergeCell ref="D13:D14"/>
    <mergeCell ref="E13:E14"/>
    <mergeCell ref="F13:F14"/>
    <mergeCell ref="B11:B12"/>
    <mergeCell ref="C11:C12"/>
    <mergeCell ref="D11:D12"/>
    <mergeCell ref="E11:E12"/>
    <mergeCell ref="F11:F12"/>
    <mergeCell ref="G11:G12"/>
    <mergeCell ref="G9:G10"/>
    <mergeCell ref="H9:H10"/>
    <mergeCell ref="J9:J10"/>
    <mergeCell ref="K9:K10"/>
    <mergeCell ref="L9:L10"/>
    <mergeCell ref="M9:M10"/>
    <mergeCell ref="H7:H8"/>
    <mergeCell ref="J7:J8"/>
    <mergeCell ref="K7:K8"/>
    <mergeCell ref="L7:L8"/>
    <mergeCell ref="M7:M8"/>
    <mergeCell ref="B9:B10"/>
    <mergeCell ref="C9:C10"/>
    <mergeCell ref="D9:D10"/>
    <mergeCell ref="E9:E10"/>
    <mergeCell ref="F9:F10"/>
    <mergeCell ref="B7:B8"/>
    <mergeCell ref="C7:C8"/>
    <mergeCell ref="D7:D8"/>
    <mergeCell ref="E7:E8"/>
    <mergeCell ref="F7:F8"/>
    <mergeCell ref="G7:G8"/>
    <mergeCell ref="G5:G6"/>
    <mergeCell ref="H5:H6"/>
    <mergeCell ref="J5:J6"/>
    <mergeCell ref="K5:K6"/>
    <mergeCell ref="L5:L6"/>
    <mergeCell ref="M5:M6"/>
    <mergeCell ref="H384:H385"/>
    <mergeCell ref="J384:J385"/>
    <mergeCell ref="K384:K385"/>
    <mergeCell ref="L384:L385"/>
    <mergeCell ref="M384:M385"/>
    <mergeCell ref="B5:B6"/>
    <mergeCell ref="C5:C6"/>
    <mergeCell ref="D5:D6"/>
    <mergeCell ref="E5:E6"/>
    <mergeCell ref="F5:F6"/>
    <mergeCell ref="B384:B385"/>
    <mergeCell ref="C384:C385"/>
    <mergeCell ref="D384:D385"/>
    <mergeCell ref="E384:E385"/>
    <mergeCell ref="F384:F385"/>
    <mergeCell ref="G384:G385"/>
    <mergeCell ref="G382:G383"/>
    <mergeCell ref="H382:H383"/>
    <mergeCell ref="J382:J383"/>
    <mergeCell ref="K382:K383"/>
    <mergeCell ref="L382:L383"/>
    <mergeCell ref="M382:M383"/>
    <mergeCell ref="H380:H381"/>
    <mergeCell ref="J380:J381"/>
    <mergeCell ref="K380:K381"/>
    <mergeCell ref="L380:L381"/>
    <mergeCell ref="M380:M381"/>
    <mergeCell ref="B382:B383"/>
    <mergeCell ref="C382:C383"/>
    <mergeCell ref="D382:D383"/>
    <mergeCell ref="E382:E383"/>
    <mergeCell ref="F382:F383"/>
    <mergeCell ref="B380:B381"/>
    <mergeCell ref="C380:C381"/>
    <mergeCell ref="D380:D381"/>
    <mergeCell ref="E380:E381"/>
    <mergeCell ref="F380:F381"/>
    <mergeCell ref="G380:G381"/>
    <mergeCell ref="G378:G379"/>
    <mergeCell ref="H378:H379"/>
    <mergeCell ref="J378:J379"/>
    <mergeCell ref="K378:K379"/>
    <mergeCell ref="L378:L379"/>
    <mergeCell ref="M378:M379"/>
    <mergeCell ref="H376:H377"/>
    <mergeCell ref="J376:J377"/>
    <mergeCell ref="K376:K377"/>
    <mergeCell ref="L376:L377"/>
    <mergeCell ref="M376:M377"/>
    <mergeCell ref="B378:B379"/>
    <mergeCell ref="C378:C379"/>
    <mergeCell ref="D378:D379"/>
    <mergeCell ref="E378:E379"/>
    <mergeCell ref="F378:F379"/>
    <mergeCell ref="B376:B377"/>
    <mergeCell ref="C376:C377"/>
    <mergeCell ref="D376:D377"/>
    <mergeCell ref="E376:E377"/>
    <mergeCell ref="F376:F377"/>
    <mergeCell ref="G376:G377"/>
    <mergeCell ref="G374:G375"/>
    <mergeCell ref="H374:H375"/>
    <mergeCell ref="J374:J375"/>
    <mergeCell ref="K374:K375"/>
    <mergeCell ref="L374:L375"/>
    <mergeCell ref="M374:M375"/>
    <mergeCell ref="H372:H373"/>
    <mergeCell ref="J372:J373"/>
    <mergeCell ref="K372:K373"/>
    <mergeCell ref="L372:L373"/>
    <mergeCell ref="M372:M373"/>
    <mergeCell ref="B374:B375"/>
    <mergeCell ref="C374:C375"/>
    <mergeCell ref="D374:D375"/>
    <mergeCell ref="E374:E375"/>
    <mergeCell ref="F374:F375"/>
    <mergeCell ref="B372:B373"/>
    <mergeCell ref="C372:C373"/>
    <mergeCell ref="D372:D373"/>
    <mergeCell ref="E372:E373"/>
    <mergeCell ref="F372:F373"/>
    <mergeCell ref="G372:G373"/>
    <mergeCell ref="G370:G371"/>
    <mergeCell ref="H370:H371"/>
    <mergeCell ref="J370:J371"/>
    <mergeCell ref="K370:K371"/>
    <mergeCell ref="L370:L371"/>
    <mergeCell ref="M370:M371"/>
    <mergeCell ref="H368:H369"/>
    <mergeCell ref="J368:J369"/>
    <mergeCell ref="K368:K369"/>
    <mergeCell ref="L368:L369"/>
    <mergeCell ref="M368:M369"/>
    <mergeCell ref="B370:B371"/>
    <mergeCell ref="C370:C371"/>
    <mergeCell ref="D370:D371"/>
    <mergeCell ref="E370:E371"/>
    <mergeCell ref="F370:F371"/>
    <mergeCell ref="B368:B369"/>
    <mergeCell ref="C368:C369"/>
    <mergeCell ref="D368:D369"/>
    <mergeCell ref="E368:E369"/>
    <mergeCell ref="F368:F369"/>
    <mergeCell ref="G368:G369"/>
    <mergeCell ref="G366:G367"/>
    <mergeCell ref="H366:H367"/>
    <mergeCell ref="J366:J367"/>
    <mergeCell ref="K366:K367"/>
    <mergeCell ref="L366:L367"/>
    <mergeCell ref="M366:M367"/>
    <mergeCell ref="H364:H365"/>
    <mergeCell ref="J364:J365"/>
    <mergeCell ref="K364:K365"/>
    <mergeCell ref="L364:L365"/>
    <mergeCell ref="M364:M365"/>
    <mergeCell ref="B366:B367"/>
    <mergeCell ref="C366:C367"/>
    <mergeCell ref="D366:D367"/>
    <mergeCell ref="E366:E367"/>
    <mergeCell ref="F366:F367"/>
    <mergeCell ref="B364:B365"/>
    <mergeCell ref="C364:C365"/>
    <mergeCell ref="D364:D365"/>
    <mergeCell ref="E364:E365"/>
    <mergeCell ref="F364:F365"/>
    <mergeCell ref="G364:G365"/>
    <mergeCell ref="G362:G363"/>
    <mergeCell ref="H362:H363"/>
    <mergeCell ref="J362:J363"/>
    <mergeCell ref="K362:K363"/>
    <mergeCell ref="L362:L363"/>
    <mergeCell ref="M362:M363"/>
    <mergeCell ref="H360:H361"/>
    <mergeCell ref="J360:J361"/>
    <mergeCell ref="K360:K361"/>
    <mergeCell ref="L360:L361"/>
    <mergeCell ref="M360:M361"/>
    <mergeCell ref="B362:B363"/>
    <mergeCell ref="C362:C363"/>
    <mergeCell ref="D362:D363"/>
    <mergeCell ref="E362:E363"/>
    <mergeCell ref="F362:F363"/>
    <mergeCell ref="B360:B361"/>
    <mergeCell ref="C360:C361"/>
    <mergeCell ref="D360:D361"/>
    <mergeCell ref="E360:E361"/>
    <mergeCell ref="F360:F361"/>
    <mergeCell ref="G360:G361"/>
    <mergeCell ref="G358:G359"/>
    <mergeCell ref="H358:H359"/>
    <mergeCell ref="J358:J359"/>
    <mergeCell ref="K358:K359"/>
    <mergeCell ref="L358:L359"/>
    <mergeCell ref="M358:M359"/>
    <mergeCell ref="H356:H357"/>
    <mergeCell ref="J356:J357"/>
    <mergeCell ref="K356:K357"/>
    <mergeCell ref="L356:L357"/>
    <mergeCell ref="M356:M357"/>
    <mergeCell ref="B358:B359"/>
    <mergeCell ref="C358:C359"/>
    <mergeCell ref="D358:D359"/>
    <mergeCell ref="E358:E359"/>
    <mergeCell ref="F358:F359"/>
    <mergeCell ref="B356:B357"/>
    <mergeCell ref="C356:C357"/>
    <mergeCell ref="D356:D357"/>
    <mergeCell ref="E356:E357"/>
    <mergeCell ref="F356:F357"/>
    <mergeCell ref="G356:G357"/>
    <mergeCell ref="G354:G355"/>
    <mergeCell ref="H354:H355"/>
    <mergeCell ref="J354:J355"/>
    <mergeCell ref="K354:K355"/>
    <mergeCell ref="L354:L355"/>
    <mergeCell ref="M354:M355"/>
    <mergeCell ref="H352:H353"/>
    <mergeCell ref="J352:J353"/>
    <mergeCell ref="K352:K353"/>
    <mergeCell ref="L352:L353"/>
    <mergeCell ref="M352:M353"/>
    <mergeCell ref="B354:B355"/>
    <mergeCell ref="C354:C355"/>
    <mergeCell ref="D354:D355"/>
    <mergeCell ref="E354:E355"/>
    <mergeCell ref="F354:F355"/>
    <mergeCell ref="B352:B353"/>
    <mergeCell ref="C352:C353"/>
    <mergeCell ref="D352:D353"/>
    <mergeCell ref="E352:E353"/>
    <mergeCell ref="F352:F353"/>
    <mergeCell ref="G352:G353"/>
    <mergeCell ref="G350:G351"/>
    <mergeCell ref="H350:H351"/>
    <mergeCell ref="J350:J351"/>
    <mergeCell ref="K350:K351"/>
    <mergeCell ref="L350:L351"/>
    <mergeCell ref="M350:M351"/>
    <mergeCell ref="H348:H349"/>
    <mergeCell ref="J348:J349"/>
    <mergeCell ref="K348:K349"/>
    <mergeCell ref="L348:L349"/>
    <mergeCell ref="M348:M349"/>
    <mergeCell ref="B350:B351"/>
    <mergeCell ref="C350:C351"/>
    <mergeCell ref="D350:D351"/>
    <mergeCell ref="E350:E351"/>
    <mergeCell ref="F350:F351"/>
    <mergeCell ref="B348:B349"/>
    <mergeCell ref="C348:C349"/>
    <mergeCell ref="D348:D349"/>
    <mergeCell ref="E348:E349"/>
    <mergeCell ref="F348:F349"/>
    <mergeCell ref="G348:G349"/>
    <mergeCell ref="G346:G347"/>
    <mergeCell ref="H346:H347"/>
    <mergeCell ref="J346:J347"/>
    <mergeCell ref="K346:K347"/>
    <mergeCell ref="L346:L347"/>
    <mergeCell ref="M346:M347"/>
    <mergeCell ref="H344:H345"/>
    <mergeCell ref="J344:J345"/>
    <mergeCell ref="K344:K345"/>
    <mergeCell ref="L344:L345"/>
    <mergeCell ref="M344:M345"/>
    <mergeCell ref="B346:B347"/>
    <mergeCell ref="C346:C347"/>
    <mergeCell ref="D346:D347"/>
    <mergeCell ref="E346:E347"/>
    <mergeCell ref="F346:F347"/>
    <mergeCell ref="B344:B345"/>
    <mergeCell ref="C344:C345"/>
    <mergeCell ref="D344:D345"/>
    <mergeCell ref="E344:E345"/>
    <mergeCell ref="F344:F345"/>
    <mergeCell ref="G344:G345"/>
    <mergeCell ref="G342:G343"/>
    <mergeCell ref="H342:H343"/>
    <mergeCell ref="J342:J343"/>
    <mergeCell ref="K342:K343"/>
    <mergeCell ref="L342:L343"/>
    <mergeCell ref="M342:M343"/>
    <mergeCell ref="H340:H341"/>
    <mergeCell ref="J340:J341"/>
    <mergeCell ref="K340:K341"/>
    <mergeCell ref="L340:L341"/>
    <mergeCell ref="M340:M341"/>
    <mergeCell ref="B342:B343"/>
    <mergeCell ref="C342:C343"/>
    <mergeCell ref="D342:D343"/>
    <mergeCell ref="E342:E343"/>
    <mergeCell ref="F342:F343"/>
    <mergeCell ref="B340:B341"/>
    <mergeCell ref="C340:C341"/>
    <mergeCell ref="D340:D341"/>
    <mergeCell ref="E340:E341"/>
    <mergeCell ref="F340:F341"/>
    <mergeCell ref="G340:G341"/>
    <mergeCell ref="G338:G339"/>
    <mergeCell ref="H338:H339"/>
    <mergeCell ref="J338:J339"/>
    <mergeCell ref="K338:K339"/>
    <mergeCell ref="L338:L339"/>
    <mergeCell ref="M338:M339"/>
    <mergeCell ref="H336:H337"/>
    <mergeCell ref="J336:J337"/>
    <mergeCell ref="K336:K337"/>
    <mergeCell ref="L336:L337"/>
    <mergeCell ref="M336:M337"/>
    <mergeCell ref="B338:B339"/>
    <mergeCell ref="C338:C339"/>
    <mergeCell ref="D338:D339"/>
    <mergeCell ref="E338:E339"/>
    <mergeCell ref="F338:F339"/>
    <mergeCell ref="B336:B337"/>
    <mergeCell ref="C336:C337"/>
    <mergeCell ref="D336:D337"/>
    <mergeCell ref="E336:E337"/>
    <mergeCell ref="F336:F337"/>
    <mergeCell ref="G336:G337"/>
    <mergeCell ref="G334:G335"/>
    <mergeCell ref="H334:H335"/>
    <mergeCell ref="J334:J335"/>
    <mergeCell ref="K334:K335"/>
    <mergeCell ref="L334:L335"/>
    <mergeCell ref="M334:M335"/>
    <mergeCell ref="H332:H333"/>
    <mergeCell ref="J332:J333"/>
    <mergeCell ref="K332:K333"/>
    <mergeCell ref="L332:L333"/>
    <mergeCell ref="M332:M333"/>
    <mergeCell ref="B334:B335"/>
    <mergeCell ref="C334:C335"/>
    <mergeCell ref="D334:D335"/>
    <mergeCell ref="E334:E335"/>
    <mergeCell ref="F334:F335"/>
    <mergeCell ref="B332:B333"/>
    <mergeCell ref="C332:C333"/>
    <mergeCell ref="D332:D333"/>
    <mergeCell ref="E332:E333"/>
    <mergeCell ref="F332:F333"/>
    <mergeCell ref="G332:G333"/>
    <mergeCell ref="G330:G331"/>
    <mergeCell ref="H330:H331"/>
    <mergeCell ref="J330:J331"/>
    <mergeCell ref="K330:K331"/>
    <mergeCell ref="L330:L331"/>
    <mergeCell ref="M330:M331"/>
    <mergeCell ref="H328:H329"/>
    <mergeCell ref="J328:J329"/>
    <mergeCell ref="K328:K329"/>
    <mergeCell ref="L328:L329"/>
    <mergeCell ref="M328:M329"/>
    <mergeCell ref="B330:B331"/>
    <mergeCell ref="C330:C331"/>
    <mergeCell ref="D330:D331"/>
    <mergeCell ref="E330:E331"/>
    <mergeCell ref="F330:F331"/>
    <mergeCell ref="B328:B329"/>
    <mergeCell ref="C328:C329"/>
    <mergeCell ref="D328:D329"/>
    <mergeCell ref="E328:E329"/>
    <mergeCell ref="F328:F329"/>
    <mergeCell ref="G328:G329"/>
    <mergeCell ref="G326:G327"/>
    <mergeCell ref="H326:H327"/>
    <mergeCell ref="J326:J327"/>
    <mergeCell ref="K326:K327"/>
    <mergeCell ref="L326:L327"/>
    <mergeCell ref="M326:M327"/>
    <mergeCell ref="H324:H325"/>
    <mergeCell ref="J324:J325"/>
    <mergeCell ref="K324:K325"/>
    <mergeCell ref="L324:L325"/>
    <mergeCell ref="M324:M325"/>
    <mergeCell ref="B326:B327"/>
    <mergeCell ref="C326:C327"/>
    <mergeCell ref="D326:D327"/>
    <mergeCell ref="E326:E327"/>
    <mergeCell ref="F326:F327"/>
    <mergeCell ref="B324:B325"/>
    <mergeCell ref="C324:C325"/>
    <mergeCell ref="D324:D325"/>
    <mergeCell ref="E324:E325"/>
    <mergeCell ref="F324:F325"/>
    <mergeCell ref="G324:G325"/>
    <mergeCell ref="G322:G323"/>
    <mergeCell ref="H322:H323"/>
    <mergeCell ref="J322:J323"/>
    <mergeCell ref="K322:K323"/>
    <mergeCell ref="L322:L323"/>
    <mergeCell ref="M322:M323"/>
    <mergeCell ref="H320:H321"/>
    <mergeCell ref="J320:J321"/>
    <mergeCell ref="K320:K321"/>
    <mergeCell ref="L320:L321"/>
    <mergeCell ref="M320:M321"/>
    <mergeCell ref="B322:B323"/>
    <mergeCell ref="C322:C323"/>
    <mergeCell ref="D322:D323"/>
    <mergeCell ref="E322:E323"/>
    <mergeCell ref="F322:F323"/>
    <mergeCell ref="B320:B321"/>
    <mergeCell ref="C320:C321"/>
    <mergeCell ref="D320:D321"/>
    <mergeCell ref="E320:E321"/>
    <mergeCell ref="F320:F321"/>
    <mergeCell ref="G320:G321"/>
    <mergeCell ref="G318:G319"/>
    <mergeCell ref="H318:H319"/>
    <mergeCell ref="J318:J319"/>
    <mergeCell ref="K318:K319"/>
    <mergeCell ref="L318:L319"/>
    <mergeCell ref="M318:M319"/>
    <mergeCell ref="H316:H317"/>
    <mergeCell ref="J316:J317"/>
    <mergeCell ref="K316:K317"/>
    <mergeCell ref="L316:L317"/>
    <mergeCell ref="M316:M317"/>
    <mergeCell ref="B318:B319"/>
    <mergeCell ref="C318:C319"/>
    <mergeCell ref="D318:D319"/>
    <mergeCell ref="E318:E319"/>
    <mergeCell ref="F318:F319"/>
    <mergeCell ref="B316:B317"/>
    <mergeCell ref="C316:C317"/>
    <mergeCell ref="D316:D317"/>
    <mergeCell ref="E316:E317"/>
    <mergeCell ref="F316:F317"/>
    <mergeCell ref="G316:G317"/>
    <mergeCell ref="G314:G315"/>
    <mergeCell ref="H314:H315"/>
    <mergeCell ref="J314:J315"/>
    <mergeCell ref="K314:K315"/>
    <mergeCell ref="L314:L315"/>
    <mergeCell ref="M314:M315"/>
    <mergeCell ref="H312:H313"/>
    <mergeCell ref="J312:J313"/>
    <mergeCell ref="K312:K313"/>
    <mergeCell ref="L312:L313"/>
    <mergeCell ref="M312:M313"/>
    <mergeCell ref="B314:B315"/>
    <mergeCell ref="C314:C315"/>
    <mergeCell ref="D314:D315"/>
    <mergeCell ref="E314:E315"/>
    <mergeCell ref="F314:F315"/>
    <mergeCell ref="B312:B313"/>
    <mergeCell ref="C312:C313"/>
    <mergeCell ref="D312:D313"/>
    <mergeCell ref="E312:E313"/>
    <mergeCell ref="F312:F313"/>
    <mergeCell ref="G312:G313"/>
    <mergeCell ref="G310:G311"/>
    <mergeCell ref="H310:H311"/>
    <mergeCell ref="J310:J311"/>
    <mergeCell ref="K310:K311"/>
    <mergeCell ref="L310:L311"/>
    <mergeCell ref="M310:M311"/>
    <mergeCell ref="H308:H309"/>
    <mergeCell ref="J308:J309"/>
    <mergeCell ref="K308:K309"/>
    <mergeCell ref="L308:L309"/>
    <mergeCell ref="M308:M309"/>
    <mergeCell ref="B310:B311"/>
    <mergeCell ref="C310:C311"/>
    <mergeCell ref="D310:D311"/>
    <mergeCell ref="E310:E311"/>
    <mergeCell ref="F310:F311"/>
    <mergeCell ref="B308:B309"/>
    <mergeCell ref="C308:C309"/>
    <mergeCell ref="D308:D309"/>
    <mergeCell ref="E308:E309"/>
    <mergeCell ref="F308:F309"/>
    <mergeCell ref="G308:G309"/>
    <mergeCell ref="G306:G307"/>
    <mergeCell ref="H306:H307"/>
    <mergeCell ref="J306:J307"/>
    <mergeCell ref="K306:K307"/>
    <mergeCell ref="L306:L307"/>
    <mergeCell ref="M306:M307"/>
    <mergeCell ref="H304:H305"/>
    <mergeCell ref="J304:J305"/>
    <mergeCell ref="K304:K305"/>
    <mergeCell ref="L304:L305"/>
    <mergeCell ref="M304:M305"/>
    <mergeCell ref="B306:B307"/>
    <mergeCell ref="C306:C307"/>
    <mergeCell ref="D306:D307"/>
    <mergeCell ref="E306:E307"/>
    <mergeCell ref="F306:F307"/>
    <mergeCell ref="B304:B305"/>
    <mergeCell ref="C304:C305"/>
    <mergeCell ref="D304:D305"/>
    <mergeCell ref="E304:E305"/>
    <mergeCell ref="F304:F305"/>
    <mergeCell ref="G304:G305"/>
    <mergeCell ref="G302:G303"/>
    <mergeCell ref="H302:H303"/>
    <mergeCell ref="J302:J303"/>
    <mergeCell ref="K302:K303"/>
    <mergeCell ref="L302:L303"/>
    <mergeCell ref="M302:M303"/>
    <mergeCell ref="H300:H301"/>
    <mergeCell ref="J300:J301"/>
    <mergeCell ref="K300:K301"/>
    <mergeCell ref="L300:L301"/>
    <mergeCell ref="M300:M301"/>
    <mergeCell ref="B302:B303"/>
    <mergeCell ref="C302:C303"/>
    <mergeCell ref="D302:D303"/>
    <mergeCell ref="E302:E303"/>
    <mergeCell ref="F302:F303"/>
    <mergeCell ref="B300:B301"/>
    <mergeCell ref="C300:C301"/>
    <mergeCell ref="D300:D301"/>
    <mergeCell ref="E300:E301"/>
    <mergeCell ref="F300:F301"/>
    <mergeCell ref="G300:G301"/>
    <mergeCell ref="G298:G299"/>
    <mergeCell ref="H298:H299"/>
    <mergeCell ref="J298:J299"/>
    <mergeCell ref="K298:K299"/>
    <mergeCell ref="L298:L299"/>
    <mergeCell ref="M298:M299"/>
    <mergeCell ref="H296:H297"/>
    <mergeCell ref="J296:J297"/>
    <mergeCell ref="K296:K297"/>
    <mergeCell ref="L296:L297"/>
    <mergeCell ref="M296:M297"/>
    <mergeCell ref="B298:B299"/>
    <mergeCell ref="C298:C299"/>
    <mergeCell ref="D298:D299"/>
    <mergeCell ref="E298:E299"/>
    <mergeCell ref="F298:F299"/>
    <mergeCell ref="B296:B297"/>
    <mergeCell ref="C296:C297"/>
    <mergeCell ref="D296:D297"/>
    <mergeCell ref="E296:E297"/>
    <mergeCell ref="F296:F297"/>
    <mergeCell ref="G296:G297"/>
    <mergeCell ref="G294:G295"/>
    <mergeCell ref="H294:H295"/>
    <mergeCell ref="J294:J295"/>
    <mergeCell ref="K294:K295"/>
    <mergeCell ref="L294:L295"/>
    <mergeCell ref="M294:M295"/>
    <mergeCell ref="H292:H293"/>
    <mergeCell ref="J292:J293"/>
    <mergeCell ref="K292:K293"/>
    <mergeCell ref="L292:L293"/>
    <mergeCell ref="M292:M293"/>
    <mergeCell ref="B294:B295"/>
    <mergeCell ref="C294:C295"/>
    <mergeCell ref="D294:D295"/>
    <mergeCell ref="E294:E295"/>
    <mergeCell ref="F294:F295"/>
    <mergeCell ref="B292:B293"/>
    <mergeCell ref="C292:C293"/>
    <mergeCell ref="D292:D293"/>
    <mergeCell ref="E292:E293"/>
    <mergeCell ref="F292:F293"/>
    <mergeCell ref="G292:G293"/>
    <mergeCell ref="G290:G291"/>
    <mergeCell ref="H290:H291"/>
    <mergeCell ref="J290:J291"/>
    <mergeCell ref="K290:K291"/>
    <mergeCell ref="L290:L291"/>
    <mergeCell ref="M290:M291"/>
    <mergeCell ref="H288:H289"/>
    <mergeCell ref="J288:J289"/>
    <mergeCell ref="K288:K289"/>
    <mergeCell ref="L288:L289"/>
    <mergeCell ref="M288:M289"/>
    <mergeCell ref="B290:B291"/>
    <mergeCell ref="C290:C291"/>
    <mergeCell ref="D290:D291"/>
    <mergeCell ref="E290:E291"/>
    <mergeCell ref="F290:F291"/>
    <mergeCell ref="B288:B289"/>
    <mergeCell ref="C288:C289"/>
    <mergeCell ref="D288:D289"/>
    <mergeCell ref="E288:E289"/>
    <mergeCell ref="F288:F289"/>
    <mergeCell ref="G288:G289"/>
    <mergeCell ref="G286:G287"/>
    <mergeCell ref="H286:H287"/>
    <mergeCell ref="J286:J287"/>
    <mergeCell ref="K286:K287"/>
    <mergeCell ref="L286:L287"/>
    <mergeCell ref="M286:M287"/>
    <mergeCell ref="H284:H285"/>
    <mergeCell ref="J284:J285"/>
    <mergeCell ref="K284:K285"/>
    <mergeCell ref="L284:L285"/>
    <mergeCell ref="M284:M285"/>
    <mergeCell ref="B286:B287"/>
    <mergeCell ref="C286:C287"/>
    <mergeCell ref="D286:D287"/>
    <mergeCell ref="E286:E287"/>
    <mergeCell ref="F286:F287"/>
    <mergeCell ref="B284:B285"/>
    <mergeCell ref="C284:C285"/>
    <mergeCell ref="D284:D285"/>
    <mergeCell ref="E284:E285"/>
    <mergeCell ref="F284:F285"/>
    <mergeCell ref="G284:G285"/>
    <mergeCell ref="G282:G283"/>
    <mergeCell ref="H282:H283"/>
    <mergeCell ref="J282:J283"/>
    <mergeCell ref="K282:K283"/>
    <mergeCell ref="L282:L283"/>
    <mergeCell ref="M282:M283"/>
    <mergeCell ref="H280:H281"/>
    <mergeCell ref="J280:J281"/>
    <mergeCell ref="K280:K281"/>
    <mergeCell ref="L280:L281"/>
    <mergeCell ref="M280:M281"/>
    <mergeCell ref="B282:B283"/>
    <mergeCell ref="C282:C283"/>
    <mergeCell ref="D282:D283"/>
    <mergeCell ref="E282:E283"/>
    <mergeCell ref="F282:F283"/>
    <mergeCell ref="B280:B281"/>
    <mergeCell ref="C280:C281"/>
    <mergeCell ref="D280:D281"/>
    <mergeCell ref="E280:E281"/>
    <mergeCell ref="F280:F281"/>
    <mergeCell ref="G280:G281"/>
    <mergeCell ref="G278:G279"/>
    <mergeCell ref="H278:H279"/>
    <mergeCell ref="J278:J279"/>
    <mergeCell ref="K278:K279"/>
    <mergeCell ref="L278:L279"/>
    <mergeCell ref="M278:M279"/>
    <mergeCell ref="H276:H277"/>
    <mergeCell ref="J276:J277"/>
    <mergeCell ref="K276:K277"/>
    <mergeCell ref="L276:L277"/>
    <mergeCell ref="M276:M277"/>
    <mergeCell ref="B278:B279"/>
    <mergeCell ref="C278:C279"/>
    <mergeCell ref="D278:D279"/>
    <mergeCell ref="E278:E279"/>
    <mergeCell ref="F278:F279"/>
    <mergeCell ref="B276:B277"/>
    <mergeCell ref="C276:C277"/>
    <mergeCell ref="D276:D277"/>
    <mergeCell ref="E276:E277"/>
    <mergeCell ref="F276:F277"/>
    <mergeCell ref="G276:G277"/>
    <mergeCell ref="G274:G275"/>
    <mergeCell ref="H274:H275"/>
    <mergeCell ref="J274:J275"/>
    <mergeCell ref="K274:K275"/>
    <mergeCell ref="L274:L275"/>
    <mergeCell ref="M274:M275"/>
    <mergeCell ref="H272:H273"/>
    <mergeCell ref="J272:J273"/>
    <mergeCell ref="K272:K273"/>
    <mergeCell ref="L272:L273"/>
    <mergeCell ref="M272:M273"/>
    <mergeCell ref="B274:B275"/>
    <mergeCell ref="C274:C275"/>
    <mergeCell ref="D274:D275"/>
    <mergeCell ref="E274:E275"/>
    <mergeCell ref="F274:F275"/>
    <mergeCell ref="B272:B273"/>
    <mergeCell ref="C272:C273"/>
    <mergeCell ref="D272:D273"/>
    <mergeCell ref="E272:E273"/>
    <mergeCell ref="F272:F273"/>
    <mergeCell ref="G272:G273"/>
    <mergeCell ref="G270:G271"/>
    <mergeCell ref="H270:H271"/>
    <mergeCell ref="J270:J271"/>
    <mergeCell ref="K270:K271"/>
    <mergeCell ref="L270:L271"/>
    <mergeCell ref="M270:M271"/>
    <mergeCell ref="H268:H269"/>
    <mergeCell ref="J268:J269"/>
    <mergeCell ref="K268:K269"/>
    <mergeCell ref="L268:L269"/>
    <mergeCell ref="M268:M269"/>
    <mergeCell ref="B270:B271"/>
    <mergeCell ref="C270:C271"/>
    <mergeCell ref="D270:D271"/>
    <mergeCell ref="E270:E271"/>
    <mergeCell ref="F270:F271"/>
    <mergeCell ref="B268:B269"/>
    <mergeCell ref="C268:C269"/>
    <mergeCell ref="D268:D269"/>
    <mergeCell ref="E268:E269"/>
    <mergeCell ref="F268:F269"/>
    <mergeCell ref="G268:G269"/>
    <mergeCell ref="G266:G267"/>
    <mergeCell ref="H266:H267"/>
    <mergeCell ref="J266:J267"/>
    <mergeCell ref="K266:K267"/>
    <mergeCell ref="L266:L267"/>
    <mergeCell ref="M266:M267"/>
    <mergeCell ref="H264:H265"/>
    <mergeCell ref="J264:J265"/>
    <mergeCell ref="K264:K265"/>
    <mergeCell ref="L264:L265"/>
    <mergeCell ref="M264:M265"/>
    <mergeCell ref="B266:B267"/>
    <mergeCell ref="C266:C267"/>
    <mergeCell ref="D266:D267"/>
    <mergeCell ref="E266:E267"/>
    <mergeCell ref="F266:F267"/>
    <mergeCell ref="B264:B265"/>
    <mergeCell ref="C264:C265"/>
    <mergeCell ref="D264:D265"/>
    <mergeCell ref="E264:E265"/>
    <mergeCell ref="F264:F265"/>
    <mergeCell ref="G264:G265"/>
    <mergeCell ref="G262:G263"/>
    <mergeCell ref="H262:H263"/>
    <mergeCell ref="J262:J263"/>
    <mergeCell ref="K262:K263"/>
    <mergeCell ref="L262:L263"/>
    <mergeCell ref="M262:M263"/>
    <mergeCell ref="H260:H261"/>
    <mergeCell ref="J260:J261"/>
    <mergeCell ref="K260:K261"/>
    <mergeCell ref="L260:L261"/>
    <mergeCell ref="M260:M261"/>
    <mergeCell ref="B262:B263"/>
    <mergeCell ref="C262:C263"/>
    <mergeCell ref="D262:D263"/>
    <mergeCell ref="E262:E263"/>
    <mergeCell ref="F262:F263"/>
    <mergeCell ref="B260:B261"/>
    <mergeCell ref="C260:C261"/>
    <mergeCell ref="D260:D261"/>
    <mergeCell ref="E260:E261"/>
    <mergeCell ref="F260:F261"/>
    <mergeCell ref="G260:G261"/>
    <mergeCell ref="G258:G259"/>
    <mergeCell ref="H258:H259"/>
    <mergeCell ref="J258:J259"/>
    <mergeCell ref="K258:K259"/>
    <mergeCell ref="L258:L259"/>
    <mergeCell ref="M258:M259"/>
    <mergeCell ref="H256:H257"/>
    <mergeCell ref="J256:J257"/>
    <mergeCell ref="K256:K257"/>
    <mergeCell ref="L256:L257"/>
    <mergeCell ref="M256:M257"/>
    <mergeCell ref="B258:B259"/>
    <mergeCell ref="C258:C259"/>
    <mergeCell ref="D258:D259"/>
    <mergeCell ref="E258:E259"/>
    <mergeCell ref="F258:F259"/>
    <mergeCell ref="B256:B257"/>
    <mergeCell ref="C256:C257"/>
    <mergeCell ref="D256:D257"/>
    <mergeCell ref="E256:E257"/>
    <mergeCell ref="F256:F257"/>
    <mergeCell ref="G256:G257"/>
    <mergeCell ref="G254:G255"/>
    <mergeCell ref="H254:H255"/>
    <mergeCell ref="J254:J255"/>
    <mergeCell ref="K254:K255"/>
    <mergeCell ref="L254:L255"/>
    <mergeCell ref="M254:M255"/>
    <mergeCell ref="H252:H253"/>
    <mergeCell ref="J252:J253"/>
    <mergeCell ref="K252:K253"/>
    <mergeCell ref="L252:L253"/>
    <mergeCell ref="M252:M253"/>
    <mergeCell ref="B254:B255"/>
    <mergeCell ref="C254:C255"/>
    <mergeCell ref="D254:D255"/>
    <mergeCell ref="E254:E255"/>
    <mergeCell ref="F254:F255"/>
    <mergeCell ref="B252:B253"/>
    <mergeCell ref="C252:C253"/>
    <mergeCell ref="D252:D253"/>
    <mergeCell ref="E252:E253"/>
    <mergeCell ref="F252:F253"/>
    <mergeCell ref="G252:G253"/>
    <mergeCell ref="G250:G251"/>
    <mergeCell ref="H250:H251"/>
    <mergeCell ref="J250:J251"/>
    <mergeCell ref="K250:K251"/>
    <mergeCell ref="L250:L251"/>
    <mergeCell ref="M250:M251"/>
    <mergeCell ref="H248:H249"/>
    <mergeCell ref="J248:J249"/>
    <mergeCell ref="K248:K249"/>
    <mergeCell ref="L248:L249"/>
    <mergeCell ref="M248:M249"/>
    <mergeCell ref="B250:B251"/>
    <mergeCell ref="C250:C251"/>
    <mergeCell ref="D250:D251"/>
    <mergeCell ref="E250:E251"/>
    <mergeCell ref="F250:F251"/>
    <mergeCell ref="B248:B249"/>
    <mergeCell ref="C248:C249"/>
    <mergeCell ref="D248:D249"/>
    <mergeCell ref="E248:E249"/>
    <mergeCell ref="F248:F249"/>
    <mergeCell ref="G248:G249"/>
    <mergeCell ref="G246:G247"/>
    <mergeCell ref="H246:H247"/>
    <mergeCell ref="J246:J247"/>
    <mergeCell ref="K246:K247"/>
    <mergeCell ref="L246:L247"/>
    <mergeCell ref="M246:M247"/>
    <mergeCell ref="H244:H245"/>
    <mergeCell ref="J244:J245"/>
    <mergeCell ref="K244:K245"/>
    <mergeCell ref="L244:L245"/>
    <mergeCell ref="M244:M245"/>
    <mergeCell ref="B246:B247"/>
    <mergeCell ref="C246:C247"/>
    <mergeCell ref="D246:D247"/>
    <mergeCell ref="E246:E247"/>
    <mergeCell ref="F246:F247"/>
    <mergeCell ref="B244:B245"/>
    <mergeCell ref="C244:C245"/>
    <mergeCell ref="D244:D245"/>
    <mergeCell ref="E244:E245"/>
    <mergeCell ref="F244:F245"/>
    <mergeCell ref="G244:G245"/>
    <mergeCell ref="G242:G243"/>
    <mergeCell ref="H242:H243"/>
    <mergeCell ref="J242:J243"/>
    <mergeCell ref="K242:K243"/>
    <mergeCell ref="L242:L243"/>
    <mergeCell ref="M242:M243"/>
    <mergeCell ref="H240:H241"/>
    <mergeCell ref="J240:J241"/>
    <mergeCell ref="K240:K241"/>
    <mergeCell ref="L240:L241"/>
    <mergeCell ref="M240:M241"/>
    <mergeCell ref="B242:B243"/>
    <mergeCell ref="C242:C243"/>
    <mergeCell ref="D242:D243"/>
    <mergeCell ref="E242:E243"/>
    <mergeCell ref="F242:F243"/>
    <mergeCell ref="B240:B241"/>
    <mergeCell ref="C240:C241"/>
    <mergeCell ref="D240:D241"/>
    <mergeCell ref="E240:E241"/>
    <mergeCell ref="F240:F241"/>
    <mergeCell ref="G240:G241"/>
    <mergeCell ref="G238:G239"/>
    <mergeCell ref="H238:H239"/>
    <mergeCell ref="J238:J239"/>
    <mergeCell ref="K238:K239"/>
    <mergeCell ref="L238:L239"/>
    <mergeCell ref="M238:M239"/>
    <mergeCell ref="H236:H237"/>
    <mergeCell ref="J236:J237"/>
    <mergeCell ref="K236:K237"/>
    <mergeCell ref="L236:L237"/>
    <mergeCell ref="M236:M237"/>
    <mergeCell ref="B238:B239"/>
    <mergeCell ref="C238:C239"/>
    <mergeCell ref="D238:D239"/>
    <mergeCell ref="E238:E239"/>
    <mergeCell ref="F238:F239"/>
    <mergeCell ref="B236:B237"/>
    <mergeCell ref="C236:C237"/>
    <mergeCell ref="D236:D237"/>
    <mergeCell ref="E236:E237"/>
    <mergeCell ref="F236:F237"/>
    <mergeCell ref="G236:G237"/>
    <mergeCell ref="G234:G235"/>
    <mergeCell ref="H234:H235"/>
    <mergeCell ref="J234:J235"/>
    <mergeCell ref="K234:K235"/>
    <mergeCell ref="L234:L235"/>
    <mergeCell ref="M234:M235"/>
    <mergeCell ref="H232:H233"/>
    <mergeCell ref="J232:J233"/>
    <mergeCell ref="K232:K233"/>
    <mergeCell ref="L232:L233"/>
    <mergeCell ref="M232:M233"/>
    <mergeCell ref="B234:B235"/>
    <mergeCell ref="C234:C235"/>
    <mergeCell ref="D234:D235"/>
    <mergeCell ref="E234:E235"/>
    <mergeCell ref="F234:F235"/>
    <mergeCell ref="B232:B233"/>
    <mergeCell ref="C232:C233"/>
    <mergeCell ref="D232:D233"/>
    <mergeCell ref="E232:E233"/>
    <mergeCell ref="F232:F233"/>
    <mergeCell ref="G232:G233"/>
    <mergeCell ref="G230:G231"/>
    <mergeCell ref="H230:H231"/>
    <mergeCell ref="J230:J231"/>
    <mergeCell ref="K230:K231"/>
    <mergeCell ref="L230:L231"/>
    <mergeCell ref="M230:M231"/>
    <mergeCell ref="H228:H229"/>
    <mergeCell ref="J228:J229"/>
    <mergeCell ref="K228:K229"/>
    <mergeCell ref="L228:L229"/>
    <mergeCell ref="M228:M229"/>
    <mergeCell ref="B230:B231"/>
    <mergeCell ref="C230:C231"/>
    <mergeCell ref="D230:D231"/>
    <mergeCell ref="E230:E231"/>
    <mergeCell ref="F230:F231"/>
    <mergeCell ref="B228:B229"/>
    <mergeCell ref="C228:C229"/>
    <mergeCell ref="D228:D229"/>
    <mergeCell ref="E228:E229"/>
    <mergeCell ref="F228:F229"/>
    <mergeCell ref="G228:G229"/>
    <mergeCell ref="G226:G227"/>
    <mergeCell ref="H226:H227"/>
    <mergeCell ref="J226:J227"/>
    <mergeCell ref="K226:K227"/>
    <mergeCell ref="L226:L227"/>
    <mergeCell ref="M226:M227"/>
    <mergeCell ref="H224:H225"/>
    <mergeCell ref="J224:J225"/>
    <mergeCell ref="K224:K225"/>
    <mergeCell ref="L224:L225"/>
    <mergeCell ref="M224:M225"/>
    <mergeCell ref="B226:B227"/>
    <mergeCell ref="C226:C227"/>
    <mergeCell ref="D226:D227"/>
    <mergeCell ref="E226:E227"/>
    <mergeCell ref="F226:F227"/>
    <mergeCell ref="B224:B225"/>
    <mergeCell ref="C224:C225"/>
    <mergeCell ref="D224:D225"/>
    <mergeCell ref="E224:E225"/>
    <mergeCell ref="F224:F225"/>
    <mergeCell ref="G224:G225"/>
    <mergeCell ref="G222:G223"/>
    <mergeCell ref="H222:H223"/>
    <mergeCell ref="J222:J223"/>
    <mergeCell ref="K222:K223"/>
    <mergeCell ref="L222:L223"/>
    <mergeCell ref="M222:M223"/>
    <mergeCell ref="H220:H221"/>
    <mergeCell ref="J220:J221"/>
    <mergeCell ref="K220:K221"/>
    <mergeCell ref="L220:L221"/>
    <mergeCell ref="M220:M221"/>
    <mergeCell ref="B222:B223"/>
    <mergeCell ref="C222:C223"/>
    <mergeCell ref="D222:D223"/>
    <mergeCell ref="E222:E223"/>
    <mergeCell ref="F222:F223"/>
    <mergeCell ref="B220:B221"/>
    <mergeCell ref="C220:C221"/>
    <mergeCell ref="D220:D221"/>
    <mergeCell ref="E220:E221"/>
    <mergeCell ref="F220:F221"/>
    <mergeCell ref="G220:G221"/>
    <mergeCell ref="G218:G219"/>
    <mergeCell ref="H218:H219"/>
    <mergeCell ref="J218:J219"/>
    <mergeCell ref="K218:K219"/>
    <mergeCell ref="L218:L219"/>
    <mergeCell ref="M218:M219"/>
    <mergeCell ref="H216:H217"/>
    <mergeCell ref="J216:J217"/>
    <mergeCell ref="K216:K217"/>
    <mergeCell ref="L216:L217"/>
    <mergeCell ref="M216:M217"/>
    <mergeCell ref="B218:B219"/>
    <mergeCell ref="C218:C219"/>
    <mergeCell ref="D218:D219"/>
    <mergeCell ref="E218:E219"/>
    <mergeCell ref="F218:F219"/>
    <mergeCell ref="B216:B217"/>
    <mergeCell ref="C216:C217"/>
    <mergeCell ref="D216:D217"/>
    <mergeCell ref="E216:E217"/>
    <mergeCell ref="F216:F217"/>
    <mergeCell ref="G216:G217"/>
    <mergeCell ref="G214:G215"/>
    <mergeCell ref="H214:H215"/>
    <mergeCell ref="J214:J215"/>
    <mergeCell ref="K214:K215"/>
    <mergeCell ref="L214:L215"/>
    <mergeCell ref="M214:M215"/>
    <mergeCell ref="H212:H213"/>
    <mergeCell ref="J212:J213"/>
    <mergeCell ref="K212:K213"/>
    <mergeCell ref="L212:L213"/>
    <mergeCell ref="M212:M213"/>
    <mergeCell ref="B214:B215"/>
    <mergeCell ref="C214:C215"/>
    <mergeCell ref="D214:D215"/>
    <mergeCell ref="E214:E215"/>
    <mergeCell ref="F214:F215"/>
    <mergeCell ref="B212:B213"/>
    <mergeCell ref="C212:C213"/>
    <mergeCell ref="D212:D213"/>
    <mergeCell ref="E212:E213"/>
    <mergeCell ref="F212:F213"/>
    <mergeCell ref="G212:G213"/>
    <mergeCell ref="G210:G211"/>
    <mergeCell ref="H210:H211"/>
    <mergeCell ref="J210:J211"/>
    <mergeCell ref="K210:K211"/>
    <mergeCell ref="L210:L211"/>
    <mergeCell ref="M210:M211"/>
    <mergeCell ref="H208:H209"/>
    <mergeCell ref="J208:J209"/>
    <mergeCell ref="K208:K209"/>
    <mergeCell ref="L208:L209"/>
    <mergeCell ref="M208:M209"/>
    <mergeCell ref="B210:B211"/>
    <mergeCell ref="C210:C211"/>
    <mergeCell ref="D210:D211"/>
    <mergeCell ref="E210:E211"/>
    <mergeCell ref="F210:F211"/>
    <mergeCell ref="B208:B209"/>
    <mergeCell ref="C208:C209"/>
    <mergeCell ref="D208:D209"/>
    <mergeCell ref="E208:E209"/>
    <mergeCell ref="F208:F209"/>
    <mergeCell ref="G208:G209"/>
    <mergeCell ref="G206:G207"/>
    <mergeCell ref="H206:H207"/>
    <mergeCell ref="J206:J207"/>
    <mergeCell ref="K206:K207"/>
    <mergeCell ref="L206:L207"/>
    <mergeCell ref="M206:M207"/>
    <mergeCell ref="H204:H205"/>
    <mergeCell ref="J204:J205"/>
    <mergeCell ref="K204:K205"/>
    <mergeCell ref="L204:L205"/>
    <mergeCell ref="M204:M205"/>
    <mergeCell ref="B206:B207"/>
    <mergeCell ref="C206:C207"/>
    <mergeCell ref="D206:D207"/>
    <mergeCell ref="E206:E207"/>
    <mergeCell ref="F206:F207"/>
    <mergeCell ref="B204:B205"/>
    <mergeCell ref="C204:C205"/>
    <mergeCell ref="D204:D205"/>
    <mergeCell ref="E204:E205"/>
    <mergeCell ref="F204:F205"/>
    <mergeCell ref="G204:G205"/>
    <mergeCell ref="G202:G203"/>
    <mergeCell ref="H202:H203"/>
    <mergeCell ref="J202:J203"/>
    <mergeCell ref="K202:K203"/>
    <mergeCell ref="L202:L203"/>
    <mergeCell ref="M202:M203"/>
    <mergeCell ref="H200:H201"/>
    <mergeCell ref="J200:J201"/>
    <mergeCell ref="K200:K201"/>
    <mergeCell ref="L200:L201"/>
    <mergeCell ref="M200:M201"/>
    <mergeCell ref="B202:B203"/>
    <mergeCell ref="C202:C203"/>
    <mergeCell ref="D202:D203"/>
    <mergeCell ref="E202:E203"/>
    <mergeCell ref="F202:F203"/>
    <mergeCell ref="B200:B201"/>
    <mergeCell ref="C200:C201"/>
    <mergeCell ref="D200:D201"/>
    <mergeCell ref="E200:E201"/>
    <mergeCell ref="F200:F201"/>
    <mergeCell ref="G200:G201"/>
    <mergeCell ref="G198:G199"/>
    <mergeCell ref="H198:H199"/>
    <mergeCell ref="J198:J199"/>
    <mergeCell ref="K198:K199"/>
    <mergeCell ref="L198:L199"/>
    <mergeCell ref="M198:M199"/>
    <mergeCell ref="H196:H197"/>
    <mergeCell ref="J196:J197"/>
    <mergeCell ref="K196:K197"/>
    <mergeCell ref="L196:L197"/>
    <mergeCell ref="M196:M197"/>
    <mergeCell ref="B198:B199"/>
    <mergeCell ref="C198:C199"/>
    <mergeCell ref="D198:D199"/>
    <mergeCell ref="E198:E199"/>
    <mergeCell ref="F198:F199"/>
    <mergeCell ref="B196:B197"/>
    <mergeCell ref="C196:C197"/>
    <mergeCell ref="D196:D197"/>
    <mergeCell ref="E196:E197"/>
    <mergeCell ref="F196:F197"/>
    <mergeCell ref="G196:G197"/>
    <mergeCell ref="G194:G195"/>
    <mergeCell ref="H194:H195"/>
    <mergeCell ref="J194:J195"/>
    <mergeCell ref="K194:K195"/>
    <mergeCell ref="L194:L195"/>
    <mergeCell ref="M194:M195"/>
    <mergeCell ref="H192:H193"/>
    <mergeCell ref="J192:J193"/>
    <mergeCell ref="K192:K193"/>
    <mergeCell ref="L192:L193"/>
    <mergeCell ref="M192:M193"/>
    <mergeCell ref="B194:B195"/>
    <mergeCell ref="C194:C195"/>
    <mergeCell ref="D194:D195"/>
    <mergeCell ref="E194:E195"/>
    <mergeCell ref="F194:F195"/>
    <mergeCell ref="B192:B193"/>
    <mergeCell ref="C192:C193"/>
    <mergeCell ref="D192:D193"/>
    <mergeCell ref="E192:E193"/>
    <mergeCell ref="F192:F193"/>
    <mergeCell ref="G192:G193"/>
    <mergeCell ref="G190:G191"/>
    <mergeCell ref="H190:H191"/>
    <mergeCell ref="J190:J191"/>
    <mergeCell ref="K190:K191"/>
    <mergeCell ref="L190:L191"/>
    <mergeCell ref="M190:M191"/>
    <mergeCell ref="H188:H189"/>
    <mergeCell ref="J188:J189"/>
    <mergeCell ref="K188:K189"/>
    <mergeCell ref="L188:L189"/>
    <mergeCell ref="M188:M189"/>
    <mergeCell ref="B190:B191"/>
    <mergeCell ref="C190:C191"/>
    <mergeCell ref="D190:D191"/>
    <mergeCell ref="E190:E191"/>
    <mergeCell ref="F190:F191"/>
    <mergeCell ref="B188:B189"/>
    <mergeCell ref="C188:C189"/>
    <mergeCell ref="D188:D189"/>
    <mergeCell ref="E188:E189"/>
    <mergeCell ref="F188:F189"/>
    <mergeCell ref="G188:G189"/>
    <mergeCell ref="G186:G187"/>
    <mergeCell ref="H186:H187"/>
    <mergeCell ref="J186:J187"/>
    <mergeCell ref="K186:K187"/>
    <mergeCell ref="L186:L187"/>
    <mergeCell ref="M186:M187"/>
    <mergeCell ref="H184:H185"/>
    <mergeCell ref="J184:J185"/>
    <mergeCell ref="K184:K185"/>
    <mergeCell ref="L184:L185"/>
    <mergeCell ref="M184:M185"/>
    <mergeCell ref="B186:B187"/>
    <mergeCell ref="C186:C187"/>
    <mergeCell ref="D186:D187"/>
    <mergeCell ref="E186:E187"/>
    <mergeCell ref="F186:F187"/>
    <mergeCell ref="B184:B185"/>
    <mergeCell ref="C184:C185"/>
    <mergeCell ref="D184:D185"/>
    <mergeCell ref="E184:E185"/>
    <mergeCell ref="F184:F185"/>
    <mergeCell ref="G184:G185"/>
    <mergeCell ref="G182:G183"/>
    <mergeCell ref="H182:H183"/>
    <mergeCell ref="J182:J183"/>
    <mergeCell ref="K182:K183"/>
    <mergeCell ref="L182:L183"/>
    <mergeCell ref="M182:M183"/>
    <mergeCell ref="H180:H181"/>
    <mergeCell ref="J180:J181"/>
    <mergeCell ref="K180:K181"/>
    <mergeCell ref="L180:L181"/>
    <mergeCell ref="M180:M181"/>
    <mergeCell ref="B182:B183"/>
    <mergeCell ref="C182:C183"/>
    <mergeCell ref="D182:D183"/>
    <mergeCell ref="E182:E183"/>
    <mergeCell ref="F182:F183"/>
    <mergeCell ref="B180:B181"/>
    <mergeCell ref="C180:C181"/>
    <mergeCell ref="D180:D181"/>
    <mergeCell ref="E180:E181"/>
    <mergeCell ref="F180:F181"/>
    <mergeCell ref="G180:G181"/>
    <mergeCell ref="G178:G179"/>
    <mergeCell ref="H178:H179"/>
    <mergeCell ref="J178:J179"/>
    <mergeCell ref="K178:K179"/>
    <mergeCell ref="L178:L179"/>
    <mergeCell ref="M178:M179"/>
    <mergeCell ref="H176:H177"/>
    <mergeCell ref="J176:J177"/>
    <mergeCell ref="K176:K177"/>
    <mergeCell ref="L176:L177"/>
    <mergeCell ref="M176:M177"/>
    <mergeCell ref="B178:B179"/>
    <mergeCell ref="C178:C179"/>
    <mergeCell ref="D178:D179"/>
    <mergeCell ref="E178:E179"/>
    <mergeCell ref="F178:F179"/>
    <mergeCell ref="B176:B177"/>
    <mergeCell ref="C176:C177"/>
    <mergeCell ref="D176:D177"/>
    <mergeCell ref="E176:E177"/>
    <mergeCell ref="F176:F177"/>
    <mergeCell ref="G176:G177"/>
    <mergeCell ref="G174:G175"/>
    <mergeCell ref="H174:H175"/>
    <mergeCell ref="J174:J175"/>
    <mergeCell ref="K174:K175"/>
    <mergeCell ref="L174:L175"/>
    <mergeCell ref="M174:M175"/>
    <mergeCell ref="H172:H173"/>
    <mergeCell ref="J172:J173"/>
    <mergeCell ref="K172:K173"/>
    <mergeCell ref="L172:L173"/>
    <mergeCell ref="M172:M173"/>
    <mergeCell ref="B174:B175"/>
    <mergeCell ref="C174:C175"/>
    <mergeCell ref="D174:D175"/>
    <mergeCell ref="E174:E175"/>
    <mergeCell ref="F174:F175"/>
    <mergeCell ref="B172:B173"/>
    <mergeCell ref="C172:C173"/>
    <mergeCell ref="D172:D173"/>
    <mergeCell ref="E172:E173"/>
    <mergeCell ref="F172:F173"/>
    <mergeCell ref="G172:G173"/>
    <mergeCell ref="G170:G171"/>
    <mergeCell ref="H170:H171"/>
    <mergeCell ref="J170:J171"/>
    <mergeCell ref="K170:K171"/>
    <mergeCell ref="L170:L171"/>
    <mergeCell ref="M170:M171"/>
    <mergeCell ref="H168:H169"/>
    <mergeCell ref="J168:J169"/>
    <mergeCell ref="K168:K169"/>
    <mergeCell ref="L168:L169"/>
    <mergeCell ref="M168:M169"/>
    <mergeCell ref="B170:B171"/>
    <mergeCell ref="C170:C171"/>
    <mergeCell ref="D170:D171"/>
    <mergeCell ref="E170:E171"/>
    <mergeCell ref="F170:F171"/>
    <mergeCell ref="B168:B169"/>
    <mergeCell ref="C168:C169"/>
    <mergeCell ref="D168:D169"/>
    <mergeCell ref="E168:E169"/>
    <mergeCell ref="F168:F169"/>
    <mergeCell ref="G168:G169"/>
    <mergeCell ref="G166:G167"/>
    <mergeCell ref="H166:H167"/>
    <mergeCell ref="J166:J167"/>
    <mergeCell ref="K166:K167"/>
    <mergeCell ref="L166:L167"/>
    <mergeCell ref="M166:M167"/>
    <mergeCell ref="H164:H165"/>
    <mergeCell ref="J164:J165"/>
    <mergeCell ref="K164:K165"/>
    <mergeCell ref="L164:L165"/>
    <mergeCell ref="M164:M165"/>
    <mergeCell ref="B166:B167"/>
    <mergeCell ref="C166:C167"/>
    <mergeCell ref="D166:D167"/>
    <mergeCell ref="E166:E167"/>
    <mergeCell ref="F166:F167"/>
    <mergeCell ref="B164:B165"/>
    <mergeCell ref="C164:C165"/>
    <mergeCell ref="D164:D165"/>
    <mergeCell ref="E164:E165"/>
    <mergeCell ref="F164:F165"/>
    <mergeCell ref="G164:G165"/>
    <mergeCell ref="G162:G163"/>
    <mergeCell ref="H162:H163"/>
    <mergeCell ref="J162:J163"/>
    <mergeCell ref="K162:K163"/>
    <mergeCell ref="L162:L163"/>
    <mergeCell ref="M162:M163"/>
    <mergeCell ref="H160:H161"/>
    <mergeCell ref="J160:J161"/>
    <mergeCell ref="K160:K161"/>
    <mergeCell ref="L160:L161"/>
    <mergeCell ref="M160:M161"/>
    <mergeCell ref="B162:B163"/>
    <mergeCell ref="C162:C163"/>
    <mergeCell ref="D162:D163"/>
    <mergeCell ref="E162:E163"/>
    <mergeCell ref="F162:F163"/>
    <mergeCell ref="B160:B161"/>
    <mergeCell ref="C160:C161"/>
    <mergeCell ref="D160:D161"/>
    <mergeCell ref="E160:E161"/>
    <mergeCell ref="F160:F161"/>
    <mergeCell ref="G160:G161"/>
    <mergeCell ref="G158:G159"/>
    <mergeCell ref="H158:H159"/>
    <mergeCell ref="J158:J159"/>
    <mergeCell ref="K158:K159"/>
    <mergeCell ref="L158:L159"/>
    <mergeCell ref="M158:M159"/>
    <mergeCell ref="H156:H157"/>
    <mergeCell ref="J156:J157"/>
    <mergeCell ref="K156:K157"/>
    <mergeCell ref="L156:L157"/>
    <mergeCell ref="M156:M157"/>
    <mergeCell ref="B158:B159"/>
    <mergeCell ref="C158:C159"/>
    <mergeCell ref="D158:D159"/>
    <mergeCell ref="E158:E159"/>
    <mergeCell ref="F158:F159"/>
    <mergeCell ref="B156:B157"/>
    <mergeCell ref="C156:C157"/>
    <mergeCell ref="D156:D157"/>
    <mergeCell ref="E156:E157"/>
    <mergeCell ref="F156:F157"/>
    <mergeCell ref="G156:G157"/>
    <mergeCell ref="G154:G155"/>
    <mergeCell ref="H154:H155"/>
    <mergeCell ref="J154:J155"/>
    <mergeCell ref="K154:K155"/>
    <mergeCell ref="L154:L155"/>
    <mergeCell ref="M154:M155"/>
    <mergeCell ref="H152:H153"/>
    <mergeCell ref="J152:J153"/>
    <mergeCell ref="K152:K153"/>
    <mergeCell ref="L152:L153"/>
    <mergeCell ref="M152:M153"/>
    <mergeCell ref="B154:B155"/>
    <mergeCell ref="C154:C155"/>
    <mergeCell ref="D154:D155"/>
    <mergeCell ref="E154:E155"/>
    <mergeCell ref="F154:F155"/>
    <mergeCell ref="B152:B153"/>
    <mergeCell ref="C152:C153"/>
    <mergeCell ref="D152:D153"/>
    <mergeCell ref="E152:E153"/>
    <mergeCell ref="F152:F153"/>
    <mergeCell ref="G152:G153"/>
    <mergeCell ref="G150:G151"/>
    <mergeCell ref="H150:H151"/>
    <mergeCell ref="J150:J151"/>
    <mergeCell ref="K150:K151"/>
    <mergeCell ref="L150:L151"/>
    <mergeCell ref="M150:M151"/>
    <mergeCell ref="H148:H149"/>
    <mergeCell ref="J148:J149"/>
    <mergeCell ref="K148:K149"/>
    <mergeCell ref="L148:L149"/>
    <mergeCell ref="M148:M149"/>
    <mergeCell ref="B150:B151"/>
    <mergeCell ref="C150:C151"/>
    <mergeCell ref="D150:D151"/>
    <mergeCell ref="E150:E151"/>
    <mergeCell ref="F150:F151"/>
    <mergeCell ref="B148:B149"/>
    <mergeCell ref="C148:C149"/>
    <mergeCell ref="D148:D149"/>
    <mergeCell ref="E148:E149"/>
    <mergeCell ref="F148:F149"/>
    <mergeCell ref="G148:G149"/>
    <mergeCell ref="G146:G147"/>
    <mergeCell ref="H146:H147"/>
    <mergeCell ref="J146:J147"/>
    <mergeCell ref="K146:K147"/>
    <mergeCell ref="L146:L147"/>
    <mergeCell ref="M146:M147"/>
    <mergeCell ref="H144:H145"/>
    <mergeCell ref="J144:J145"/>
    <mergeCell ref="K144:K145"/>
    <mergeCell ref="L144:L145"/>
    <mergeCell ref="M144:M145"/>
    <mergeCell ref="B146:B147"/>
    <mergeCell ref="C146:C147"/>
    <mergeCell ref="D146:D147"/>
    <mergeCell ref="E146:E147"/>
    <mergeCell ref="F146:F147"/>
    <mergeCell ref="B144:B145"/>
    <mergeCell ref="C144:C145"/>
    <mergeCell ref="D144:D145"/>
    <mergeCell ref="E144:E145"/>
    <mergeCell ref="F144:F145"/>
    <mergeCell ref="G144:G145"/>
    <mergeCell ref="G142:G143"/>
    <mergeCell ref="H142:H143"/>
    <mergeCell ref="J142:J143"/>
    <mergeCell ref="K142:K143"/>
    <mergeCell ref="L142:L143"/>
    <mergeCell ref="M142:M143"/>
    <mergeCell ref="H140:H141"/>
    <mergeCell ref="J140:J141"/>
    <mergeCell ref="K140:K141"/>
    <mergeCell ref="L140:L141"/>
    <mergeCell ref="M140:M141"/>
    <mergeCell ref="B142:B143"/>
    <mergeCell ref="C142:C143"/>
    <mergeCell ref="D142:D143"/>
    <mergeCell ref="E142:E143"/>
    <mergeCell ref="F142:F143"/>
    <mergeCell ref="B140:B141"/>
    <mergeCell ref="C140:C141"/>
    <mergeCell ref="D140:D141"/>
    <mergeCell ref="E140:E141"/>
    <mergeCell ref="F140:F141"/>
    <mergeCell ref="G140:G141"/>
    <mergeCell ref="G138:G139"/>
    <mergeCell ref="H138:H139"/>
    <mergeCell ref="J138:J139"/>
    <mergeCell ref="K138:K139"/>
    <mergeCell ref="L138:L139"/>
    <mergeCell ref="M138:M139"/>
    <mergeCell ref="H136:H137"/>
    <mergeCell ref="J136:J137"/>
    <mergeCell ref="K136:K137"/>
    <mergeCell ref="L136:L137"/>
    <mergeCell ref="M136:M137"/>
    <mergeCell ref="B138:B139"/>
    <mergeCell ref="C138:C139"/>
    <mergeCell ref="D138:D139"/>
    <mergeCell ref="E138:E139"/>
    <mergeCell ref="F138:F139"/>
    <mergeCell ref="B136:B137"/>
    <mergeCell ref="C136:C137"/>
    <mergeCell ref="D136:D137"/>
    <mergeCell ref="E136:E137"/>
    <mergeCell ref="F136:F137"/>
    <mergeCell ref="G136:G137"/>
    <mergeCell ref="G134:G135"/>
    <mergeCell ref="H134:H135"/>
    <mergeCell ref="J134:J135"/>
    <mergeCell ref="K134:K135"/>
    <mergeCell ref="L134:L135"/>
    <mergeCell ref="M134:M135"/>
    <mergeCell ref="H132:H133"/>
    <mergeCell ref="J132:J133"/>
    <mergeCell ref="K132:K133"/>
    <mergeCell ref="L132:L133"/>
    <mergeCell ref="M132:M133"/>
    <mergeCell ref="B134:B135"/>
    <mergeCell ref="C134:C135"/>
    <mergeCell ref="D134:D135"/>
    <mergeCell ref="E134:E135"/>
    <mergeCell ref="F134:F135"/>
    <mergeCell ref="B132:B133"/>
    <mergeCell ref="C132:C133"/>
    <mergeCell ref="D132:D133"/>
    <mergeCell ref="E132:E133"/>
    <mergeCell ref="F132:F133"/>
    <mergeCell ref="G132:G133"/>
    <mergeCell ref="G130:G131"/>
    <mergeCell ref="H130:H131"/>
    <mergeCell ref="J130:J131"/>
    <mergeCell ref="K130:K131"/>
    <mergeCell ref="L130:L131"/>
    <mergeCell ref="M130:M131"/>
    <mergeCell ref="H128:H129"/>
    <mergeCell ref="J128:J129"/>
    <mergeCell ref="K128:K129"/>
    <mergeCell ref="L128:L129"/>
    <mergeCell ref="M128:M129"/>
    <mergeCell ref="B130:B131"/>
    <mergeCell ref="C130:C131"/>
    <mergeCell ref="D130:D131"/>
    <mergeCell ref="E130:E131"/>
    <mergeCell ref="F130:F131"/>
    <mergeCell ref="B128:B129"/>
    <mergeCell ref="C128:C129"/>
    <mergeCell ref="D128:D129"/>
    <mergeCell ref="E128:E129"/>
    <mergeCell ref="F128:F129"/>
    <mergeCell ref="G128:G129"/>
    <mergeCell ref="G126:G127"/>
    <mergeCell ref="H126:H127"/>
    <mergeCell ref="J126:J127"/>
    <mergeCell ref="K126:K127"/>
    <mergeCell ref="L126:L127"/>
    <mergeCell ref="M126:M127"/>
    <mergeCell ref="H124:H125"/>
    <mergeCell ref="J124:J125"/>
    <mergeCell ref="K124:K125"/>
    <mergeCell ref="L124:L125"/>
    <mergeCell ref="M124:M125"/>
    <mergeCell ref="B126:B127"/>
    <mergeCell ref="C126:C127"/>
    <mergeCell ref="D126:D127"/>
    <mergeCell ref="E126:E127"/>
    <mergeCell ref="F126:F127"/>
    <mergeCell ref="B124:B125"/>
    <mergeCell ref="C124:C125"/>
    <mergeCell ref="D124:D125"/>
    <mergeCell ref="E124:E125"/>
    <mergeCell ref="F124:F125"/>
    <mergeCell ref="G124:G125"/>
    <mergeCell ref="G122:G123"/>
    <mergeCell ref="H122:H123"/>
    <mergeCell ref="J122:J123"/>
    <mergeCell ref="K122:K123"/>
    <mergeCell ref="L122:L123"/>
    <mergeCell ref="M122:M123"/>
    <mergeCell ref="H120:H121"/>
    <mergeCell ref="J120:J121"/>
    <mergeCell ref="K120:K121"/>
    <mergeCell ref="L120:L121"/>
    <mergeCell ref="M120:M121"/>
    <mergeCell ref="B122:B123"/>
    <mergeCell ref="C122:C123"/>
    <mergeCell ref="D122:D123"/>
    <mergeCell ref="E122:E123"/>
    <mergeCell ref="F122:F123"/>
    <mergeCell ref="B120:B121"/>
    <mergeCell ref="C120:C121"/>
    <mergeCell ref="D120:D121"/>
    <mergeCell ref="E120:E121"/>
    <mergeCell ref="F120:F121"/>
    <mergeCell ref="G120:G121"/>
    <mergeCell ref="G118:G119"/>
    <mergeCell ref="H118:H119"/>
    <mergeCell ref="J118:J119"/>
    <mergeCell ref="K118:K119"/>
    <mergeCell ref="L118:L119"/>
    <mergeCell ref="M118:M119"/>
    <mergeCell ref="H116:H117"/>
    <mergeCell ref="J116:J117"/>
    <mergeCell ref="K116:K117"/>
    <mergeCell ref="L116:L117"/>
    <mergeCell ref="M116:M117"/>
    <mergeCell ref="B118:B119"/>
    <mergeCell ref="C118:C119"/>
    <mergeCell ref="D118:D119"/>
    <mergeCell ref="E118:E119"/>
    <mergeCell ref="F118:F119"/>
    <mergeCell ref="B116:B117"/>
    <mergeCell ref="C116:C117"/>
    <mergeCell ref="D116:D117"/>
    <mergeCell ref="E116:E117"/>
    <mergeCell ref="F116:F117"/>
    <mergeCell ref="G116:G117"/>
    <mergeCell ref="G114:G115"/>
    <mergeCell ref="H114:H115"/>
    <mergeCell ref="J114:J115"/>
    <mergeCell ref="K114:K115"/>
    <mergeCell ref="L114:L115"/>
    <mergeCell ref="M114:M115"/>
    <mergeCell ref="H112:H113"/>
    <mergeCell ref="J112:J113"/>
    <mergeCell ref="K112:K113"/>
    <mergeCell ref="L112:L113"/>
    <mergeCell ref="M112:M113"/>
    <mergeCell ref="B114:B115"/>
    <mergeCell ref="C114:C115"/>
    <mergeCell ref="D114:D115"/>
    <mergeCell ref="E114:E115"/>
    <mergeCell ref="F114:F115"/>
    <mergeCell ref="B112:B113"/>
    <mergeCell ref="C112:C113"/>
    <mergeCell ref="D112:D113"/>
    <mergeCell ref="E112:E113"/>
    <mergeCell ref="F112:F113"/>
    <mergeCell ref="G112:G113"/>
    <mergeCell ref="G110:G111"/>
    <mergeCell ref="H110:H111"/>
    <mergeCell ref="J110:J111"/>
    <mergeCell ref="K110:K111"/>
    <mergeCell ref="L110:L111"/>
    <mergeCell ref="M110:M111"/>
    <mergeCell ref="H108:H109"/>
    <mergeCell ref="J108:J109"/>
    <mergeCell ref="K108:K109"/>
    <mergeCell ref="L108:L109"/>
    <mergeCell ref="M108:M109"/>
    <mergeCell ref="B110:B111"/>
    <mergeCell ref="C110:C111"/>
    <mergeCell ref="D110:D111"/>
    <mergeCell ref="E110:E111"/>
    <mergeCell ref="F110:F111"/>
    <mergeCell ref="B108:B109"/>
    <mergeCell ref="C108:C109"/>
    <mergeCell ref="D108:D109"/>
    <mergeCell ref="E108:E109"/>
    <mergeCell ref="F108:F109"/>
    <mergeCell ref="G108:G109"/>
    <mergeCell ref="G106:G107"/>
    <mergeCell ref="H106:H107"/>
    <mergeCell ref="J106:J107"/>
    <mergeCell ref="K106:K107"/>
    <mergeCell ref="L106:L107"/>
    <mergeCell ref="M106:M107"/>
    <mergeCell ref="H104:H105"/>
    <mergeCell ref="J104:J105"/>
    <mergeCell ref="K104:K105"/>
    <mergeCell ref="L104:L105"/>
    <mergeCell ref="M104:M105"/>
    <mergeCell ref="B106:B107"/>
    <mergeCell ref="C106:C107"/>
    <mergeCell ref="D106:D107"/>
    <mergeCell ref="E106:E107"/>
    <mergeCell ref="F106:F107"/>
    <mergeCell ref="B104:B105"/>
    <mergeCell ref="C104:C105"/>
    <mergeCell ref="D104:D105"/>
    <mergeCell ref="E104:E105"/>
    <mergeCell ref="F104:F105"/>
    <mergeCell ref="G104:G105"/>
    <mergeCell ref="G102:G103"/>
    <mergeCell ref="H102:H103"/>
    <mergeCell ref="J102:J103"/>
    <mergeCell ref="K102:K103"/>
    <mergeCell ref="L102:L103"/>
    <mergeCell ref="M102:M103"/>
    <mergeCell ref="H100:H101"/>
    <mergeCell ref="J100:J101"/>
    <mergeCell ref="K100:K101"/>
    <mergeCell ref="L100:L101"/>
    <mergeCell ref="M100:M101"/>
    <mergeCell ref="B102:B103"/>
    <mergeCell ref="C102:C103"/>
    <mergeCell ref="D102:D103"/>
    <mergeCell ref="E102:E103"/>
    <mergeCell ref="F102:F103"/>
    <mergeCell ref="B100:B101"/>
    <mergeCell ref="C100:C101"/>
    <mergeCell ref="D100:D101"/>
    <mergeCell ref="E100:E101"/>
    <mergeCell ref="F100:F101"/>
    <mergeCell ref="G100:G101"/>
    <mergeCell ref="G98:G99"/>
    <mergeCell ref="H98:H99"/>
    <mergeCell ref="J98:J99"/>
    <mergeCell ref="K98:K99"/>
    <mergeCell ref="L98:L99"/>
    <mergeCell ref="M98:M99"/>
    <mergeCell ref="H96:H97"/>
    <mergeCell ref="J96:J97"/>
    <mergeCell ref="K96:K97"/>
    <mergeCell ref="L96:L97"/>
    <mergeCell ref="M96:M97"/>
    <mergeCell ref="B98:B99"/>
    <mergeCell ref="C98:C99"/>
    <mergeCell ref="D98:D99"/>
    <mergeCell ref="E98:E99"/>
    <mergeCell ref="F98:F99"/>
    <mergeCell ref="B96:B97"/>
    <mergeCell ref="C96:C97"/>
    <mergeCell ref="D96:D97"/>
    <mergeCell ref="E96:E97"/>
    <mergeCell ref="F96:F97"/>
    <mergeCell ref="G96:G97"/>
    <mergeCell ref="G94:G95"/>
    <mergeCell ref="H94:H95"/>
    <mergeCell ref="J94:J95"/>
    <mergeCell ref="K94:K95"/>
    <mergeCell ref="L94:L95"/>
    <mergeCell ref="M94:M95"/>
    <mergeCell ref="H92:H93"/>
    <mergeCell ref="J92:J93"/>
    <mergeCell ref="K92:K93"/>
    <mergeCell ref="L92:L93"/>
    <mergeCell ref="M92:M93"/>
    <mergeCell ref="B94:B95"/>
    <mergeCell ref="C94:C95"/>
    <mergeCell ref="D94:D95"/>
    <mergeCell ref="E94:E95"/>
    <mergeCell ref="F94:F95"/>
    <mergeCell ref="B92:B93"/>
    <mergeCell ref="C92:C93"/>
    <mergeCell ref="D92:D93"/>
    <mergeCell ref="E92:E93"/>
    <mergeCell ref="F92:F93"/>
    <mergeCell ref="G92:G93"/>
    <mergeCell ref="G90:G91"/>
    <mergeCell ref="H90:H91"/>
    <mergeCell ref="J90:J91"/>
    <mergeCell ref="K90:K91"/>
    <mergeCell ref="L90:L91"/>
    <mergeCell ref="M90:M91"/>
    <mergeCell ref="H88:H89"/>
    <mergeCell ref="J88:J89"/>
    <mergeCell ref="K88:K89"/>
    <mergeCell ref="L88:L89"/>
    <mergeCell ref="M88:M89"/>
    <mergeCell ref="B90:B91"/>
    <mergeCell ref="C90:C91"/>
    <mergeCell ref="D90:D91"/>
    <mergeCell ref="E90:E91"/>
    <mergeCell ref="F90:F91"/>
    <mergeCell ref="B88:B89"/>
    <mergeCell ref="C88:C89"/>
    <mergeCell ref="D88:D89"/>
    <mergeCell ref="E88:E89"/>
    <mergeCell ref="F88:F89"/>
    <mergeCell ref="G88:G89"/>
    <mergeCell ref="G86:G87"/>
    <mergeCell ref="H86:H87"/>
    <mergeCell ref="J86:J87"/>
    <mergeCell ref="K86:K87"/>
    <mergeCell ref="L86:L87"/>
    <mergeCell ref="M86:M87"/>
    <mergeCell ref="H84:H85"/>
    <mergeCell ref="J84:J85"/>
    <mergeCell ref="K84:K85"/>
    <mergeCell ref="L84:L85"/>
    <mergeCell ref="M84:M85"/>
    <mergeCell ref="B86:B87"/>
    <mergeCell ref="C86:C87"/>
    <mergeCell ref="D86:D87"/>
    <mergeCell ref="E86:E87"/>
    <mergeCell ref="F86:F87"/>
    <mergeCell ref="B84:B85"/>
    <mergeCell ref="C84:C85"/>
    <mergeCell ref="D84:D85"/>
    <mergeCell ref="E84:E85"/>
    <mergeCell ref="F84:F85"/>
    <mergeCell ref="G84:G85"/>
    <mergeCell ref="G82:G83"/>
    <mergeCell ref="H82:H83"/>
    <mergeCell ref="J82:J83"/>
    <mergeCell ref="K82:K83"/>
    <mergeCell ref="L82:L83"/>
    <mergeCell ref="M82:M83"/>
    <mergeCell ref="H80:H81"/>
    <mergeCell ref="J80:J81"/>
    <mergeCell ref="K80:K81"/>
    <mergeCell ref="L80:L81"/>
    <mergeCell ref="M80:M81"/>
    <mergeCell ref="B82:B83"/>
    <mergeCell ref="C82:C83"/>
    <mergeCell ref="D82:D83"/>
    <mergeCell ref="E82:E83"/>
    <mergeCell ref="F82:F83"/>
    <mergeCell ref="B80:B81"/>
    <mergeCell ref="C80:C81"/>
    <mergeCell ref="D80:D81"/>
    <mergeCell ref="E80:E81"/>
    <mergeCell ref="F80:F81"/>
    <mergeCell ref="G80:G81"/>
    <mergeCell ref="G78:G79"/>
    <mergeCell ref="H78:H79"/>
    <mergeCell ref="J78:J79"/>
    <mergeCell ref="K78:K79"/>
    <mergeCell ref="L78:L79"/>
    <mergeCell ref="M78:M79"/>
    <mergeCell ref="H76:H77"/>
    <mergeCell ref="J76:J77"/>
    <mergeCell ref="K76:K77"/>
    <mergeCell ref="L76:L77"/>
    <mergeCell ref="M76:M77"/>
    <mergeCell ref="B78:B79"/>
    <mergeCell ref="C78:C79"/>
    <mergeCell ref="D78:D79"/>
    <mergeCell ref="E78:E79"/>
    <mergeCell ref="F78:F79"/>
    <mergeCell ref="B76:B77"/>
    <mergeCell ref="C76:C77"/>
    <mergeCell ref="D76:D77"/>
    <mergeCell ref="E76:E77"/>
    <mergeCell ref="F76:F77"/>
    <mergeCell ref="G76:G77"/>
    <mergeCell ref="G74:G75"/>
    <mergeCell ref="H74:H75"/>
    <mergeCell ref="J74:J75"/>
    <mergeCell ref="K74:K75"/>
    <mergeCell ref="L74:L75"/>
    <mergeCell ref="M74:M75"/>
    <mergeCell ref="H72:H73"/>
    <mergeCell ref="J72:J73"/>
    <mergeCell ref="K72:K73"/>
    <mergeCell ref="L72:L73"/>
    <mergeCell ref="M72:M73"/>
    <mergeCell ref="B74:B75"/>
    <mergeCell ref="C74:C75"/>
    <mergeCell ref="D74:D75"/>
    <mergeCell ref="E74:E75"/>
    <mergeCell ref="F74:F75"/>
    <mergeCell ref="B72:B73"/>
    <mergeCell ref="C72:C73"/>
    <mergeCell ref="D72:D73"/>
    <mergeCell ref="E72:E73"/>
    <mergeCell ref="F72:F73"/>
    <mergeCell ref="G72:G73"/>
    <mergeCell ref="G70:G71"/>
    <mergeCell ref="H70:H71"/>
    <mergeCell ref="J70:J71"/>
    <mergeCell ref="K70:K71"/>
    <mergeCell ref="L70:L71"/>
    <mergeCell ref="M70:M71"/>
    <mergeCell ref="H68:H69"/>
    <mergeCell ref="J68:J69"/>
    <mergeCell ref="K68:K69"/>
    <mergeCell ref="L68:L69"/>
    <mergeCell ref="M68:M69"/>
    <mergeCell ref="B70:B71"/>
    <mergeCell ref="C70:C71"/>
    <mergeCell ref="D70:D71"/>
    <mergeCell ref="E70:E71"/>
    <mergeCell ref="F70:F71"/>
    <mergeCell ref="B68:B69"/>
    <mergeCell ref="C68:C69"/>
    <mergeCell ref="D68:D69"/>
    <mergeCell ref="E68:E69"/>
    <mergeCell ref="F68:F69"/>
    <mergeCell ref="G68:G69"/>
    <mergeCell ref="G66:G67"/>
    <mergeCell ref="H66:H67"/>
    <mergeCell ref="J66:J67"/>
    <mergeCell ref="K66:K67"/>
    <mergeCell ref="L66:L67"/>
    <mergeCell ref="M66:M67"/>
    <mergeCell ref="H64:H65"/>
    <mergeCell ref="J64:J65"/>
    <mergeCell ref="K64:K65"/>
    <mergeCell ref="L64:L65"/>
    <mergeCell ref="M64:M65"/>
    <mergeCell ref="B66:B67"/>
    <mergeCell ref="C66:C67"/>
    <mergeCell ref="D66:D67"/>
    <mergeCell ref="E66:E67"/>
    <mergeCell ref="F66:F67"/>
    <mergeCell ref="B64:B65"/>
    <mergeCell ref="C64:C65"/>
    <mergeCell ref="D64:D65"/>
    <mergeCell ref="E64:E65"/>
    <mergeCell ref="F64:F65"/>
    <mergeCell ref="G64:G65"/>
    <mergeCell ref="H61:H62"/>
    <mergeCell ref="J61:J62"/>
    <mergeCell ref="K61:K62"/>
    <mergeCell ref="L61:L62"/>
    <mergeCell ref="M61:M62"/>
    <mergeCell ref="B61:B62"/>
    <mergeCell ref="C61:C62"/>
    <mergeCell ref="D61:D62"/>
    <mergeCell ref="E61:E62"/>
    <mergeCell ref="F61:F62"/>
    <mergeCell ref="G61:G62"/>
    <mergeCell ref="L45:L46"/>
    <mergeCell ref="B43:B44"/>
    <mergeCell ref="C43:C44"/>
    <mergeCell ref="D43:D44"/>
    <mergeCell ref="E43:E44"/>
    <mergeCell ref="K41:K42"/>
    <mergeCell ref="L41:L42"/>
    <mergeCell ref="M41:M42"/>
    <mergeCell ref="M43:M44"/>
    <mergeCell ref="H37:H38"/>
    <mergeCell ref="J37:J38"/>
    <mergeCell ref="K37:K38"/>
    <mergeCell ref="L37:L38"/>
    <mergeCell ref="B35:B36"/>
    <mergeCell ref="C35:C36"/>
    <mergeCell ref="D35:D36"/>
    <mergeCell ref="E35:E36"/>
    <mergeCell ref="F43:F44"/>
    <mergeCell ref="G43:G44"/>
    <mergeCell ref="H43:H44"/>
    <mergeCell ref="J43:J44"/>
    <mergeCell ref="K43:K44"/>
    <mergeCell ref="L43:L44"/>
    <mergeCell ref="L39:L40"/>
    <mergeCell ref="M39:M40"/>
    <mergeCell ref="B41:B42"/>
    <mergeCell ref="C41:C42"/>
    <mergeCell ref="D41:D42"/>
    <mergeCell ref="E41:E42"/>
    <mergeCell ref="F41:F42"/>
    <mergeCell ref="G41:G42"/>
    <mergeCell ref="H41:H42"/>
    <mergeCell ref="B27:B28"/>
    <mergeCell ref="C27:C28"/>
    <mergeCell ref="D27:D28"/>
    <mergeCell ref="E27:E28"/>
    <mergeCell ref="L25:L26"/>
    <mergeCell ref="M25:M26"/>
    <mergeCell ref="M27:M28"/>
    <mergeCell ref="B23:B24"/>
    <mergeCell ref="C23:C24"/>
    <mergeCell ref="D23:D24"/>
    <mergeCell ref="E23:E24"/>
    <mergeCell ref="F27:F28"/>
    <mergeCell ref="G27:G28"/>
    <mergeCell ref="H27:H28"/>
    <mergeCell ref="J27:J28"/>
    <mergeCell ref="K27:K28"/>
    <mergeCell ref="L27:L28"/>
    <mergeCell ref="M23:M24"/>
    <mergeCell ref="B25:B26"/>
    <mergeCell ref="C25:C26"/>
    <mergeCell ref="D25:D26"/>
    <mergeCell ref="E25:E26"/>
    <mergeCell ref="F25:F26"/>
    <mergeCell ref="G25:G26"/>
    <mergeCell ref="H25:H26"/>
    <mergeCell ref="J25:J26"/>
    <mergeCell ref="K25:K26"/>
    <mergeCell ref="F23:F24"/>
    <mergeCell ref="G23:G24"/>
    <mergeCell ref="H23:H24"/>
    <mergeCell ref="J23:J24"/>
    <mergeCell ref="K23:K2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BC83-3E6A-44EB-85B8-4A985A5EF534}">
  <dimension ref="A1"/>
  <sheetViews>
    <sheetView workbookViewId="0"/>
  </sheetViews>
  <sheetFormatPr defaultRowHeight="15" x14ac:dyDescent="0.25"/>
  <cols>
    <col min="1" max="1" width="11.85546875" customWidth="1"/>
    <col min="2" max="2" width="34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3A67F7A8158547A1FB9A9BAAF02EA2" ma:contentTypeVersion="4" ma:contentTypeDescription="Create a new document." ma:contentTypeScope="" ma:versionID="3fa0a0347468d007f9d3e990e000481f">
  <xsd:schema xmlns:xsd="http://www.w3.org/2001/XMLSchema" xmlns:xs="http://www.w3.org/2001/XMLSchema" xmlns:p="http://schemas.microsoft.com/office/2006/metadata/properties" xmlns:ns2="c30cce88-7d39-46de-80ef-a05ec77ecae1" targetNamespace="http://schemas.microsoft.com/office/2006/metadata/properties" ma:root="true" ma:fieldsID="e5fd67ccc59db4c39086447d78e50af5" ns2:_="">
    <xsd:import namespace="c30cce88-7d39-46de-80ef-a05ec77ec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0cce88-7d39-46de-80ef-a05ec77ec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DAD704-64D7-4DDC-AE39-9EFAF1AB150C}">
  <ds:schemaRefs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c30cce88-7d39-46de-80ef-a05ec77ecae1"/>
    <ds:schemaRef ds:uri="http://schemas.microsoft.com/office/2006/documentManagement/typ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79C5F02-3DAD-4558-89C7-55085AE3C7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2C7F21-4BFE-47A2-9753-5D34DBC340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0cce88-7d39-46de-80ef-a05ec77ec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Hadley</vt:lpstr>
      <vt:lpstr>Market Drayton</vt:lpstr>
      <vt:lpstr>Madeley</vt:lpstr>
      <vt:lpstr>Malinslee</vt:lpstr>
      <vt:lpstr>Rugeley</vt:lpstr>
      <vt:lpstr>Market Drayton (April)</vt:lpstr>
      <vt:lpstr>Sheet1</vt:lpstr>
    </vt:vector>
  </TitlesOfParts>
  <Manager/>
  <Company>Harper Adams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Iona Huang</dc:creator>
  <cp:keywords/>
  <dc:description/>
  <cp:lastModifiedBy>Iona Huang</cp:lastModifiedBy>
  <cp:revision/>
  <dcterms:created xsi:type="dcterms:W3CDTF">2024-05-01T14:59:36Z</dcterms:created>
  <dcterms:modified xsi:type="dcterms:W3CDTF">2024-05-20T10:56:03Z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0x010100D43A67F7A8158547A1FB9A9BAAF02EA2</vt:lpwstr>
  </property>
</Properties>
</file>