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codeName="ThisWorkbook" defaultThemeVersion="166925"/>
  <mc:AlternateContent xmlns:mc="http://schemas.openxmlformats.org/markup-compatibility/2006">
    <mc:Choice Requires="x15">
      <x15ac:absPath xmlns:x15ac="http://schemas.microsoft.com/office/spreadsheetml/2010/11/ac" url="/Users/CTRoeRaymond/Dropbox/WORK/DataVizProjects/HBEF/shiny/restricted_QAQC/documentation/"/>
    </mc:Choice>
  </mc:AlternateContent>
  <xr:revisionPtr revIDLastSave="0" documentId="13_ncr:1_{BC587077-B809-864C-B83F-9F24980B975F}" xr6:coauthVersionLast="36" xr6:coauthVersionMax="36" xr10:uidLastSave="{00000000-0000-0000-0000-000000000000}"/>
  <bookViews>
    <workbookView xWindow="29160" yWindow="1620" windowWidth="28660" windowHeight="18500" activeTab="2" xr2:uid="{00000000-000D-0000-FFFF-FFFF00000000}"/>
  </bookViews>
  <sheets>
    <sheet name="Notes" sheetId="7" r:id="rId1"/>
    <sheet name="current" sheetId="4" r:id="rId2"/>
    <sheet name="historical" sheetId="5" r:id="rId3"/>
    <sheet name="sensor" sheetId="6" r:id="rId4"/>
    <sheet name="units" sheetId="9" r:id="rId5"/>
    <sheet name="OLD_initial" sheetId="3" r:id="rId6"/>
    <sheet name="OLD_current" sheetId="10" r:id="rId7"/>
    <sheet name="AlmostFinalNames" sheetId="1" r:id="rId8"/>
    <sheet name="CreatingCommonNames" sheetId="2" r:id="rId9"/>
  </sheets>
  <calcPr calcId="162913"/>
</workbook>
</file>

<file path=xl/calcChain.xml><?xml version="1.0" encoding="utf-8"?>
<calcChain xmlns="http://schemas.openxmlformats.org/spreadsheetml/2006/main">
  <c r="I2" i="4" l="1"/>
  <c r="G19" i="4" l="1"/>
  <c r="D14" i="3" l="1"/>
  <c r="D7" i="3" l="1"/>
  <c r="G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3" i="3" l="1"/>
  <c r="D3" i="6" l="1"/>
  <c r="D4" i="6" l="1"/>
  <c r="D6" i="6" l="1"/>
  <c r="D5" i="6"/>
  <c r="G3" i="4"/>
  <c r="G4" i="4"/>
  <c r="G5" i="4"/>
  <c r="G6" i="4"/>
  <c r="G7" i="4"/>
  <c r="G8" i="4"/>
  <c r="G9" i="4"/>
  <c r="G10" i="4"/>
  <c r="G11" i="4"/>
  <c r="G12" i="4"/>
  <c r="G13" i="4"/>
  <c r="G14" i="4"/>
  <c r="G15" i="4"/>
  <c r="G16" i="4"/>
  <c r="G17" i="4"/>
  <c r="G18"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G2" i="4"/>
  <c r="D2" i="5"/>
  <c r="D4" i="3"/>
  <c r="D5" i="3"/>
  <c r="D6" i="3"/>
  <c r="D8" i="3"/>
  <c r="D9" i="3"/>
  <c r="D10" i="3"/>
  <c r="D11" i="3"/>
  <c r="D12" i="3"/>
  <c r="D13" i="3"/>
  <c r="D15" i="3"/>
  <c r="D16" i="3"/>
  <c r="D17" i="3"/>
  <c r="F2" i="3" s="1"/>
  <c r="D18" i="3"/>
  <c r="D19" i="3"/>
  <c r="D20" i="3"/>
  <c r="D21" i="3"/>
  <c r="D2" i="3"/>
  <c r="F2" i="6" l="1"/>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<sst xmlns="http://schemas.openxmlformats.org/spreadsheetml/2006/main" count="842" uniqueCount="211">
  <si>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</si>
  <si>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</si>
  <si>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</si>
  <si>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</si>
  <si>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</si>
  <si>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</si>
  <si>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</si>
  <si>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</si>
  <si>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</si>
  <si>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</si>
  <si>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</si>
  <si>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</si>
  <si>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</si>
  <si>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</si>
  <si>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</si>
  <si>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</si>
  <si>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</si>
  <si>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</si>
  <si>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</si>
  <si>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</si>
  <si>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</si>
  <si>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</si>
  <si>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</si>
  <si>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</si>
  <si>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</si>
  <si>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</si>
  <si>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</si>
  <si>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</si>
  <si>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</si>
  <si>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</si>
  <si>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</si>
  <si>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</si>
  <si>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</si>
  <si>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</si>
  <si>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</si>
  <si>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</si>
  <si>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</si>
  <si>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</si>
  <si>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</si>
  <si>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</si>
  <si>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</si>
  <si>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</si>
  <si>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</si>
  <si>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</si>
  <si>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</si>
  <si>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</si>
  <si>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</si>
  <si>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</si>
  <si>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</si>
  <si>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</si>
  <si>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</si>
  <si>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</si>
  <si>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</si>
  <si>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</si>
  <si>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</si>
  <si>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</si>
  <si>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</si>
  <si>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</si>
  <si>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</si>
  <si>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</si>
  <si>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</si>
  <si>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</si>
  <si>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</si>
  <si>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</si>
  <si>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</si>
  <si>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</si>
  <si>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</si>
  <si>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</si>
  <si>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</si>
  <si>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</si>
  <si>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</si>
  <si>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</si>
  <si>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</si>
  <si>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</si>
  <si>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</si>
  <si>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</si>
  <si>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</si>
  <si>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</si>
  <si>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</si>
  <si>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</si>
  <si>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</si>
  <si>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</si>
  <si>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</si>
  <si>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</si>
  <si>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</si>
  <si>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</si>
  <si>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</si>
  <si>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</si>
  <si>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</si>
  <si>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</si>
  <si>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</si>
  <si>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</si>
  <si>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</si>
  <si>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</si>
  <si>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</si>
  <si>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</si>
  <si>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</si>
  <si>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</si>
  <si>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</si>
  <si>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</si>
  <si>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</si>
  <si>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</si>
  <si>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</si>
  <si>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</si>
  <si>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</si>
  <si>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</si>
  <si>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</si>
  <si>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</si>
  <si>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</si>
  <si>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</si>
  <si>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</si>
  <si>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</si>
  <si>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</si>
  <si>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</si>
  <si>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</si>
  <si>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</si>
  <si>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</si>
  <si>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</si>
  <si>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</si>
  <si>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</si>
  <si>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</si>
  <si>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</si>
  <si>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</si>
  <si>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</si>
  <si>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</si>
  <si>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</si>
  <si>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</si>
  <si>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</si>
  <si>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</si>
  <si>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</si>
  <si>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</si>
  <si>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</si>
  <si>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</si>
  <si>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</si>
  <si>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</si>
  <si>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</si>
  <si>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</si>
  <si>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</si>
  <si>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</si>
  <si>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</si>
  <si>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</si>
  <si>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</si>
  <si>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</si>
  <si>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</si>
  <si>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</si>
  <si>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</si>
  <si>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</si>
  <si>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</si>
  <si>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</si>
  <si>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</si>
  <si>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</si>
  <si>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</si>
  <si>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</si>
  <si>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</si>
  <si>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</si>
  <si>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</si>
  <si>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</si>
  <si>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</si>
  <si>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</si>
  <si>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</si>
  <si>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</si>
  <si>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</si>
  <si>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</si>
  <si>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</si>
  <si>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</si>
  <si>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</si>
  <si>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</si>
  <si>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</si>
  <si>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</si>
  <si>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</si>
  <si>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</si>
  <si>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</si>
  <si>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</si>
  <si>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</si>
  <si>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</si>
  <si>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</si>
  <si>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</si>
  <si>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DECIMAL(8,4)</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</si>
  <si>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</si>
  <si>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</si>
  <si>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</si>
  <si>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</si>
  <si>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</si>
  <si>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</si>
  <si>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</si>
  <si>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</si>
  <si>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</si>
  <si>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</si>
  <si>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</si>
  <si>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</si>
  <si>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</si>
  <si>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</si>
  <si>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Units</t>
  </si>
  <si>
    <t>NA</t>
  </si>
  <si>
    <t xml:space="preserve">L/s </t>
  </si>
  <si>
    <t>in</t>
  </si>
  <si>
    <t>mm/hr</t>
  </si>
  <si>
    <t>x</t>
  </si>
  <si>
    <t>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</si>
  <si>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DECIMAL(20,4)</t>
  </si>
  <si>
    <t>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DECIMAL(20,4), precipCatch DECIMAL(8,4), fieldCode VARCHAR(50), notes TEXT, archived VARCHAR(20)</t>
  </si>
  <si>
    <t>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archived VARCHAR(20),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</si>
  <si>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Has codes applied?</t>
  </si>
  <si>
    <t>MyRefNo</t>
  </si>
  <si>
    <t>au254</t>
  </si>
  <si>
    <t>au275</t>
  </si>
  <si>
    <t>au295</t>
  </si>
  <si>
    <t>au350</t>
  </si>
  <si>
    <t>au400</t>
  </si>
  <si>
    <t>Need to put in database</t>
  </si>
  <si>
    <t>Remove?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</si>
</sst>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sz val="8"/>
      <color rgb="FFFF00FF"/>
      <name val="Arial"/>
      <family val="2"/>
    </font>
    <font>
      <sz val="12"/>
      <name val="Calibri"/>
      <family val="2"/>
      <scheme val="minor"/>
    </font>
    <font>
      <b/>
      <sz val="12"/>
      <name val="Calibri"/>
      <family val="2"/>
      <scheme val="minor"/>
    </font>
    <font>
      <sz val="10"/>
      <color theme="2" tint="-0.499984740745262"/>
      <name val="Arial"/>
      <family val="2"/>
    </font>
  </fonts>
  <fills count="20">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21">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41" fillId="0" borderId="0" xfId="0" applyFont="1" applyAlignment="1"/>
    <xf numFmtId="0" fontId="43" fillId="0" borderId="0" xfId="0" applyFont="1" applyFill="1" applyAlignment="1">
      <alignment horizontal="left"/>
    </xf>
    <xf numFmtId="0" fontId="42" fillId="0" borderId="0" xfId="0" applyFont="1" applyFill="1" applyAlignment="1">
      <alignment horizontal="left"/>
    </xf>
    <xf numFmtId="0" fontId="42" fillId="0" borderId="0" xfId="0" applyFont="1" applyFill="1" applyAlignment="1">
      <alignment horizontal="left" vertical="top"/>
    </xf>
    <xf numFmtId="0" fontId="42" fillId="19" borderId="0" xfId="0" applyFont="1" applyFill="1" applyAlignment="1">
      <alignment horizontal="left"/>
    </xf>
    <xf numFmtId="0" fontId="36" fillId="0" borderId="0" xfId="0" applyFont="1" applyFill="1" applyAlignment="1"/>
    <xf numFmtId="0" fontId="44" fillId="0" borderId="0" xfId="0" applyFont="1" applyAlignment="1"/>
    <xf numFmtId="0" fontId="36" fillId="19" borderId="0" xfId="0" applyFont="1" applyFill="1" applyAlignment="1"/>
    <xf numFmtId="0" fontId="0" fillId="19" borderId="0" xfId="0" applyFont="1" applyFill="1" applyAlignment="1"/>
    <xf numFmtId="0" fontId="0" fillId="0" borderId="0" xfId="0"/>
    <xf numFmtId="0" fontId="11" fillId="19" borderId="0" xfId="0" applyFont="1" applyFill="1" applyAlignment="1"/>
  </cellXfs>
  <cellStyles count="2">
    <cellStyle name="Normal" xfId="0" builtinId="0"/>
    <cellStyle name="Normal 2" xfId="1" xr:uid="{B833727B-C21B-184C-BD4D-3DD48398FB4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6" name="AutoShape 8">
          <a:extLst>
            <a:ext uri="{FF2B5EF4-FFF2-40B4-BE49-F238E27FC236}">
              <a16:creationId xmlns:a16="http://schemas.microsoft.com/office/drawing/2014/main" id="{9745D9B7-2050-6B4E-9860-620219D52EC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7" name="AutoShape 8">
          <a:extLst>
            <a:ext uri="{FF2B5EF4-FFF2-40B4-BE49-F238E27FC236}">
              <a16:creationId xmlns:a16="http://schemas.microsoft.com/office/drawing/2014/main" id="{DDAC6245-154A-5442-8244-06A5BA37C507}"/>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8" name="AutoShape 8">
          <a:extLst>
            <a:ext uri="{FF2B5EF4-FFF2-40B4-BE49-F238E27FC236}">
              <a16:creationId xmlns:a16="http://schemas.microsoft.com/office/drawing/2014/main" id="{2BF75CF6-8BA0-9D4C-9971-8CF292524C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9" name="AutoShape 8">
          <a:extLst>
            <a:ext uri="{FF2B5EF4-FFF2-40B4-BE49-F238E27FC236}">
              <a16:creationId xmlns:a16="http://schemas.microsoft.com/office/drawing/2014/main" id="{01D08AEC-7CC9-BE40-8503-28D41C5F2CB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AZ55"/>
  <sheetViews>
    <sheetView topLeftCell="D1" workbookViewId="0">
      <selection activeCell="L3" sqref="L3"/>
    </sheetView>
  </sheetViews>
  <sheetFormatPr baseColWidth="10" defaultRowHeight="13" x14ac:dyDescent="0.15"/>
  <cols>
    <col min="1" max="1" width="10.83203125" style="116"/>
    <col min="3" max="3" width="14" customWidth="1"/>
    <col min="4" max="4" width="28.6640625" bestFit="1" customWidth="1"/>
    <col min="5" max="5" width="16.5" bestFit="1" customWidth="1"/>
    <col min="6" max="6" width="16.5" customWidth="1"/>
    <col min="7" max="7" width="24" customWidth="1"/>
    <col min="9" max="9" width="50.5" customWidth="1"/>
    <col min="11" max="11" width="50.5" customWidth="1"/>
  </cols>
  <sheetData>
    <row r="1" spans="1:52" x14ac:dyDescent="0.15">
      <c r="C1" s="103" t="s">
        <v>174</v>
      </c>
      <c r="D1" s="103" t="s">
        <v>175</v>
      </c>
      <c r="E1" s="103" t="s">
        <v>6</v>
      </c>
      <c r="F1" s="103" t="s">
        <v>176</v>
      </c>
      <c r="G1" s="98" t="s">
        <v>154</v>
      </c>
      <c r="I1" s="98" t="s">
        <v>155</v>
      </c>
      <c r="K1" s="98" t="s">
        <v>156</v>
      </c>
    </row>
    <row r="2" spans="1:52" ht="266" x14ac:dyDescent="0.15">
      <c r="A2" s="116" t="s">
        <v>203</v>
      </c>
      <c r="B2" s="99" t="s">
        <v>202</v>
      </c>
      <c r="C2" s="99" t="s">
        <v>144</v>
      </c>
      <c r="D2" s="99" t="s">
        <v>180</v>
      </c>
      <c r="E2" s="99" t="s">
        <v>178</v>
      </c>
      <c r="F2" s="99"/>
      <c r="G2" t="str">
        <f t="shared" ref="G2" si="0">CONCATENATE(C2, " ",  D2, ", ")</f>
        <v xml:space="preserve">refNo INT PRIMARY KEY NOT NULL AUTO_INCREMENT, </v>
      </c>
      <c r="I2" s="100" t="str">
        <f>CONCATENATE(G2,G3,G4,G5,G6,G7,G8,G9,G10,G11,G12,G13,G14,G15,G16,G17,G18,G19,G20,G21,G22,G23,G24,G25,G26,G27,G28,G29,G30,G31,G32,G33,G34,G35,G36,G37,G38,G39,G40,G41,G42,G43,G44,G45,G46,G47,G48)</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archived VARCHAR(20),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K2" s="101" t="s">
        <v>201</v>
      </c>
    </row>
    <row r="3" spans="1:52" x14ac:dyDescent="0.15">
      <c r="A3" s="116">
        <v>1</v>
      </c>
      <c r="B3" s="99"/>
      <c r="C3" s="99" t="s">
        <v>17</v>
      </c>
      <c r="D3" s="99" t="s">
        <v>145</v>
      </c>
      <c r="E3" s="99"/>
      <c r="F3" s="99"/>
      <c r="G3" t="str">
        <f t="shared" ref="G3:G48" si="1">CONCATENATE(C3, " ",  D3, ", ")</f>
        <v xml:space="preserve">site VARCHAR(20), </v>
      </c>
      <c r="I3" s="99"/>
    </row>
    <row r="4" spans="1:52" x14ac:dyDescent="0.15">
      <c r="A4" s="116">
        <v>2</v>
      </c>
      <c r="B4" s="99"/>
      <c r="C4" s="99" t="s">
        <v>19</v>
      </c>
      <c r="D4" s="99" t="s">
        <v>146</v>
      </c>
      <c r="E4" s="99"/>
      <c r="F4" s="99"/>
      <c r="G4" t="str">
        <f t="shared" si="1"/>
        <v xml:space="preserve">date DATE, </v>
      </c>
      <c r="I4" s="99"/>
      <c r="K4" s="110" t="s">
        <v>183</v>
      </c>
    </row>
    <row r="5" spans="1:52" x14ac:dyDescent="0.15">
      <c r="A5" s="116">
        <v>3</v>
      </c>
      <c r="B5" s="99">
        <v>9</v>
      </c>
      <c r="C5" s="99" t="s">
        <v>21</v>
      </c>
      <c r="D5" s="99" t="s">
        <v>147</v>
      </c>
      <c r="E5" s="99"/>
      <c r="F5" s="99"/>
      <c r="G5" t="str">
        <f t="shared" si="1"/>
        <v xml:space="preserve">timeEST TIME, </v>
      </c>
      <c r="I5" s="99"/>
    </row>
    <row r="6" spans="1:52" x14ac:dyDescent="0.15">
      <c r="A6" s="116">
        <v>4</v>
      </c>
      <c r="B6" s="99" t="s">
        <v>197</v>
      </c>
      <c r="C6" s="104" t="s">
        <v>137</v>
      </c>
      <c r="D6" s="99" t="s">
        <v>177</v>
      </c>
      <c r="E6" s="99" t="s">
        <v>161</v>
      </c>
      <c r="F6" s="99"/>
      <c r="G6" t="str">
        <f t="shared" si="1"/>
        <v xml:space="preserve">pH DECIMAL(8,4), </v>
      </c>
      <c r="I6" s="99"/>
    </row>
    <row r="7" spans="1:52" x14ac:dyDescent="0.15">
      <c r="A7" s="116">
        <v>5</v>
      </c>
      <c r="B7" s="99" t="s">
        <v>197</v>
      </c>
      <c r="C7" s="104" t="s">
        <v>26</v>
      </c>
      <c r="D7" s="99" t="s">
        <v>177</v>
      </c>
      <c r="E7" s="99"/>
      <c r="F7" s="99"/>
      <c r="G7" t="str">
        <f t="shared" si="1"/>
        <v xml:space="preserve">pHmetrohm DECIMAL(8,4), </v>
      </c>
      <c r="I7" s="99"/>
    </row>
    <row r="8" spans="1:52" x14ac:dyDescent="0.15">
      <c r="A8" s="116">
        <v>6</v>
      </c>
      <c r="B8" s="99" t="s">
        <v>197</v>
      </c>
      <c r="C8" s="104" t="s">
        <v>30</v>
      </c>
      <c r="D8" s="99" t="s">
        <v>148</v>
      </c>
      <c r="E8" s="99"/>
      <c r="F8" s="99"/>
      <c r="G8" t="str">
        <f t="shared" si="1"/>
        <v xml:space="preserve">DIC SMALLINT, </v>
      </c>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row>
    <row r="9" spans="1:52" x14ac:dyDescent="0.15">
      <c r="A9" s="116">
        <v>7</v>
      </c>
      <c r="B9" s="99" t="s">
        <v>197</v>
      </c>
      <c r="C9" s="104" t="s">
        <v>34</v>
      </c>
      <c r="D9" s="99" t="s">
        <v>177</v>
      </c>
      <c r="E9" s="99"/>
      <c r="F9" s="99"/>
      <c r="G9" t="str">
        <f t="shared" si="1"/>
        <v xml:space="preserve">spCond DECIMAL(8,4), </v>
      </c>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row>
    <row r="10" spans="1:52" x14ac:dyDescent="0.15">
      <c r="A10" s="116">
        <v>8</v>
      </c>
      <c r="B10" s="99">
        <v>9</v>
      </c>
      <c r="C10" s="104" t="s">
        <v>36</v>
      </c>
      <c r="D10" s="99" t="s">
        <v>177</v>
      </c>
      <c r="E10" s="99"/>
      <c r="F10" s="99"/>
      <c r="G10" t="str">
        <f t="shared" si="1"/>
        <v xml:space="preserve">temp DECIMAL(8,4), </v>
      </c>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row>
    <row r="11" spans="1:52" x14ac:dyDescent="0.15">
      <c r="A11" s="116">
        <v>9</v>
      </c>
      <c r="B11" s="99">
        <v>9</v>
      </c>
      <c r="C11" s="104" t="s">
        <v>109</v>
      </c>
      <c r="D11" s="99" t="s">
        <v>177</v>
      </c>
      <c r="E11" s="99"/>
      <c r="F11" s="99"/>
      <c r="G11" t="str">
        <f t="shared" si="1"/>
        <v xml:space="preserve">ANC960 DECIMAL(8,4), </v>
      </c>
      <c r="I11" s="119"/>
      <c r="J11" s="119"/>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row>
    <row r="12" spans="1:52" x14ac:dyDescent="0.15">
      <c r="A12" s="116">
        <v>10</v>
      </c>
      <c r="B12" s="99">
        <v>9</v>
      </c>
      <c r="C12" s="104" t="s">
        <v>37</v>
      </c>
      <c r="D12" s="99" t="s">
        <v>177</v>
      </c>
      <c r="E12" s="99"/>
      <c r="F12" s="99"/>
      <c r="G12" t="str">
        <f t="shared" si="1"/>
        <v xml:space="preserve">ANCMet DECIMAL(8,4), </v>
      </c>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row>
    <row r="13" spans="1:52" x14ac:dyDescent="0.15">
      <c r="A13" s="116">
        <v>11</v>
      </c>
      <c r="B13" s="99"/>
      <c r="C13" s="99" t="s">
        <v>38</v>
      </c>
      <c r="D13" s="99" t="s">
        <v>177</v>
      </c>
      <c r="E13" s="99"/>
      <c r="F13" s="99"/>
      <c r="G13" t="str">
        <f t="shared" si="1"/>
        <v xml:space="preserve">gageHt DECIMAL(8,4), </v>
      </c>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row>
    <row r="14" spans="1:52" x14ac:dyDescent="0.15">
      <c r="A14" s="116">
        <v>12</v>
      </c>
      <c r="B14" s="99"/>
      <c r="C14" s="99" t="s">
        <v>40</v>
      </c>
      <c r="D14" s="99" t="s">
        <v>145</v>
      </c>
      <c r="E14" s="99"/>
      <c r="F14" s="99"/>
      <c r="G14" t="str">
        <f t="shared" si="1"/>
        <v xml:space="preserve">hydroGraph VARCHAR(20), </v>
      </c>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row>
    <row r="15" spans="1:52" x14ac:dyDescent="0.15">
      <c r="A15" s="116">
        <v>13</v>
      </c>
      <c r="B15" s="99"/>
      <c r="C15" s="99" t="s">
        <v>42</v>
      </c>
      <c r="D15" s="99" t="s">
        <v>190</v>
      </c>
      <c r="E15" s="99"/>
      <c r="F15" s="99"/>
      <c r="G15" t="str">
        <f t="shared" si="1"/>
        <v xml:space="preserve">flowGageHt DECIMAL(16,4), </v>
      </c>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row>
    <row r="16" spans="1:52" x14ac:dyDescent="0.15">
      <c r="A16" s="116">
        <v>14</v>
      </c>
      <c r="B16" s="99"/>
      <c r="C16" s="99" t="s">
        <v>55</v>
      </c>
      <c r="D16" s="99" t="s">
        <v>177</v>
      </c>
      <c r="E16" s="99"/>
      <c r="F16" s="99"/>
      <c r="G16" t="str">
        <f t="shared" si="1"/>
        <v xml:space="preserve">precipCatch DECIMAL(8,4), </v>
      </c>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row>
    <row r="17" spans="1:52" x14ac:dyDescent="0.15">
      <c r="A17" s="116">
        <v>15</v>
      </c>
      <c r="B17" s="99"/>
      <c r="C17" s="99" t="s">
        <v>59</v>
      </c>
      <c r="D17" s="99" t="s">
        <v>149</v>
      </c>
      <c r="E17" s="99"/>
      <c r="F17" s="99"/>
      <c r="G17" t="str">
        <f t="shared" si="1"/>
        <v xml:space="preserve">fieldCode VARCHAR(50), </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row>
    <row r="18" spans="1:52" x14ac:dyDescent="0.15">
      <c r="A18" s="116">
        <v>16</v>
      </c>
      <c r="B18" s="99"/>
      <c r="C18" s="99" t="s">
        <v>62</v>
      </c>
      <c r="D18" s="99" t="s">
        <v>150</v>
      </c>
      <c r="E18" s="99"/>
      <c r="F18" s="99"/>
      <c r="G18" t="str">
        <f t="shared" si="1"/>
        <v xml:space="preserve">notes TEXT, </v>
      </c>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row>
    <row r="19" spans="1:52" x14ac:dyDescent="0.15">
      <c r="A19" s="116">
        <v>17</v>
      </c>
      <c r="B19" s="99"/>
      <c r="C19" s="99" t="s">
        <v>64</v>
      </c>
      <c r="D19" s="120" t="s">
        <v>145</v>
      </c>
      <c r="E19" s="120" t="s">
        <v>210</v>
      </c>
      <c r="F19" s="120"/>
      <c r="G19" t="str">
        <f t="shared" si="1"/>
        <v xml:space="preserve">archived VARCHAR(20), </v>
      </c>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row>
    <row r="20" spans="1:52" x14ac:dyDescent="0.15">
      <c r="A20" s="116">
        <v>18</v>
      </c>
      <c r="B20" s="99"/>
      <c r="C20" s="99" t="s">
        <v>10</v>
      </c>
      <c r="D20" s="99" t="s">
        <v>151</v>
      </c>
      <c r="E20" s="99" t="s">
        <v>186</v>
      </c>
      <c r="F20" s="99"/>
      <c r="G20" t="str">
        <f t="shared" si="1"/>
        <v xml:space="preserve">uniqueID VARCHAR(50) UNIQUE NOT NULL, </v>
      </c>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row>
    <row r="21" spans="1:52" x14ac:dyDescent="0.15">
      <c r="A21" s="116">
        <v>19</v>
      </c>
      <c r="C21" s="99" t="s">
        <v>16</v>
      </c>
      <c r="D21" s="99" t="s">
        <v>152</v>
      </c>
      <c r="E21" s="99" t="s">
        <v>187</v>
      </c>
      <c r="F21" s="99"/>
      <c r="G21" t="str">
        <f t="shared" si="1"/>
        <v xml:space="preserve">waterYr YEAR, </v>
      </c>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row>
    <row r="22" spans="1:52" x14ac:dyDescent="0.15">
      <c r="A22" s="116">
        <v>20</v>
      </c>
      <c r="C22" s="99" t="s">
        <v>22</v>
      </c>
      <c r="D22" s="99" t="s">
        <v>150</v>
      </c>
      <c r="E22" s="99" t="s">
        <v>189</v>
      </c>
      <c r="F22" s="99"/>
      <c r="G22" t="str">
        <f t="shared" si="1"/>
        <v xml:space="preserve">datetime TEXT, </v>
      </c>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row>
    <row r="23" spans="1:52" x14ac:dyDescent="0.15">
      <c r="A23" s="116">
        <v>21</v>
      </c>
      <c r="B23" t="s">
        <v>197</v>
      </c>
      <c r="C23" s="104" t="s">
        <v>66</v>
      </c>
      <c r="D23" s="99" t="s">
        <v>177</v>
      </c>
      <c r="E23" s="99"/>
      <c r="F23" s="99"/>
      <c r="G23" t="str">
        <f t="shared" si="1"/>
        <v xml:space="preserve">Ca DECIMAL(8,4), </v>
      </c>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row>
    <row r="24" spans="1:52" x14ac:dyDescent="0.15">
      <c r="A24" s="116">
        <v>22</v>
      </c>
      <c r="B24" t="s">
        <v>197</v>
      </c>
      <c r="C24" s="104" t="s">
        <v>70</v>
      </c>
      <c r="D24" s="99" t="s">
        <v>177</v>
      </c>
      <c r="E24" s="99"/>
      <c r="F24" s="99"/>
      <c r="G24" t="str">
        <f t="shared" si="1"/>
        <v xml:space="preserve">Mg DECIMAL(8,4), </v>
      </c>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c r="AP24" s="119"/>
      <c r="AQ24" s="119"/>
      <c r="AR24" s="119"/>
      <c r="AS24" s="119"/>
      <c r="AT24" s="119"/>
      <c r="AU24" s="119"/>
      <c r="AV24" s="119"/>
      <c r="AW24" s="119"/>
      <c r="AX24" s="119"/>
      <c r="AY24" s="119"/>
      <c r="AZ24" s="119"/>
    </row>
    <row r="25" spans="1:52" x14ac:dyDescent="0.15">
      <c r="A25" s="116">
        <v>23</v>
      </c>
      <c r="B25" t="s">
        <v>197</v>
      </c>
      <c r="C25" s="104" t="s">
        <v>72</v>
      </c>
      <c r="D25" s="99" t="s">
        <v>177</v>
      </c>
      <c r="E25" s="99"/>
      <c r="F25" s="99"/>
      <c r="G25" t="str">
        <f t="shared" si="1"/>
        <v xml:space="preserve">K DECIMAL(8,4), </v>
      </c>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row>
    <row r="26" spans="1:52" x14ac:dyDescent="0.15">
      <c r="A26" s="116">
        <v>24</v>
      </c>
      <c r="B26" t="s">
        <v>197</v>
      </c>
      <c r="C26" s="104" t="s">
        <v>74</v>
      </c>
      <c r="D26" s="99" t="s">
        <v>177</v>
      </c>
      <c r="E26" s="99"/>
      <c r="F26" s="99"/>
      <c r="G26" t="str">
        <f t="shared" si="1"/>
        <v xml:space="preserve">Na DECIMAL(8,4), </v>
      </c>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row>
    <row r="27" spans="1:52" x14ac:dyDescent="0.15">
      <c r="A27" s="116">
        <v>25</v>
      </c>
      <c r="B27" t="s">
        <v>197</v>
      </c>
      <c r="C27" s="104" t="s">
        <v>75</v>
      </c>
      <c r="D27" s="99" t="s">
        <v>177</v>
      </c>
      <c r="E27" s="99"/>
      <c r="F27" s="99"/>
      <c r="G27" t="str">
        <f t="shared" si="1"/>
        <v xml:space="preserve">TMAl DECIMAL(8,4), </v>
      </c>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row>
    <row r="28" spans="1:52" x14ac:dyDescent="0.15">
      <c r="A28" s="116">
        <v>26</v>
      </c>
      <c r="B28" t="s">
        <v>197</v>
      </c>
      <c r="C28" s="104" t="s">
        <v>76</v>
      </c>
      <c r="D28" s="99" t="s">
        <v>177</v>
      </c>
      <c r="E28" s="99"/>
      <c r="F28" s="99"/>
      <c r="G28" t="str">
        <f t="shared" si="1"/>
        <v xml:space="preserve">OMAl DECIMAL(8,4), </v>
      </c>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row>
    <row r="29" spans="1:52" x14ac:dyDescent="0.15">
      <c r="A29" s="116">
        <v>27</v>
      </c>
      <c r="B29" t="s">
        <v>197</v>
      </c>
      <c r="C29" s="104" t="s">
        <v>78</v>
      </c>
      <c r="D29" s="99" t="s">
        <v>177</v>
      </c>
      <c r="E29" s="99"/>
      <c r="F29" s="99"/>
      <c r="G29" t="str">
        <f t="shared" si="1"/>
        <v xml:space="preserve">Al_ICP DECIMAL(8,4), </v>
      </c>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19"/>
      <c r="AW29" s="119"/>
      <c r="AX29" s="119"/>
      <c r="AY29" s="119"/>
      <c r="AZ29" s="119"/>
    </row>
    <row r="30" spans="1:52" x14ac:dyDescent="0.15">
      <c r="A30" s="116">
        <v>28</v>
      </c>
      <c r="B30" t="s">
        <v>197</v>
      </c>
      <c r="C30" s="104" t="s">
        <v>81</v>
      </c>
      <c r="D30" s="99" t="s">
        <v>177</v>
      </c>
      <c r="E30" s="99"/>
      <c r="F30" s="99"/>
      <c r="G30" t="str">
        <f t="shared" si="1"/>
        <v xml:space="preserve">NH4 DECIMAL(8,4), </v>
      </c>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row>
    <row r="31" spans="1:52" x14ac:dyDescent="0.15">
      <c r="A31" s="116">
        <v>29</v>
      </c>
      <c r="B31" t="s">
        <v>197</v>
      </c>
      <c r="C31" s="104" t="s">
        <v>82</v>
      </c>
      <c r="D31" s="99" t="s">
        <v>177</v>
      </c>
      <c r="E31" s="99"/>
      <c r="F31" s="99"/>
      <c r="G31" t="str">
        <f t="shared" si="1"/>
        <v xml:space="preserve">SO4 DECIMAL(8,4), </v>
      </c>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row>
    <row r="32" spans="1:52" x14ac:dyDescent="0.15">
      <c r="A32" s="116">
        <v>30</v>
      </c>
      <c r="B32" t="s">
        <v>197</v>
      </c>
      <c r="C32" s="104" t="s">
        <v>84</v>
      </c>
      <c r="D32" s="99" t="s">
        <v>177</v>
      </c>
      <c r="E32" s="99"/>
      <c r="F32" s="99"/>
      <c r="G32" t="str">
        <f t="shared" si="1"/>
        <v xml:space="preserve">NO3 DECIMAL(8,4), </v>
      </c>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row>
    <row r="33" spans="1:52" x14ac:dyDescent="0.15">
      <c r="A33" s="116">
        <v>31</v>
      </c>
      <c r="B33" t="s">
        <v>197</v>
      </c>
      <c r="C33" s="104" t="s">
        <v>85</v>
      </c>
      <c r="D33" s="99" t="s">
        <v>177</v>
      </c>
      <c r="E33" s="99"/>
      <c r="F33" s="99"/>
      <c r="G33" t="str">
        <f t="shared" si="1"/>
        <v xml:space="preserve">Cl DECIMAL(8,4), </v>
      </c>
      <c r="I33" s="119"/>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row>
    <row r="34" spans="1:52" x14ac:dyDescent="0.15">
      <c r="A34" s="116">
        <v>32</v>
      </c>
      <c r="B34" t="s">
        <v>197</v>
      </c>
      <c r="C34" s="104" t="s">
        <v>86</v>
      </c>
      <c r="D34" s="99" t="s">
        <v>177</v>
      </c>
      <c r="E34" s="99"/>
      <c r="F34" s="99"/>
      <c r="G34" t="str">
        <f t="shared" si="1"/>
        <v xml:space="preserve">PO4 DECIMAL(8,4), </v>
      </c>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row>
    <row r="35" spans="1:52" x14ac:dyDescent="0.15">
      <c r="A35" s="116">
        <v>33</v>
      </c>
      <c r="B35" t="s">
        <v>197</v>
      </c>
      <c r="C35" s="104" t="s">
        <v>89</v>
      </c>
      <c r="D35" s="99" t="s">
        <v>177</v>
      </c>
      <c r="E35" s="99"/>
      <c r="F35" s="99"/>
      <c r="G35" t="str">
        <f t="shared" si="1"/>
        <v xml:space="preserve">DOC DECIMAL(8,4), </v>
      </c>
      <c r="I35" s="119"/>
      <c r="J35" s="119"/>
      <c r="K35" s="119"/>
      <c r="L35" s="119"/>
      <c r="M35" s="119"/>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c r="AO35" s="119"/>
      <c r="AP35" s="119"/>
      <c r="AQ35" s="119"/>
      <c r="AR35" s="119"/>
      <c r="AS35" s="119"/>
      <c r="AT35" s="119"/>
      <c r="AU35" s="119"/>
      <c r="AV35" s="119"/>
      <c r="AW35" s="119"/>
      <c r="AX35" s="119"/>
      <c r="AY35" s="119"/>
      <c r="AZ35" s="119"/>
    </row>
    <row r="36" spans="1:52" x14ac:dyDescent="0.15">
      <c r="A36" s="116">
        <v>34</v>
      </c>
      <c r="B36" t="s">
        <v>197</v>
      </c>
      <c r="C36" s="104" t="s">
        <v>90</v>
      </c>
      <c r="D36" s="99" t="s">
        <v>177</v>
      </c>
      <c r="E36" s="99"/>
      <c r="F36" s="99"/>
      <c r="G36" t="str">
        <f t="shared" si="1"/>
        <v xml:space="preserve">TDN DECIMAL(8,4), </v>
      </c>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row>
    <row r="37" spans="1:52" x14ac:dyDescent="0.15">
      <c r="A37" s="116">
        <v>35</v>
      </c>
      <c r="B37" t="s">
        <v>197</v>
      </c>
      <c r="C37" s="104" t="s">
        <v>91</v>
      </c>
      <c r="D37" s="99" t="s">
        <v>177</v>
      </c>
      <c r="E37" s="99"/>
      <c r="F37" s="99"/>
      <c r="G37" t="str">
        <f t="shared" si="1"/>
        <v xml:space="preserve">DON DECIMAL(8,4), </v>
      </c>
      <c r="I37" s="119"/>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119"/>
      <c r="AW37" s="119"/>
      <c r="AX37" s="119"/>
      <c r="AY37" s="119"/>
      <c r="AZ37" s="119"/>
    </row>
    <row r="38" spans="1:52" x14ac:dyDescent="0.15">
      <c r="A38" s="116">
        <v>36</v>
      </c>
      <c r="B38" t="s">
        <v>197</v>
      </c>
      <c r="C38" s="104" t="s">
        <v>92</v>
      </c>
      <c r="D38" s="99" t="s">
        <v>177</v>
      </c>
      <c r="E38" s="99"/>
      <c r="F38" s="99"/>
      <c r="G38" t="str">
        <f t="shared" si="1"/>
        <v xml:space="preserve">SiO2 DECIMAL(8,4), </v>
      </c>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row>
    <row r="39" spans="1:52" x14ac:dyDescent="0.15">
      <c r="A39" s="116">
        <v>37</v>
      </c>
      <c r="B39" t="s">
        <v>197</v>
      </c>
      <c r="C39" s="104" t="s">
        <v>93</v>
      </c>
      <c r="D39" s="99" t="s">
        <v>177</v>
      </c>
      <c r="E39" s="99"/>
      <c r="F39" s="99"/>
      <c r="G39" t="str">
        <f t="shared" si="1"/>
        <v xml:space="preserve">Mn DECIMAL(8,4), </v>
      </c>
      <c r="I39" s="119"/>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119"/>
      <c r="AS39" s="119"/>
      <c r="AT39" s="119"/>
      <c r="AU39" s="119"/>
      <c r="AV39" s="119"/>
      <c r="AW39" s="119"/>
      <c r="AX39" s="119"/>
      <c r="AY39" s="119"/>
      <c r="AZ39" s="119"/>
    </row>
    <row r="40" spans="1:52" x14ac:dyDescent="0.15">
      <c r="A40" s="116">
        <v>38</v>
      </c>
      <c r="B40" t="s">
        <v>197</v>
      </c>
      <c r="C40" s="104" t="s">
        <v>94</v>
      </c>
      <c r="D40" s="99" t="s">
        <v>177</v>
      </c>
      <c r="E40" s="99"/>
      <c r="F40" s="99"/>
      <c r="G40" t="str">
        <f t="shared" si="1"/>
        <v xml:space="preserve">Fe DECIMAL(8,4), </v>
      </c>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c r="AS40" s="119"/>
      <c r="AT40" s="119"/>
      <c r="AU40" s="119"/>
      <c r="AV40" s="119"/>
      <c r="AW40" s="119"/>
      <c r="AX40" s="119"/>
      <c r="AY40" s="119"/>
      <c r="AZ40" s="119"/>
    </row>
    <row r="41" spans="1:52" x14ac:dyDescent="0.15">
      <c r="A41" s="116">
        <v>39</v>
      </c>
      <c r="B41" t="s">
        <v>197</v>
      </c>
      <c r="C41" s="104" t="s">
        <v>95</v>
      </c>
      <c r="D41" s="99" t="s">
        <v>177</v>
      </c>
      <c r="E41" s="99"/>
      <c r="F41" s="99"/>
      <c r="G41" t="str">
        <f t="shared" si="1"/>
        <v xml:space="preserve">F DECIMAL(8,4), </v>
      </c>
      <c r="I41" s="119"/>
      <c r="J41" s="119"/>
      <c r="K41" s="119"/>
      <c r="L41" s="119"/>
      <c r="M41" s="119"/>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119"/>
      <c r="AS41" s="119"/>
      <c r="AT41" s="119"/>
      <c r="AU41" s="119"/>
      <c r="AV41" s="119"/>
      <c r="AW41" s="119"/>
      <c r="AX41" s="119"/>
      <c r="AY41" s="119"/>
      <c r="AZ41" s="119"/>
    </row>
    <row r="42" spans="1:52" x14ac:dyDescent="0.15">
      <c r="A42" s="116">
        <v>40</v>
      </c>
      <c r="C42" s="104" t="s">
        <v>97</v>
      </c>
      <c r="D42" s="99" t="s">
        <v>177</v>
      </c>
      <c r="E42" s="99"/>
      <c r="F42" s="99"/>
      <c r="G42" t="str">
        <f t="shared" si="1"/>
        <v xml:space="preserve">cationCharge DECIMAL(8,4), </v>
      </c>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c r="AT42" s="119"/>
      <c r="AU42" s="119"/>
      <c r="AV42" s="119"/>
      <c r="AW42" s="119"/>
      <c r="AX42" s="119"/>
      <c r="AY42" s="119"/>
      <c r="AZ42" s="119"/>
    </row>
    <row r="43" spans="1:52" x14ac:dyDescent="0.15">
      <c r="A43" s="116">
        <v>41</v>
      </c>
      <c r="C43" s="104" t="s">
        <v>98</v>
      </c>
      <c r="D43" s="99" t="s">
        <v>177</v>
      </c>
      <c r="E43" s="99"/>
      <c r="F43" s="99"/>
      <c r="G43" t="str">
        <f t="shared" si="1"/>
        <v xml:space="preserve">anionCharge DECIMAL(8,4), </v>
      </c>
      <c r="I43" s="119"/>
      <c r="J43" s="119"/>
      <c r="K43" s="119"/>
      <c r="L43" s="119"/>
      <c r="M43" s="119"/>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c r="AQ43" s="119"/>
      <c r="AR43" s="119"/>
      <c r="AS43" s="119"/>
      <c r="AT43" s="119"/>
      <c r="AU43" s="119"/>
      <c r="AV43" s="119"/>
      <c r="AW43" s="119"/>
      <c r="AX43" s="119"/>
      <c r="AY43" s="119"/>
      <c r="AZ43" s="119"/>
    </row>
    <row r="44" spans="1:52" x14ac:dyDescent="0.15">
      <c r="A44" s="116">
        <v>42</v>
      </c>
      <c r="C44" s="104" t="s">
        <v>100</v>
      </c>
      <c r="D44" s="99" t="s">
        <v>177</v>
      </c>
      <c r="E44" s="99"/>
      <c r="F44" s="99"/>
      <c r="G44" t="str">
        <f t="shared" si="1"/>
        <v xml:space="preserve">theoryCond DECIMAL(8,4), </v>
      </c>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c r="AS44" s="119"/>
      <c r="AT44" s="119"/>
      <c r="AU44" s="119"/>
      <c r="AV44" s="119"/>
      <c r="AW44" s="119"/>
      <c r="AX44" s="119"/>
      <c r="AY44" s="119"/>
      <c r="AZ44" s="119"/>
    </row>
    <row r="45" spans="1:52" x14ac:dyDescent="0.15">
      <c r="A45" s="116">
        <v>43</v>
      </c>
      <c r="B45">
        <v>9</v>
      </c>
      <c r="C45" s="99" t="s">
        <v>101</v>
      </c>
      <c r="D45" s="99" t="s">
        <v>177</v>
      </c>
      <c r="E45" s="99"/>
      <c r="F45" s="99"/>
      <c r="G45" t="str">
        <f t="shared" si="1"/>
        <v xml:space="preserve">ionError DECIMAL(8,4), </v>
      </c>
      <c r="I45" s="119"/>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119"/>
      <c r="AS45" s="119"/>
      <c r="AT45" s="119"/>
      <c r="AU45" s="119"/>
      <c r="AV45" s="119"/>
      <c r="AW45" s="119"/>
      <c r="AX45" s="119"/>
      <c r="AY45" s="119"/>
      <c r="AZ45" s="119"/>
    </row>
    <row r="46" spans="1:52" x14ac:dyDescent="0.15">
      <c r="A46" s="116">
        <v>44</v>
      </c>
      <c r="C46" s="99" t="s">
        <v>102</v>
      </c>
      <c r="D46" s="99" t="s">
        <v>153</v>
      </c>
      <c r="E46" s="99"/>
      <c r="F46" s="99"/>
      <c r="G46" t="str">
        <f t="shared" si="1"/>
        <v xml:space="preserve">duplicate VARCHAR(10), </v>
      </c>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9"/>
      <c r="AS46" s="119"/>
      <c r="AT46" s="119"/>
      <c r="AU46" s="119"/>
      <c r="AV46" s="119"/>
      <c r="AW46" s="119"/>
      <c r="AX46" s="119"/>
      <c r="AY46" s="119"/>
      <c r="AZ46" s="119"/>
    </row>
    <row r="47" spans="1:52" x14ac:dyDescent="0.15">
      <c r="A47" s="116">
        <v>45</v>
      </c>
      <c r="C47" s="99" t="s">
        <v>106</v>
      </c>
      <c r="D47" s="99" t="s">
        <v>145</v>
      </c>
      <c r="E47" s="99"/>
      <c r="F47" s="99"/>
      <c r="G47" t="str">
        <f t="shared" si="1"/>
        <v xml:space="preserve">sampleType VARCHAR(20), </v>
      </c>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9"/>
      <c r="AS47" s="119"/>
      <c r="AT47" s="119"/>
      <c r="AU47" s="119"/>
      <c r="AV47" s="119"/>
      <c r="AW47" s="119"/>
      <c r="AX47" s="119"/>
      <c r="AY47" s="119"/>
      <c r="AZ47" s="119"/>
    </row>
    <row r="48" spans="1:52" x14ac:dyDescent="0.15">
      <c r="A48" s="116">
        <v>46</v>
      </c>
      <c r="B48">
        <v>9</v>
      </c>
      <c r="C48" s="104" t="s">
        <v>108</v>
      </c>
      <c r="D48" s="99" t="s">
        <v>177</v>
      </c>
      <c r="E48" s="99"/>
      <c r="F48" s="99"/>
      <c r="G48" t="str">
        <f t="shared" si="1"/>
        <v xml:space="preserve">ionBalance DECIMAL(8,4), </v>
      </c>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119"/>
      <c r="AS48" s="119"/>
      <c r="AT48" s="119"/>
      <c r="AU48" s="119"/>
      <c r="AV48" s="119"/>
      <c r="AW48" s="119"/>
      <c r="AX48" s="119"/>
      <c r="AY48" s="119"/>
      <c r="AZ48" s="119"/>
    </row>
    <row r="49" spans="3:52" x14ac:dyDescent="0.15">
      <c r="C49" s="99" t="s">
        <v>204</v>
      </c>
      <c r="D49" s="117"/>
      <c r="E49" s="117" t="s">
        <v>209</v>
      </c>
      <c r="F49" s="118"/>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c r="AS49" s="119"/>
      <c r="AT49" s="119"/>
      <c r="AU49" s="119"/>
      <c r="AV49" s="119"/>
      <c r="AW49" s="119"/>
      <c r="AX49" s="119"/>
      <c r="AY49" s="119"/>
      <c r="AZ49" s="119"/>
    </row>
    <row r="50" spans="3:52" x14ac:dyDescent="0.15">
      <c r="C50" s="99" t="s">
        <v>205</v>
      </c>
      <c r="D50" s="118"/>
      <c r="E50" s="117" t="s">
        <v>209</v>
      </c>
      <c r="F50" s="118"/>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9"/>
      <c r="AS50" s="119"/>
      <c r="AT50" s="119"/>
      <c r="AU50" s="119"/>
      <c r="AV50" s="119"/>
      <c r="AW50" s="119"/>
      <c r="AX50" s="119"/>
      <c r="AY50" s="119"/>
      <c r="AZ50" s="119"/>
    </row>
    <row r="51" spans="3:52" x14ac:dyDescent="0.15">
      <c r="C51" t="s">
        <v>206</v>
      </c>
      <c r="D51" s="118"/>
      <c r="E51" s="117" t="s">
        <v>209</v>
      </c>
      <c r="F51" s="118"/>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c r="AM51" s="119"/>
      <c r="AN51" s="119"/>
      <c r="AO51" s="119"/>
      <c r="AP51" s="119"/>
      <c r="AQ51" s="119"/>
      <c r="AR51" s="119"/>
      <c r="AS51" s="119"/>
      <c r="AT51" s="119"/>
      <c r="AU51" s="119"/>
      <c r="AV51" s="119"/>
      <c r="AW51" s="119"/>
      <c r="AX51" s="119"/>
      <c r="AY51" s="119"/>
      <c r="AZ51" s="119"/>
    </row>
    <row r="52" spans="3:52" x14ac:dyDescent="0.15">
      <c r="C52" t="s">
        <v>207</v>
      </c>
      <c r="D52" s="118"/>
      <c r="E52" s="117" t="s">
        <v>209</v>
      </c>
      <c r="F52" s="118"/>
    </row>
    <row r="53" spans="3:52" x14ac:dyDescent="0.15">
      <c r="C53" t="s">
        <v>208</v>
      </c>
      <c r="D53" s="118"/>
      <c r="E53" s="117" t="s">
        <v>209</v>
      </c>
      <c r="F53" s="118"/>
    </row>
    <row r="55" spans="3:52" x14ac:dyDescent="0.15">
      <c r="C55" s="105" t="s">
        <v>160</v>
      </c>
    </row>
  </sheetData>
  <sortState ref="A3:K48">
    <sortCondition ref="A3:A48"/>
  </sortState>
  <conditionalFormatting sqref="C1:C18 I3:I20 C20:C48 C60:C1048576 C54:C55">
    <cfRule type="duplicateValues" dxfId="4" priority="5"/>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abSelected="1" topLeftCell="D1" workbookViewId="0">
      <selection activeCell="H4" sqref="H4"/>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38" x14ac:dyDescent="0.15">
      <c r="A2" s="99" t="s">
        <v>144</v>
      </c>
      <c r="B2" s="99" t="s">
        <v>180</v>
      </c>
      <c r="C2" s="99" t="s">
        <v>178</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191</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0" t="s">
        <v>184</v>
      </c>
    </row>
    <row r="5" spans="1:8" x14ac:dyDescent="0.15">
      <c r="A5" s="99" t="s">
        <v>21</v>
      </c>
      <c r="B5" s="99" t="s">
        <v>147</v>
      </c>
      <c r="C5" s="99"/>
      <c r="D5" t="str">
        <f t="shared" si="0"/>
        <v xml:space="preserve">timeEST TIME, </v>
      </c>
    </row>
    <row r="6" spans="1:8" x14ac:dyDescent="0.15">
      <c r="A6" s="99" t="s">
        <v>137</v>
      </c>
      <c r="B6" s="99" t="s">
        <v>177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177</v>
      </c>
      <c r="C8" s="99"/>
      <c r="D8" t="str">
        <f t="shared" si="0"/>
        <v xml:space="preserve">spCond DECIMAL(8,4), </v>
      </c>
    </row>
    <row r="9" spans="1:8" x14ac:dyDescent="0.15">
      <c r="A9" s="99" t="s">
        <v>36</v>
      </c>
      <c r="B9" s="99" t="s">
        <v>177</v>
      </c>
      <c r="C9" s="99"/>
      <c r="D9" t="str">
        <f t="shared" si="0"/>
        <v xml:space="preserve">temp DECIMAL(8,4), </v>
      </c>
    </row>
    <row r="10" spans="1:8" x14ac:dyDescent="0.15">
      <c r="A10" s="99" t="s">
        <v>109</v>
      </c>
      <c r="B10" s="99" t="s">
        <v>177</v>
      </c>
      <c r="C10" s="99"/>
      <c r="D10" t="str">
        <f t="shared" si="0"/>
        <v xml:space="preserve">ANC960 DECIMAL(8,4), </v>
      </c>
    </row>
    <row r="11" spans="1:8" x14ac:dyDescent="0.15">
      <c r="A11" s="99" t="s">
        <v>37</v>
      </c>
      <c r="B11" s="99" t="s">
        <v>177</v>
      </c>
      <c r="C11" s="99"/>
      <c r="D11" t="str">
        <f t="shared" si="0"/>
        <v xml:space="preserve">ANCMet DECIMAL(8,4), </v>
      </c>
    </row>
    <row r="12" spans="1:8" x14ac:dyDescent="0.15">
      <c r="A12" s="99" t="s">
        <v>38</v>
      </c>
      <c r="B12" s="99" t="s">
        <v>177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190</v>
      </c>
      <c r="C14" s="99"/>
      <c r="D14" t="str">
        <f t="shared" si="0"/>
        <v xml:space="preserve">flowGageHt DECIMAL(16,4), </v>
      </c>
    </row>
    <row r="15" spans="1:8" x14ac:dyDescent="0.15">
      <c r="A15" s="99" t="s">
        <v>55</v>
      </c>
      <c r="B15" s="99" t="s">
        <v>177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186</v>
      </c>
      <c r="D18" t="str">
        <f t="shared" si="0"/>
        <v xml:space="preserve">uniqueID VARCHAR(50) UNIQUE NOT NULL, </v>
      </c>
    </row>
    <row r="19" spans="1:4" x14ac:dyDescent="0.15">
      <c r="A19" s="99" t="s">
        <v>16</v>
      </c>
      <c r="B19" s="99" t="s">
        <v>152</v>
      </c>
      <c r="C19" s="99" t="s">
        <v>187</v>
      </c>
      <c r="D19" t="str">
        <f t="shared" si="0"/>
        <v xml:space="preserve">waterYr YEAR, </v>
      </c>
    </row>
    <row r="20" spans="1:4" x14ac:dyDescent="0.15">
      <c r="A20" s="99" t="s">
        <v>22</v>
      </c>
      <c r="B20" s="99" t="s">
        <v>150</v>
      </c>
      <c r="C20" s="99" t="s">
        <v>189</v>
      </c>
      <c r="D20" t="str">
        <f t="shared" si="0"/>
        <v xml:space="preserve">datetime TEXT, </v>
      </c>
    </row>
    <row r="21" spans="1:4" x14ac:dyDescent="0.15">
      <c r="A21" s="99" t="s">
        <v>66</v>
      </c>
      <c r="B21" s="99" t="s">
        <v>177</v>
      </c>
      <c r="C21" s="99"/>
      <c r="D21" t="str">
        <f t="shared" si="0"/>
        <v xml:space="preserve">Ca DECIMAL(8,4), </v>
      </c>
    </row>
    <row r="22" spans="1:4" x14ac:dyDescent="0.15">
      <c r="A22" s="99" t="s">
        <v>70</v>
      </c>
      <c r="B22" s="99" t="s">
        <v>177</v>
      </c>
      <c r="C22" s="99"/>
      <c r="D22" t="str">
        <f t="shared" si="0"/>
        <v xml:space="preserve">Mg DECIMAL(8,4), </v>
      </c>
    </row>
    <row r="23" spans="1:4" x14ac:dyDescent="0.15">
      <c r="A23" s="99" t="s">
        <v>72</v>
      </c>
      <c r="B23" s="99" t="s">
        <v>177</v>
      </c>
      <c r="C23" s="99"/>
      <c r="D23" t="str">
        <f t="shared" si="0"/>
        <v xml:space="preserve">K DECIMAL(8,4), </v>
      </c>
    </row>
    <row r="24" spans="1:4" x14ac:dyDescent="0.15">
      <c r="A24" s="99" t="s">
        <v>74</v>
      </c>
      <c r="B24" s="99" t="s">
        <v>177</v>
      </c>
      <c r="C24" s="99"/>
      <c r="D24" t="str">
        <f t="shared" si="0"/>
        <v xml:space="preserve">Na DECIMAL(8,4), </v>
      </c>
    </row>
    <row r="25" spans="1:4" x14ac:dyDescent="0.15">
      <c r="A25" s="99" t="s">
        <v>75</v>
      </c>
      <c r="B25" s="99" t="s">
        <v>177</v>
      </c>
      <c r="C25" s="99"/>
      <c r="D25" t="str">
        <f t="shared" si="0"/>
        <v xml:space="preserve">TMAl DECIMAL(8,4), </v>
      </c>
    </row>
    <row r="26" spans="1:4" x14ac:dyDescent="0.15">
      <c r="A26" s="99" t="s">
        <v>76</v>
      </c>
      <c r="B26" s="99" t="s">
        <v>177</v>
      </c>
      <c r="C26" s="99"/>
      <c r="D26" t="str">
        <f t="shared" si="0"/>
        <v xml:space="preserve">OMAl DECIMAL(8,4), </v>
      </c>
    </row>
    <row r="27" spans="1:4" x14ac:dyDescent="0.15">
      <c r="A27" s="99" t="s">
        <v>78</v>
      </c>
      <c r="B27" s="99" t="s">
        <v>177</v>
      </c>
      <c r="C27" s="99" t="s">
        <v>158</v>
      </c>
      <c r="D27" t="str">
        <f t="shared" si="0"/>
        <v xml:space="preserve">Al_ICP DECIMAL(8,4), </v>
      </c>
    </row>
    <row r="28" spans="1:4" x14ac:dyDescent="0.15">
      <c r="A28" s="99" t="s">
        <v>81</v>
      </c>
      <c r="B28" s="99" t="s">
        <v>177</v>
      </c>
      <c r="C28" s="99"/>
      <c r="D28" t="str">
        <f t="shared" si="0"/>
        <v xml:space="preserve">NH4 DECIMAL(8,4), </v>
      </c>
    </row>
    <row r="29" spans="1:4" x14ac:dyDescent="0.15">
      <c r="A29" s="99" t="s">
        <v>82</v>
      </c>
      <c r="B29" s="99" t="s">
        <v>177</v>
      </c>
      <c r="C29" s="99"/>
      <c r="D29" t="str">
        <f t="shared" si="0"/>
        <v xml:space="preserve">SO4 DECIMAL(8,4), </v>
      </c>
    </row>
    <row r="30" spans="1:4" x14ac:dyDescent="0.15">
      <c r="A30" s="99" t="s">
        <v>84</v>
      </c>
      <c r="B30" s="99" t="s">
        <v>177</v>
      </c>
      <c r="C30" s="99"/>
      <c r="D30" t="str">
        <f t="shared" si="0"/>
        <v xml:space="preserve">NO3 DECIMAL(8,4), </v>
      </c>
    </row>
    <row r="31" spans="1:4" x14ac:dyDescent="0.15">
      <c r="A31" s="99" t="s">
        <v>85</v>
      </c>
      <c r="B31" s="99" t="s">
        <v>177</v>
      </c>
      <c r="C31" s="99"/>
      <c r="D31" t="str">
        <f t="shared" si="0"/>
        <v xml:space="preserve">Cl DECIMAL(8,4), </v>
      </c>
    </row>
    <row r="32" spans="1:4" x14ac:dyDescent="0.15">
      <c r="A32" s="99" t="s">
        <v>86</v>
      </c>
      <c r="B32" s="99" t="s">
        <v>177</v>
      </c>
      <c r="C32" s="99"/>
      <c r="D32" t="str">
        <f t="shared" si="0"/>
        <v xml:space="preserve">PO4 DECIMAL(8,4), </v>
      </c>
    </row>
    <row r="33" spans="1:4" x14ac:dyDescent="0.15">
      <c r="A33" s="99" t="s">
        <v>89</v>
      </c>
      <c r="B33" s="99" t="s">
        <v>177</v>
      </c>
      <c r="C33" s="99"/>
      <c r="D33" t="str">
        <f t="shared" si="0"/>
        <v xml:space="preserve">DOC DECIMAL(8,4), </v>
      </c>
    </row>
    <row r="34" spans="1:4" x14ac:dyDescent="0.15">
      <c r="A34" s="99" t="s">
        <v>90</v>
      </c>
      <c r="B34" s="99" t="s">
        <v>177</v>
      </c>
      <c r="C34" s="99"/>
      <c r="D34" t="str">
        <f t="shared" si="0"/>
        <v xml:space="preserve">TDN DECIMAL(8,4), </v>
      </c>
    </row>
    <row r="35" spans="1:4" x14ac:dyDescent="0.15">
      <c r="A35" s="99" t="s">
        <v>91</v>
      </c>
      <c r="B35" s="99" t="s">
        <v>177</v>
      </c>
      <c r="C35" s="99"/>
      <c r="D35" t="str">
        <f t="shared" si="0"/>
        <v xml:space="preserve">DON DECIMAL(8,4), </v>
      </c>
    </row>
    <row r="36" spans="1:4" x14ac:dyDescent="0.15">
      <c r="A36" s="99" t="s">
        <v>92</v>
      </c>
      <c r="B36" s="99" t="s">
        <v>177</v>
      </c>
      <c r="C36" s="99"/>
      <c r="D36" t="str">
        <f t="shared" si="0"/>
        <v xml:space="preserve">SiO2 DECIMAL(8,4), </v>
      </c>
    </row>
    <row r="37" spans="1:4" x14ac:dyDescent="0.15">
      <c r="A37" s="99" t="s">
        <v>93</v>
      </c>
      <c r="B37" s="99" t="s">
        <v>177</v>
      </c>
      <c r="C37" s="99"/>
      <c r="D37" t="str">
        <f t="shared" si="0"/>
        <v xml:space="preserve">Mn DECIMAL(8,4), </v>
      </c>
    </row>
    <row r="38" spans="1:4" x14ac:dyDescent="0.15">
      <c r="A38" s="99" t="s">
        <v>94</v>
      </c>
      <c r="B38" s="99" t="s">
        <v>177</v>
      </c>
      <c r="C38" s="99"/>
      <c r="D38" t="str">
        <f t="shared" si="0"/>
        <v xml:space="preserve">Fe DECIMAL(8,4), </v>
      </c>
    </row>
    <row r="39" spans="1:4" x14ac:dyDescent="0.15">
      <c r="A39" s="99" t="s">
        <v>95</v>
      </c>
      <c r="B39" s="99" t="s">
        <v>177</v>
      </c>
      <c r="C39" s="99"/>
      <c r="D39" t="str">
        <f t="shared" si="0"/>
        <v xml:space="preserve">F DECIMAL(8,4), </v>
      </c>
    </row>
    <row r="40" spans="1:4" x14ac:dyDescent="0.15">
      <c r="A40" s="99" t="s">
        <v>97</v>
      </c>
      <c r="B40" s="99" t="s">
        <v>177</v>
      </c>
      <c r="C40" s="99"/>
      <c r="D40" t="str">
        <f t="shared" si="0"/>
        <v xml:space="preserve">cationCharge DECIMAL(8,4), </v>
      </c>
    </row>
    <row r="41" spans="1:4" x14ac:dyDescent="0.15">
      <c r="A41" s="99" t="s">
        <v>98</v>
      </c>
      <c r="B41" s="99" t="s">
        <v>177</v>
      </c>
      <c r="C41" s="99"/>
      <c r="D41" t="str">
        <f t="shared" si="0"/>
        <v xml:space="preserve">anionCharge DECIMAL(8,4), </v>
      </c>
    </row>
    <row r="42" spans="1:4" x14ac:dyDescent="0.15">
      <c r="A42" s="99" t="s">
        <v>100</v>
      </c>
      <c r="B42" s="99" t="s">
        <v>177</v>
      </c>
      <c r="C42" s="99"/>
      <c r="D42" t="str">
        <f t="shared" si="0"/>
        <v xml:space="preserve">theoryCond DECIMAL(8,4), </v>
      </c>
    </row>
    <row r="43" spans="1:4" x14ac:dyDescent="0.15">
      <c r="A43" s="99" t="s">
        <v>101</v>
      </c>
      <c r="B43" s="99" t="s">
        <v>177</v>
      </c>
      <c r="C43" s="99" t="s">
        <v>188</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177</v>
      </c>
      <c r="C46" s="99"/>
      <c r="D46" t="str">
        <f t="shared" si="0"/>
        <v xml:space="preserve">ionBalance DECIMAL(8,4),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5" sqref="G5"/>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84" x14ac:dyDescent="0.15">
      <c r="A2" s="99" t="s">
        <v>144</v>
      </c>
      <c r="B2" s="99" t="s">
        <v>180</v>
      </c>
      <c r="C2" s="99" t="s">
        <v>178</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181</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0" t="s">
        <v>185</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179</v>
      </c>
      <c r="C7" s="99" t="s">
        <v>159</v>
      </c>
      <c r="D7" t="str">
        <f t="shared" ref="D7:D8" si="1">CONCATENATE(A7, " ",  B7, ", ")</f>
        <v xml:space="preserve">flowSensor DECIMAL(13,4), </v>
      </c>
      <c r="E7" s="99"/>
    </row>
    <row r="8" spans="1:7" x14ac:dyDescent="0.15">
      <c r="A8" s="99" t="s">
        <v>56</v>
      </c>
      <c r="B8" s="99" t="s">
        <v>179</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0233-ECAC-3248-955E-10E3D058E348}">
  <dimension ref="A1:C1001"/>
  <sheetViews>
    <sheetView workbookViewId="0">
      <selection activeCell="B20" sqref="B20"/>
    </sheetView>
  </sheetViews>
  <sheetFormatPr baseColWidth="10" defaultColWidth="14.5" defaultRowHeight="15.75" customHeight="1" x14ac:dyDescent="0.2"/>
  <cols>
    <col min="1" max="1" width="20.33203125" style="112" customWidth="1"/>
    <col min="2" max="2" width="16.83203125" style="112" customWidth="1"/>
    <col min="3" max="3" width="7.5" style="112" customWidth="1"/>
    <col min="4" max="16384" width="14.5" style="112"/>
  </cols>
  <sheetData>
    <row r="1" spans="1:3" s="111" customFormat="1" ht="16" x14ac:dyDescent="0.2">
      <c r="A1" s="111" t="s">
        <v>0</v>
      </c>
      <c r="B1" s="111" t="s">
        <v>192</v>
      </c>
    </row>
    <row r="2" spans="1:3" ht="16" x14ac:dyDescent="0.2">
      <c r="A2" s="112" t="s">
        <v>17</v>
      </c>
      <c r="B2" s="112" t="s">
        <v>193</v>
      </c>
      <c r="C2" s="113"/>
    </row>
    <row r="3" spans="1:3" ht="16" x14ac:dyDescent="0.2">
      <c r="A3" s="112" t="s">
        <v>19</v>
      </c>
      <c r="B3" s="112" t="s">
        <v>193</v>
      </c>
      <c r="C3" s="113"/>
    </row>
    <row r="4" spans="1:3" ht="16" x14ac:dyDescent="0.2">
      <c r="A4" s="112" t="s">
        <v>21</v>
      </c>
      <c r="B4" s="112" t="s">
        <v>193</v>
      </c>
      <c r="C4" s="113"/>
    </row>
    <row r="5" spans="1:3" ht="16" x14ac:dyDescent="0.2">
      <c r="A5" s="112" t="s">
        <v>137</v>
      </c>
      <c r="B5" s="112" t="s">
        <v>193</v>
      </c>
      <c r="C5" s="113"/>
    </row>
    <row r="6" spans="1:3" ht="16" x14ac:dyDescent="0.2">
      <c r="A6" s="112" t="s">
        <v>30</v>
      </c>
      <c r="B6" s="112" t="s">
        <v>39</v>
      </c>
      <c r="C6" s="113"/>
    </row>
    <row r="7" spans="1:3" ht="16" x14ac:dyDescent="0.2">
      <c r="A7" s="112" t="s">
        <v>34</v>
      </c>
      <c r="B7" s="112" t="s">
        <v>45</v>
      </c>
      <c r="C7" s="113"/>
    </row>
    <row r="8" spans="1:3" ht="16" x14ac:dyDescent="0.2">
      <c r="A8" s="112" t="s">
        <v>36</v>
      </c>
      <c r="B8" s="112" t="s">
        <v>53</v>
      </c>
    </row>
    <row r="9" spans="1:3" ht="16" x14ac:dyDescent="0.2">
      <c r="A9" s="112" t="s">
        <v>38</v>
      </c>
      <c r="B9" s="112" t="s">
        <v>60</v>
      </c>
    </row>
    <row r="10" spans="1:3" ht="16" x14ac:dyDescent="0.2">
      <c r="A10" s="112" t="s">
        <v>42</v>
      </c>
      <c r="B10" s="112" t="s">
        <v>194</v>
      </c>
    </row>
    <row r="11" spans="1:3" ht="16" x14ac:dyDescent="0.2">
      <c r="A11" s="112" t="s">
        <v>40</v>
      </c>
      <c r="B11" s="112" t="s">
        <v>193</v>
      </c>
      <c r="C11" s="113"/>
    </row>
    <row r="12" spans="1:3" ht="16" x14ac:dyDescent="0.2">
      <c r="A12" s="112" t="s">
        <v>59</v>
      </c>
      <c r="B12" s="112" t="s">
        <v>193</v>
      </c>
      <c r="C12" s="113"/>
    </row>
    <row r="13" spans="1:3" ht="16" x14ac:dyDescent="0.2">
      <c r="A13" s="112" t="s">
        <v>62</v>
      </c>
      <c r="B13" s="112" t="s">
        <v>193</v>
      </c>
      <c r="C13" s="113"/>
    </row>
    <row r="14" spans="1:3" ht="16" x14ac:dyDescent="0.2">
      <c r="A14" s="112" t="s">
        <v>37</v>
      </c>
      <c r="B14" s="112" t="s">
        <v>104</v>
      </c>
    </row>
    <row r="15" spans="1:3" ht="16" x14ac:dyDescent="0.2">
      <c r="A15" s="115" t="s">
        <v>26</v>
      </c>
      <c r="B15" s="112" t="s">
        <v>193</v>
      </c>
    </row>
    <row r="16" spans="1:3" ht="16" x14ac:dyDescent="0.2">
      <c r="A16" s="112" t="s">
        <v>55</v>
      </c>
      <c r="B16" s="112" t="s">
        <v>195</v>
      </c>
    </row>
    <row r="17" spans="1:2" ht="16" x14ac:dyDescent="0.2">
      <c r="A17" s="112" t="s">
        <v>66</v>
      </c>
      <c r="B17" s="112" t="s">
        <v>120</v>
      </c>
    </row>
    <row r="18" spans="1:2" ht="16" x14ac:dyDescent="0.2">
      <c r="A18" s="112" t="s">
        <v>70</v>
      </c>
      <c r="B18" s="112" t="s">
        <v>120</v>
      </c>
    </row>
    <row r="19" spans="1:2" ht="16" x14ac:dyDescent="0.2">
      <c r="A19" s="112" t="s">
        <v>72</v>
      </c>
      <c r="B19" s="112" t="s">
        <v>120</v>
      </c>
    </row>
    <row r="20" spans="1:2" ht="15.75" customHeight="1" x14ac:dyDescent="0.2">
      <c r="A20" s="112" t="s">
        <v>74</v>
      </c>
      <c r="B20" s="112" t="s">
        <v>120</v>
      </c>
    </row>
    <row r="21" spans="1:2" ht="15.75" customHeight="1" x14ac:dyDescent="0.2">
      <c r="A21" s="112" t="s">
        <v>75</v>
      </c>
      <c r="B21" s="112" t="s">
        <v>120</v>
      </c>
    </row>
    <row r="22" spans="1:2" ht="15.75" customHeight="1" x14ac:dyDescent="0.2">
      <c r="A22" s="112" t="s">
        <v>76</v>
      </c>
      <c r="B22" s="112" t="s">
        <v>120</v>
      </c>
    </row>
    <row r="23" spans="1:2" ht="15.75" customHeight="1" x14ac:dyDescent="0.2">
      <c r="A23" s="112" t="s">
        <v>78</v>
      </c>
      <c r="B23" s="112" t="s">
        <v>120</v>
      </c>
    </row>
    <row r="24" spans="1:2" ht="15.75" customHeight="1" x14ac:dyDescent="0.2">
      <c r="A24" s="112" t="s">
        <v>81</v>
      </c>
      <c r="B24" s="112" t="s">
        <v>120</v>
      </c>
    </row>
    <row r="25" spans="1:2" ht="15.75" customHeight="1" x14ac:dyDescent="0.2">
      <c r="A25" s="112" t="s">
        <v>82</v>
      </c>
      <c r="B25" s="112" t="s">
        <v>120</v>
      </c>
    </row>
    <row r="26" spans="1:2" ht="15.75" customHeight="1" x14ac:dyDescent="0.2">
      <c r="A26" s="112" t="s">
        <v>84</v>
      </c>
      <c r="B26" s="112" t="s">
        <v>120</v>
      </c>
    </row>
    <row r="27" spans="1:2" ht="15.75" customHeight="1" x14ac:dyDescent="0.2">
      <c r="A27" s="112" t="s">
        <v>85</v>
      </c>
      <c r="B27" s="112" t="s">
        <v>120</v>
      </c>
    </row>
    <row r="28" spans="1:2" ht="15.75" customHeight="1" x14ac:dyDescent="0.2">
      <c r="A28" s="112" t="s">
        <v>86</v>
      </c>
      <c r="B28" s="112" t="s">
        <v>120</v>
      </c>
    </row>
    <row r="29" spans="1:2" ht="15.75" customHeight="1" x14ac:dyDescent="0.2">
      <c r="A29" s="112" t="s">
        <v>89</v>
      </c>
      <c r="B29" s="112" t="s">
        <v>120</v>
      </c>
    </row>
    <row r="30" spans="1:2" ht="15.75" customHeight="1" x14ac:dyDescent="0.2">
      <c r="A30" s="112" t="s">
        <v>90</v>
      </c>
      <c r="B30" s="112" t="s">
        <v>120</v>
      </c>
    </row>
    <row r="31" spans="1:2" ht="15.75" customHeight="1" x14ac:dyDescent="0.2">
      <c r="A31" s="112" t="s">
        <v>91</v>
      </c>
      <c r="B31" s="112" t="s">
        <v>120</v>
      </c>
    </row>
    <row r="32" spans="1:2" ht="15.75" customHeight="1" x14ac:dyDescent="0.2">
      <c r="A32" s="112" t="s">
        <v>92</v>
      </c>
      <c r="B32" s="112" t="s">
        <v>120</v>
      </c>
    </row>
    <row r="33" spans="1:2" ht="15.75" customHeight="1" x14ac:dyDescent="0.2">
      <c r="A33" s="112" t="s">
        <v>93</v>
      </c>
      <c r="B33" s="112" t="s">
        <v>120</v>
      </c>
    </row>
    <row r="34" spans="1:2" ht="15.75" customHeight="1" x14ac:dyDescent="0.2">
      <c r="A34" s="112" t="s">
        <v>94</v>
      </c>
      <c r="B34" s="112" t="s">
        <v>120</v>
      </c>
    </row>
    <row r="35" spans="1:2" ht="15.75" customHeight="1" x14ac:dyDescent="0.2">
      <c r="A35" s="112" t="s">
        <v>95</v>
      </c>
      <c r="B35" s="112" t="s">
        <v>120</v>
      </c>
    </row>
    <row r="36" spans="1:2" ht="15.75" customHeight="1" x14ac:dyDescent="0.2">
      <c r="A36" s="112" t="s">
        <v>97</v>
      </c>
      <c r="B36" s="112" t="s">
        <v>193</v>
      </c>
    </row>
    <row r="37" spans="1:2" ht="15.75" customHeight="1" x14ac:dyDescent="0.2">
      <c r="A37" s="112" t="s">
        <v>98</v>
      </c>
      <c r="B37" s="112" t="s">
        <v>193</v>
      </c>
    </row>
    <row r="38" spans="1:2" ht="15.75" customHeight="1" x14ac:dyDescent="0.2">
      <c r="A38" s="112" t="s">
        <v>100</v>
      </c>
      <c r="B38" s="112" t="s">
        <v>193</v>
      </c>
    </row>
    <row r="39" spans="1:2" ht="15.75" customHeight="1" x14ac:dyDescent="0.2">
      <c r="A39" s="112" t="s">
        <v>101</v>
      </c>
      <c r="B39" s="112" t="s">
        <v>193</v>
      </c>
    </row>
    <row r="40" spans="1:2" ht="15.75" customHeight="1" x14ac:dyDescent="0.2">
      <c r="A40" s="112" t="s">
        <v>108</v>
      </c>
    </row>
    <row r="41" spans="1:2" ht="15.75" customHeight="1" x14ac:dyDescent="0.2">
      <c r="A41" s="112" t="s">
        <v>22</v>
      </c>
      <c r="B41" s="112" t="s">
        <v>193</v>
      </c>
    </row>
    <row r="42" spans="1:2" ht="16" x14ac:dyDescent="0.2">
      <c r="A42" s="112" t="s">
        <v>10</v>
      </c>
      <c r="B42" s="112" t="s">
        <v>193</v>
      </c>
    </row>
    <row r="43" spans="1:2" ht="16" x14ac:dyDescent="0.2">
      <c r="A43" s="112" t="s">
        <v>16</v>
      </c>
      <c r="B43" s="112" t="s">
        <v>193</v>
      </c>
    </row>
    <row r="44" spans="1:2" ht="16" x14ac:dyDescent="0.2">
      <c r="A44" s="112" t="s">
        <v>102</v>
      </c>
      <c r="B44" s="112" t="s">
        <v>193</v>
      </c>
    </row>
    <row r="45" spans="1:2" ht="16" x14ac:dyDescent="0.2">
      <c r="A45" s="112" t="s">
        <v>106</v>
      </c>
      <c r="B45" s="112" t="s">
        <v>193</v>
      </c>
    </row>
    <row r="46" spans="1:2" ht="16" x14ac:dyDescent="0.2">
      <c r="A46" s="112" t="s">
        <v>56</v>
      </c>
      <c r="B46" s="114"/>
    </row>
    <row r="47" spans="1:2" ht="16" x14ac:dyDescent="0.2">
      <c r="A47" s="112" t="s">
        <v>48</v>
      </c>
      <c r="B47" s="112" t="s">
        <v>196</v>
      </c>
    </row>
    <row r="48" spans="1:2"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50"/>
  <sheetViews>
    <sheetView workbookViewId="0">
      <selection activeCell="A22" sqref="A22:D26"/>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54" x14ac:dyDescent="0.15">
      <c r="A2" s="99" t="s">
        <v>144</v>
      </c>
      <c r="B2" s="99" t="s">
        <v>180</v>
      </c>
      <c r="C2" s="99" t="s">
        <v>178</v>
      </c>
      <c r="D2" t="str">
        <f>CONCATENATE(A2, " ",  B2, ", ")</f>
        <v xml:space="preserve">refNo INT PRIMARY KEY NOT NULL AUTO_INCREMENT, </v>
      </c>
      <c r="F2" s="100" t="str">
        <f>CONCATENATE(D2,D3,D4,D5,D6,D7,D8,D9,D10,D11,D12,D13,D14,D15,D16,D17,D18,D19,D20,D21,)</f>
        <v xml:space="preserve">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DECIMAL(20,4), precipCatch DECIMAL(8,4), fieldCode VARCHAR(50), notes TEXT, archived VARCHAR(20), </v>
      </c>
      <c r="H2" s="101" t="s">
        <v>200</v>
      </c>
    </row>
    <row r="3" spans="1:8" x14ac:dyDescent="0.15">
      <c r="A3" s="99" t="s">
        <v>10</v>
      </c>
      <c r="B3" s="99" t="s">
        <v>151</v>
      </c>
      <c r="C3" s="99" t="s">
        <v>186</v>
      </c>
      <c r="D3" t="str">
        <f>CONCATENATE(A3, " ",  B3, ", ")</f>
        <v xml:space="preserve">uniqueID VARCHAR(50) UNIQUE NOT NULL, </v>
      </c>
      <c r="H3" s="101"/>
    </row>
    <row r="4" spans="1:8" x14ac:dyDescent="0.15">
      <c r="A4" s="99" t="s">
        <v>17</v>
      </c>
      <c r="B4" s="99" t="s">
        <v>145</v>
      </c>
      <c r="C4" s="99"/>
      <c r="D4" t="str">
        <f t="shared" ref="D4:D21" si="0">CONCATENATE(A4, " ",  B4, ", ")</f>
        <v xml:space="preserve">site VARCHAR(20), </v>
      </c>
    </row>
    <row r="5" spans="1:8" x14ac:dyDescent="0.15">
      <c r="A5" s="99" t="s">
        <v>19</v>
      </c>
      <c r="B5" s="99" t="s">
        <v>146</v>
      </c>
      <c r="C5" s="99"/>
      <c r="D5" t="str">
        <f t="shared" si="0"/>
        <v xml:space="preserve">date DATE, </v>
      </c>
      <c r="H5" s="110" t="s">
        <v>182</v>
      </c>
    </row>
    <row r="6" spans="1:8" x14ac:dyDescent="0.15">
      <c r="A6" s="99" t="s">
        <v>21</v>
      </c>
      <c r="B6" s="99" t="s">
        <v>147</v>
      </c>
      <c r="C6" s="99"/>
      <c r="D6" t="str">
        <f t="shared" si="0"/>
        <v xml:space="preserve">timeEST TIME, </v>
      </c>
    </row>
    <row r="7" spans="1:8" x14ac:dyDescent="0.15">
      <c r="A7" s="99" t="s">
        <v>16</v>
      </c>
      <c r="B7" s="99" t="s">
        <v>152</v>
      </c>
      <c r="C7" s="99" t="s">
        <v>187</v>
      </c>
      <c r="D7" t="str">
        <f>CONCATENATE(A7, " ",  B7, ", ")</f>
        <v xml:space="preserve">waterYr YEAR, </v>
      </c>
    </row>
    <row r="8" spans="1:8" x14ac:dyDescent="0.15">
      <c r="A8" s="104" t="s">
        <v>137</v>
      </c>
      <c r="B8" s="99" t="s">
        <v>177</v>
      </c>
      <c r="C8" s="99"/>
      <c r="D8" t="str">
        <f t="shared" si="0"/>
        <v xml:space="preserve">pH DECIMAL(8,4), </v>
      </c>
      <c r="F8" s="115"/>
    </row>
    <row r="9" spans="1:8" x14ac:dyDescent="0.15">
      <c r="A9" s="104" t="s">
        <v>26</v>
      </c>
      <c r="B9" s="99" t="s">
        <v>177</v>
      </c>
      <c r="C9" s="99"/>
      <c r="D9" t="str">
        <f t="shared" si="0"/>
        <v xml:space="preserve">pHmetrohm DECIMAL(8,4), </v>
      </c>
      <c r="F9" s="115"/>
    </row>
    <row r="10" spans="1:8" x14ac:dyDescent="0.15">
      <c r="A10" s="104" t="s">
        <v>30</v>
      </c>
      <c r="B10" s="99" t="s">
        <v>148</v>
      </c>
      <c r="C10" s="99"/>
      <c r="D10" t="str">
        <f t="shared" si="0"/>
        <v xml:space="preserve">DIC SMALLINT, </v>
      </c>
      <c r="F10" s="115"/>
    </row>
    <row r="11" spans="1:8" x14ac:dyDescent="0.15">
      <c r="A11" s="104" t="s">
        <v>34</v>
      </c>
      <c r="B11" s="99" t="s">
        <v>177</v>
      </c>
      <c r="C11" s="99"/>
      <c r="D11" t="str">
        <f t="shared" si="0"/>
        <v xml:space="preserve">spCond DECIMAL(8,4), </v>
      </c>
      <c r="F11" s="115"/>
    </row>
    <row r="12" spans="1:8" x14ac:dyDescent="0.15">
      <c r="A12" s="104" t="s">
        <v>36</v>
      </c>
      <c r="B12" s="99" t="s">
        <v>177</v>
      </c>
      <c r="C12" s="99"/>
      <c r="D12" t="str">
        <f t="shared" si="0"/>
        <v xml:space="preserve">temp DECIMAL(8,4), </v>
      </c>
      <c r="F12" s="115"/>
    </row>
    <row r="13" spans="1:8" x14ac:dyDescent="0.15">
      <c r="A13" s="104" t="s">
        <v>37</v>
      </c>
      <c r="B13" s="99" t="s">
        <v>177</v>
      </c>
      <c r="C13" s="99"/>
      <c r="D13" t="str">
        <f t="shared" si="0"/>
        <v xml:space="preserve">ANCMet DECIMAL(8,4), </v>
      </c>
      <c r="F13" s="115"/>
    </row>
    <row r="14" spans="1:8" x14ac:dyDescent="0.15">
      <c r="A14" s="104" t="s">
        <v>109</v>
      </c>
      <c r="B14" s="99" t="s">
        <v>177</v>
      </c>
      <c r="C14" s="99"/>
      <c r="D14" t="str">
        <f t="shared" ref="D14" si="1">CONCATENATE(A14, " ",  B14, ", ")</f>
        <v xml:space="preserve">ANC960 DECIMAL(8,4), </v>
      </c>
      <c r="F14" s="115"/>
    </row>
    <row r="15" spans="1:8" x14ac:dyDescent="0.15">
      <c r="A15" s="99" t="s">
        <v>38</v>
      </c>
      <c r="B15" s="99" t="s">
        <v>177</v>
      </c>
      <c r="C15" s="99"/>
      <c r="D15" t="str">
        <f t="shared" si="0"/>
        <v xml:space="preserve">gageHt DECIMAL(8,4), </v>
      </c>
      <c r="F15" s="115"/>
    </row>
    <row r="16" spans="1:8" x14ac:dyDescent="0.15">
      <c r="A16" s="99" t="s">
        <v>40</v>
      </c>
      <c r="B16" s="99" t="s">
        <v>145</v>
      </c>
      <c r="C16" s="99"/>
      <c r="D16" t="str">
        <f t="shared" si="0"/>
        <v xml:space="preserve">hydroGraph VARCHAR(20), </v>
      </c>
    </row>
    <row r="17" spans="1:4" x14ac:dyDescent="0.15">
      <c r="A17" s="99" t="s">
        <v>42</v>
      </c>
      <c r="B17" s="99" t="s">
        <v>199</v>
      </c>
      <c r="C17" s="99"/>
      <c r="D17" t="str">
        <f t="shared" si="0"/>
        <v xml:space="preserve">flowGageHt DECIMAL(20,4), </v>
      </c>
    </row>
    <row r="18" spans="1:4" x14ac:dyDescent="0.15">
      <c r="A18" s="99" t="s">
        <v>55</v>
      </c>
      <c r="B18" s="99" t="s">
        <v>177</v>
      </c>
      <c r="C18" s="99"/>
      <c r="D18" t="str">
        <f t="shared" si="0"/>
        <v xml:space="preserve">precipCatch DECIMAL(8,4), </v>
      </c>
    </row>
    <row r="19" spans="1:4" x14ac:dyDescent="0.15">
      <c r="A19" s="99" t="s">
        <v>59</v>
      </c>
      <c r="B19" s="99" t="s">
        <v>149</v>
      </c>
      <c r="C19" s="99"/>
      <c r="D19" t="str">
        <f t="shared" si="0"/>
        <v xml:space="preserve">fieldCode VARCHAR(50), </v>
      </c>
    </row>
    <row r="20" spans="1:4" x14ac:dyDescent="0.15">
      <c r="A20" s="99" t="s">
        <v>62</v>
      </c>
      <c r="B20" s="99" t="s">
        <v>150</v>
      </c>
      <c r="C20" s="99"/>
      <c r="D20" t="str">
        <f t="shared" si="0"/>
        <v xml:space="preserve">notes TEXT, </v>
      </c>
    </row>
    <row r="21" spans="1:4" x14ac:dyDescent="0.15">
      <c r="A21" s="99" t="s">
        <v>64</v>
      </c>
      <c r="B21" s="99" t="s">
        <v>145</v>
      </c>
      <c r="C21" s="99"/>
      <c r="D21" t="str">
        <f t="shared" si="0"/>
        <v xml:space="preserve">archived VARCHAR(20), </v>
      </c>
    </row>
    <row r="22" spans="1:4" x14ac:dyDescent="0.15">
      <c r="A22" s="99" t="s">
        <v>204</v>
      </c>
      <c r="B22" s="117"/>
      <c r="C22" s="117"/>
      <c r="D22" s="118"/>
    </row>
    <row r="23" spans="1:4" x14ac:dyDescent="0.15">
      <c r="A23" s="99" t="s">
        <v>205</v>
      </c>
      <c r="B23" s="118"/>
      <c r="C23" s="117"/>
      <c r="D23" s="118"/>
    </row>
    <row r="24" spans="1:4" x14ac:dyDescent="0.15">
      <c r="A24" t="s">
        <v>206</v>
      </c>
      <c r="B24" s="118"/>
      <c r="C24" s="117"/>
      <c r="D24" s="118"/>
    </row>
    <row r="25" spans="1:4" x14ac:dyDescent="0.15">
      <c r="A25" t="s">
        <v>207</v>
      </c>
      <c r="B25" s="118"/>
      <c r="C25" s="117"/>
      <c r="D25" s="118"/>
    </row>
    <row r="26" spans="1:4" x14ac:dyDescent="0.15">
      <c r="A26" t="s">
        <v>208</v>
      </c>
      <c r="B26" s="118"/>
      <c r="C26" s="117"/>
      <c r="D26" s="118"/>
    </row>
    <row r="27" spans="1:4" x14ac:dyDescent="0.15">
      <c r="A27" s="99"/>
      <c r="C27" s="99"/>
    </row>
    <row r="28" spans="1:4" x14ac:dyDescent="0.15">
      <c r="A28" s="99"/>
      <c r="B28" s="99"/>
      <c r="C28" s="99"/>
    </row>
    <row r="29" spans="1:4" x14ac:dyDescent="0.15">
      <c r="A29" s="105" t="s">
        <v>160</v>
      </c>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conditionalFormatting sqref="F8:F15">
    <cfRule type="duplicateValues" dxfId="3" priority="3"/>
  </conditionalFormatting>
  <conditionalFormatting sqref="A29">
    <cfRule type="duplicateValues" dxfId="2" priority="2"/>
  </conditionalFormatting>
  <conditionalFormatting sqref="A7">
    <cfRule type="duplicateValues" dxfId="1" priority="1"/>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2B58-8B97-A648-9738-377C00C8F8A4}">
  <dimension ref="A1:I34"/>
  <sheetViews>
    <sheetView topLeftCell="A2" workbookViewId="0">
      <selection activeCell="B6" sqref="B6"/>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182" x14ac:dyDescent="0.15">
      <c r="A2" s="99" t="s">
        <v>144</v>
      </c>
      <c r="B2" s="99" t="s">
        <v>180</v>
      </c>
      <c r="C2" s="99" t="s">
        <v>178</v>
      </c>
      <c r="D2" s="99"/>
      <c r="E2" t="str">
        <f>CONCATENATE(A2, " ",  B2, ", ")</f>
        <v xml:space="preserve">refNo INT PRIMARY KEY NOT NULL AUTO_INCREMENT, </v>
      </c>
      <c r="G2" s="100" t="str">
        <f>CONCATENATE(E2,E3,E4,E5,E6,E7,E8,E9,E10,E11,E12,E13,E14,E15,E16,E17,E18,E19,E20,E21,E22,E23,E24,E25,E26,E27,E28,E29,E30,E31)</f>
        <v xml:space="preserve">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198</v>
      </c>
    </row>
    <row r="3" spans="1:9" x14ac:dyDescent="0.15">
      <c r="A3" s="99" t="s">
        <v>10</v>
      </c>
      <c r="B3" s="99" t="s">
        <v>151</v>
      </c>
      <c r="C3" s="99" t="s">
        <v>186</v>
      </c>
      <c r="D3" s="99"/>
      <c r="E3" t="str">
        <f t="shared" ref="E3:E31" si="0">CONCATENATE(A3, " ",  B3, ", ")</f>
        <v xml:space="preserve">uniqueID VARCHAR(50) UNIQUE NOT NULL, </v>
      </c>
      <c r="G3" s="99" t="s">
        <v>64</v>
      </c>
    </row>
    <row r="4" spans="1:9" x14ac:dyDescent="0.15">
      <c r="A4" s="99" t="s">
        <v>16</v>
      </c>
      <c r="B4" s="99" t="s">
        <v>152</v>
      </c>
      <c r="C4" s="99" t="s">
        <v>187</v>
      </c>
      <c r="D4" s="99"/>
      <c r="E4" t="str">
        <f t="shared" si="0"/>
        <v xml:space="preserve">waterYr YEAR, </v>
      </c>
      <c r="I4" s="110"/>
    </row>
    <row r="5" spans="1:9" x14ac:dyDescent="0.15">
      <c r="A5" s="99" t="s">
        <v>22</v>
      </c>
      <c r="B5" s="99" t="s">
        <v>150</v>
      </c>
      <c r="C5" s="99" t="s">
        <v>189</v>
      </c>
      <c r="D5" s="99"/>
      <c r="E5" t="str">
        <f t="shared" si="0"/>
        <v xml:space="preserve">datetime TEXT, </v>
      </c>
    </row>
    <row r="6" spans="1:9" x14ac:dyDescent="0.15">
      <c r="A6" s="104" t="s">
        <v>66</v>
      </c>
      <c r="B6" s="99" t="s">
        <v>177</v>
      </c>
      <c r="C6" s="99"/>
      <c r="D6" s="99"/>
      <c r="E6" t="str">
        <f t="shared" si="0"/>
        <v xml:space="preserve">Ca DECIMAL(8,4), </v>
      </c>
    </row>
    <row r="7" spans="1:9" x14ac:dyDescent="0.15">
      <c r="A7" s="104" t="s">
        <v>70</v>
      </c>
      <c r="B7" s="99" t="s">
        <v>177</v>
      </c>
      <c r="C7" s="99"/>
      <c r="D7" s="99"/>
      <c r="E7" t="str">
        <f t="shared" si="0"/>
        <v xml:space="preserve">Mg DECIMAL(8,4), </v>
      </c>
    </row>
    <row r="8" spans="1:9" x14ac:dyDescent="0.15">
      <c r="A8" s="104" t="s">
        <v>72</v>
      </c>
      <c r="B8" s="99" t="s">
        <v>177</v>
      </c>
      <c r="C8" s="99"/>
      <c r="D8" s="99"/>
      <c r="E8" t="str">
        <f t="shared" si="0"/>
        <v xml:space="preserve">K DECIMAL(8,4), </v>
      </c>
    </row>
    <row r="9" spans="1:9" x14ac:dyDescent="0.15">
      <c r="A9" s="104" t="s">
        <v>74</v>
      </c>
      <c r="B9" s="99" t="s">
        <v>177</v>
      </c>
      <c r="C9" s="99"/>
      <c r="D9" s="99"/>
      <c r="E9" t="str">
        <f t="shared" si="0"/>
        <v xml:space="preserve">Na DECIMAL(8,4), </v>
      </c>
    </row>
    <row r="10" spans="1:9" x14ac:dyDescent="0.15">
      <c r="A10" s="104" t="s">
        <v>75</v>
      </c>
      <c r="B10" s="99" t="s">
        <v>177</v>
      </c>
      <c r="C10" s="99"/>
      <c r="D10" s="99"/>
      <c r="E10" t="str">
        <f t="shared" si="0"/>
        <v xml:space="preserve">TMAl DECIMAL(8,4), </v>
      </c>
    </row>
    <row r="11" spans="1:9" x14ac:dyDescent="0.15">
      <c r="A11" s="104" t="s">
        <v>76</v>
      </c>
      <c r="B11" s="99" t="s">
        <v>177</v>
      </c>
      <c r="C11" s="99"/>
      <c r="D11" s="99"/>
      <c r="E11" t="str">
        <f t="shared" si="0"/>
        <v xml:space="preserve">OMAl DECIMAL(8,4), </v>
      </c>
    </row>
    <row r="12" spans="1:9" x14ac:dyDescent="0.15">
      <c r="A12" s="104" t="s">
        <v>78</v>
      </c>
      <c r="B12" s="99" t="s">
        <v>177</v>
      </c>
      <c r="C12" s="99"/>
      <c r="D12" s="99"/>
      <c r="E12" t="str">
        <f t="shared" si="0"/>
        <v xml:space="preserve">Al_ICP DECIMAL(8,4), </v>
      </c>
    </row>
    <row r="13" spans="1:9" x14ac:dyDescent="0.15">
      <c r="A13" s="104" t="s">
        <v>81</v>
      </c>
      <c r="B13" s="99" t="s">
        <v>177</v>
      </c>
      <c r="C13" s="99"/>
      <c r="D13" s="99"/>
      <c r="E13" t="str">
        <f t="shared" si="0"/>
        <v xml:space="preserve">NH4 DECIMAL(8,4), </v>
      </c>
    </row>
    <row r="14" spans="1:9" x14ac:dyDescent="0.15">
      <c r="A14" s="104" t="s">
        <v>82</v>
      </c>
      <c r="B14" s="99" t="s">
        <v>177</v>
      </c>
      <c r="C14" s="99"/>
      <c r="D14" s="99"/>
      <c r="E14" t="str">
        <f t="shared" si="0"/>
        <v xml:space="preserve">SO4 DECIMAL(8,4), </v>
      </c>
    </row>
    <row r="15" spans="1:9" x14ac:dyDescent="0.15">
      <c r="A15" s="104" t="s">
        <v>84</v>
      </c>
      <c r="B15" s="99" t="s">
        <v>177</v>
      </c>
      <c r="C15" s="99"/>
      <c r="D15" s="99"/>
      <c r="E15" t="str">
        <f t="shared" si="0"/>
        <v xml:space="preserve">NO3 DECIMAL(8,4), </v>
      </c>
    </row>
    <row r="16" spans="1:9" x14ac:dyDescent="0.15">
      <c r="A16" s="104" t="s">
        <v>85</v>
      </c>
      <c r="B16" s="99" t="s">
        <v>177</v>
      </c>
      <c r="C16" s="99"/>
      <c r="D16" s="99"/>
      <c r="E16" t="str">
        <f t="shared" si="0"/>
        <v xml:space="preserve">Cl DECIMAL(8,4), </v>
      </c>
    </row>
    <row r="17" spans="1:5" x14ac:dyDescent="0.15">
      <c r="A17" s="104" t="s">
        <v>86</v>
      </c>
      <c r="B17" s="99" t="s">
        <v>177</v>
      </c>
      <c r="C17" s="99"/>
      <c r="D17" s="99"/>
      <c r="E17" t="str">
        <f t="shared" si="0"/>
        <v xml:space="preserve">PO4 DECIMAL(8,4), </v>
      </c>
    </row>
    <row r="18" spans="1:5" x14ac:dyDescent="0.15">
      <c r="A18" s="104" t="s">
        <v>89</v>
      </c>
      <c r="B18" s="99" t="s">
        <v>177</v>
      </c>
      <c r="C18" s="99"/>
      <c r="D18" s="99"/>
      <c r="E18" t="str">
        <f t="shared" si="0"/>
        <v xml:space="preserve">DOC DECIMAL(8,4), </v>
      </c>
    </row>
    <row r="19" spans="1:5" x14ac:dyDescent="0.15">
      <c r="A19" s="104" t="s">
        <v>90</v>
      </c>
      <c r="B19" s="99" t="s">
        <v>177</v>
      </c>
      <c r="C19" s="99"/>
      <c r="D19" s="99"/>
      <c r="E19" t="str">
        <f t="shared" si="0"/>
        <v xml:space="preserve">TDN DECIMAL(8,4), </v>
      </c>
    </row>
    <row r="20" spans="1:5" x14ac:dyDescent="0.15">
      <c r="A20" s="104" t="s">
        <v>91</v>
      </c>
      <c r="B20" s="99" t="s">
        <v>177</v>
      </c>
      <c r="C20" s="99"/>
      <c r="D20" s="99"/>
      <c r="E20" t="str">
        <f t="shared" si="0"/>
        <v xml:space="preserve">DON DECIMAL(8,4), </v>
      </c>
    </row>
    <row r="21" spans="1:5" x14ac:dyDescent="0.15">
      <c r="A21" s="104" t="s">
        <v>92</v>
      </c>
      <c r="B21" s="99" t="s">
        <v>177</v>
      </c>
      <c r="C21" s="99"/>
      <c r="D21" s="99"/>
      <c r="E21" t="str">
        <f t="shared" si="0"/>
        <v xml:space="preserve">SiO2 DECIMAL(8,4), </v>
      </c>
    </row>
    <row r="22" spans="1:5" x14ac:dyDescent="0.15">
      <c r="A22" s="104" t="s">
        <v>93</v>
      </c>
      <c r="B22" s="99" t="s">
        <v>177</v>
      </c>
      <c r="C22" s="99"/>
      <c r="D22" s="99"/>
      <c r="E22" t="str">
        <f t="shared" si="0"/>
        <v xml:space="preserve">Mn DECIMAL(8,4), </v>
      </c>
    </row>
    <row r="23" spans="1:5" x14ac:dyDescent="0.15">
      <c r="A23" s="104" t="s">
        <v>94</v>
      </c>
      <c r="B23" s="99" t="s">
        <v>177</v>
      </c>
      <c r="C23" s="99"/>
      <c r="D23" s="99"/>
      <c r="E23" t="str">
        <f t="shared" si="0"/>
        <v xml:space="preserve">Fe DECIMAL(8,4), </v>
      </c>
    </row>
    <row r="24" spans="1:5" x14ac:dyDescent="0.15">
      <c r="A24" s="104" t="s">
        <v>95</v>
      </c>
      <c r="B24" s="99" t="s">
        <v>177</v>
      </c>
      <c r="C24" s="99"/>
      <c r="D24" s="99"/>
      <c r="E24" t="str">
        <f t="shared" si="0"/>
        <v xml:space="preserve">F DECIMAL(8,4), </v>
      </c>
    </row>
    <row r="25" spans="1:5" x14ac:dyDescent="0.15">
      <c r="A25" s="104" t="s">
        <v>97</v>
      </c>
      <c r="B25" s="99" t="s">
        <v>177</v>
      </c>
      <c r="C25" s="99"/>
      <c r="D25" s="99"/>
      <c r="E25" t="str">
        <f t="shared" si="0"/>
        <v xml:space="preserve">cationCharge DECIMAL(8,4), </v>
      </c>
    </row>
    <row r="26" spans="1:5" x14ac:dyDescent="0.15">
      <c r="A26" s="104" t="s">
        <v>98</v>
      </c>
      <c r="B26" s="99" t="s">
        <v>177</v>
      </c>
      <c r="C26" s="99"/>
      <c r="D26" s="99"/>
      <c r="E26" t="str">
        <f t="shared" si="0"/>
        <v xml:space="preserve">anionCharge DECIMAL(8,4), </v>
      </c>
    </row>
    <row r="27" spans="1:5" x14ac:dyDescent="0.15">
      <c r="A27" s="104" t="s">
        <v>100</v>
      </c>
      <c r="B27" s="99" t="s">
        <v>177</v>
      </c>
      <c r="C27" s="99"/>
      <c r="D27" s="99"/>
      <c r="E27" t="str">
        <f t="shared" si="0"/>
        <v xml:space="preserve">theoryCond DECIMAL(8,4), </v>
      </c>
    </row>
    <row r="28" spans="1:5" x14ac:dyDescent="0.15">
      <c r="A28" s="99" t="s">
        <v>101</v>
      </c>
      <c r="B28" s="99" t="s">
        <v>177</v>
      </c>
      <c r="C28" s="99"/>
      <c r="D28" s="99"/>
      <c r="E28" t="str">
        <f t="shared" si="0"/>
        <v xml:space="preserve">ionError DECIMAL(8,4), </v>
      </c>
    </row>
    <row r="29" spans="1:5" x14ac:dyDescent="0.15">
      <c r="A29" s="99" t="s">
        <v>102</v>
      </c>
      <c r="B29" s="99" t="s">
        <v>153</v>
      </c>
      <c r="C29" s="99"/>
      <c r="D29" s="99"/>
      <c r="E29" t="str">
        <f t="shared" si="0"/>
        <v xml:space="preserve">duplicate VARCHAR(10), </v>
      </c>
    </row>
    <row r="30" spans="1:5" x14ac:dyDescent="0.15">
      <c r="A30" s="99" t="s">
        <v>106</v>
      </c>
      <c r="B30" s="99" t="s">
        <v>145</v>
      </c>
      <c r="C30" s="99"/>
      <c r="D30" s="99"/>
      <c r="E30" t="str">
        <f t="shared" si="0"/>
        <v xml:space="preserve">sampleType VARCHAR(20), </v>
      </c>
    </row>
    <row r="31" spans="1:5" x14ac:dyDescent="0.15">
      <c r="A31" s="104" t="s">
        <v>108</v>
      </c>
      <c r="B31" s="99" t="s">
        <v>177</v>
      </c>
      <c r="C31" s="99"/>
      <c r="D31" s="99"/>
      <c r="E31" t="str">
        <f t="shared" si="0"/>
        <v xml:space="preserve">ionBalance DECIMAL(8,4), </v>
      </c>
    </row>
    <row r="34" spans="1:1" x14ac:dyDescent="0.15">
      <c r="A34" s="105" t="s">
        <v>160</v>
      </c>
    </row>
  </sheetData>
  <conditionalFormatting sqref="A1:A1048576 G3">
    <cfRule type="duplicateValues" dxfId="0" priority="3"/>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topLeftCell="A19"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5"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Notes</vt:lpstr>
      <vt:lpstr>current</vt:lpstr>
      <vt:lpstr>historical</vt:lpstr>
      <vt:lpstr>sensor</vt:lpstr>
      <vt:lpstr>units</vt:lpstr>
      <vt:lpstr>OLD_initial</vt:lpstr>
      <vt:lpstr>OLD_current</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Simao</cp:lastModifiedBy>
  <dcterms:modified xsi:type="dcterms:W3CDTF">2018-11-09T01:28:48Z</dcterms:modified>
</cp:coreProperties>
</file>