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BJWi\Documents\Custom Office Templates\"/>
    </mc:Choice>
  </mc:AlternateContent>
  <xr:revisionPtr revIDLastSave="0" documentId="13_ncr:1_{E3F186C3-98DE-4F26-BF16-F95EE19358C8}" xr6:coauthVersionLast="47" xr6:coauthVersionMax="47" xr10:uidLastSave="{00000000-0000-0000-0000-000000000000}"/>
  <bookViews>
    <workbookView xWindow="-96" yWindow="-96" windowWidth="23232" windowHeight="12552" xr2:uid="{C1C9AB46-8D47-4CF6-8C15-0608C3AB861E}"/>
  </bookViews>
  <sheets>
    <sheet name="Skill Table" sheetId="4" r:id="rId1"/>
    <sheet name="monster treasure formulas" sheetId="13" state="hidden" r:id="rId2"/>
    <sheet name="Tier1MonsterTreasureCalculator" sheetId="14" state="hidden" r:id="rId3"/>
    <sheet name="Tier2MonsterTreasureCalculator" sheetId="16" state="hidden" r:id="rId4"/>
    <sheet name="Sheet1" sheetId="17" r:id="rId5"/>
    <sheet name="Initatiave Tracker" sheetId="11" state="hidden" r:id="rId6"/>
    <sheet name="Class Proficiencies" sheetId="10" state="hidden" r:id="rId7"/>
    <sheet name="Racial Bonus's" sheetId="8" state="hidden" r:id="rId8"/>
    <sheet name="Skill Hiearchy" sheetId="7" state="hidden" r:id="rId9"/>
    <sheet name="Dice Roller" sheetId="9" r:id="rId10"/>
  </sheets>
  <definedNames>
    <definedName name="_xlnm._FilterDatabase" localSheetId="0" hidden="1">'Skill Table'!#REF!</definedName>
    <definedName name="_xlnm._FilterDatabase" localSheetId="2" hidden="1">Tier1MonsterTreasureCalculator!$C$104:$D$109</definedName>
    <definedName name="AC" localSheetId="0">'Skill Table'!$E$30</definedName>
    <definedName name="Charisma" localSheetId="0">'Skill Table'!$B$28</definedName>
    <definedName name="Charisma_Modifier" localSheetId="0">'Skill Table'!$C$28</definedName>
    <definedName name="Constitution" localSheetId="0">'Skill Table'!$B$25</definedName>
    <definedName name="Constitution_Modifier" localSheetId="0">'Skill Table'!$C$25</definedName>
    <definedName name="Dexterity" localSheetId="0">'Skill Table'!$B$24</definedName>
    <definedName name="Dexterity_Modifier" localSheetId="0">'Skill Table'!$C$24</definedName>
    <definedName name="Health" localSheetId="0">'Skill Table'!$B$33</definedName>
    <definedName name="Health_Dice" localSheetId="0">'Skill Table'!$B$32</definedName>
    <definedName name="Intelligence" localSheetId="0">'Skill Table'!$B$26</definedName>
    <definedName name="Intelligence_Modifier" localSheetId="0">'Skill Table'!$C$26</definedName>
    <definedName name="Level" localSheetId="0">'Skill Table'!$B$31</definedName>
    <definedName name="Proficiency" localSheetId="0">'Skill Table'!$B$30</definedName>
    <definedName name="skill_18" localSheetId="0">'Skill Table'!$B$2:$B$20</definedName>
    <definedName name="skill_table_18" localSheetId="0">'Skill Table'!$A$2:$D$20</definedName>
    <definedName name="Spell_Attack_Modifier" localSheetId="0">'Skill Table'!$E$32</definedName>
    <definedName name="Spell_Save_DC" localSheetId="0">'Skill Table'!$E$33</definedName>
    <definedName name="Spellcasting_Ability" localSheetId="0">'Skill Table'!$E$31</definedName>
    <definedName name="Strength" localSheetId="0">'Skill Table'!$B$23</definedName>
    <definedName name="Strength_Modifier" localSheetId="0">'Skill Table'!$C$23</definedName>
    <definedName name="Wisdom" localSheetId="0">'Skill Table'!$B$27</definedName>
    <definedName name="Wisdom_Modifier" localSheetId="0">'Skill Table'!$C$27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4" l="1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C23" i="4" a="1"/>
  <c r="C23" i="4" s="1"/>
  <c r="B103" i="17" a="1"/>
  <c r="B103" i="17" s="1"/>
  <c r="B102" i="17" a="1"/>
  <c r="B102" i="17" s="1"/>
  <c r="B101" i="17" a="1"/>
  <c r="B101" i="17" s="1"/>
  <c r="B100" i="17" a="1"/>
  <c r="B100" i="17" s="1"/>
  <c r="B99" i="17" a="1"/>
  <c r="B99" i="17" s="1"/>
  <c r="B98" i="17" a="1"/>
  <c r="B98" i="17" s="1"/>
  <c r="B97" i="17" a="1"/>
  <c r="B97" i="17" s="1"/>
  <c r="B96" i="17" a="1"/>
  <c r="B96" i="17" s="1"/>
  <c r="B95" i="17" a="1"/>
  <c r="B95" i="17" s="1"/>
  <c r="B94" i="17" a="1"/>
  <c r="B94" i="17" s="1"/>
  <c r="B93" i="17" a="1"/>
  <c r="B93" i="17" s="1"/>
  <c r="B92" i="17" a="1"/>
  <c r="B92" i="17" s="1"/>
  <c r="B91" i="17" a="1"/>
  <c r="B91" i="17" s="1"/>
  <c r="B90" i="17" a="1"/>
  <c r="B90" i="17" s="1"/>
  <c r="B89" i="17" a="1"/>
  <c r="B89" i="17" s="1"/>
  <c r="B88" i="17" a="1"/>
  <c r="B88" i="17" s="1"/>
  <c r="B87" i="17" a="1"/>
  <c r="B87" i="17" s="1"/>
  <c r="B86" i="17" a="1"/>
  <c r="B86" i="17" s="1"/>
  <c r="B85" i="17" a="1"/>
  <c r="B85" i="17" s="1"/>
  <c r="B84" i="17" a="1"/>
  <c r="B84" i="17" s="1"/>
  <c r="B83" i="17" a="1"/>
  <c r="B83" i="17" s="1"/>
  <c r="B82" i="17" a="1"/>
  <c r="B82" i="17" s="1"/>
  <c r="B81" i="17" a="1"/>
  <c r="B81" i="17" s="1"/>
  <c r="B80" i="17" a="1"/>
  <c r="B80" i="17" s="1"/>
  <c r="B79" i="17" a="1"/>
  <c r="B79" i="17" s="1"/>
  <c r="B78" i="17" a="1"/>
  <c r="B78" i="17" s="1"/>
  <c r="B77" i="17" a="1"/>
  <c r="B77" i="17" s="1"/>
  <c r="B76" i="17" a="1"/>
  <c r="B76" i="17" s="1"/>
  <c r="B75" i="17" a="1"/>
  <c r="B75" i="17" s="1"/>
  <c r="B74" i="17" a="1"/>
  <c r="B74" i="17" s="1"/>
  <c r="B73" i="17" a="1"/>
  <c r="B73" i="17" s="1"/>
  <c r="B72" i="17" a="1"/>
  <c r="B72" i="17" s="1"/>
  <c r="B71" i="17" a="1"/>
  <c r="B71" i="17" s="1"/>
  <c r="B70" i="17" a="1"/>
  <c r="B70" i="17" s="1"/>
  <c r="B69" i="17" a="1"/>
  <c r="B69" i="17" s="1"/>
  <c r="B68" i="17" a="1"/>
  <c r="B68" i="17" s="1"/>
  <c r="B67" i="17" a="1"/>
  <c r="B67" i="17" s="1"/>
  <c r="B66" i="17" a="1"/>
  <c r="B66" i="17" s="1"/>
  <c r="B65" i="17" a="1"/>
  <c r="B65" i="17" s="1"/>
  <c r="B64" i="17" a="1"/>
  <c r="B64" i="17" s="1"/>
  <c r="B63" i="17" a="1"/>
  <c r="B63" i="17" s="1"/>
  <c r="B62" i="17" a="1"/>
  <c r="B62" i="17" s="1"/>
  <c r="B61" i="17" a="1"/>
  <c r="B61" i="17" s="1"/>
  <c r="B60" i="17" a="1"/>
  <c r="B60" i="17" s="1"/>
  <c r="B59" i="17" a="1"/>
  <c r="B59" i="17" s="1"/>
  <c r="B58" i="17" a="1"/>
  <c r="B58" i="17" s="1"/>
  <c r="B57" i="17" a="1"/>
  <c r="B57" i="17" s="1"/>
  <c r="B56" i="17" a="1"/>
  <c r="B56" i="17" s="1"/>
  <c r="B55" i="17" a="1"/>
  <c r="B55" i="17" s="1"/>
  <c r="B54" i="17" a="1"/>
  <c r="B54" i="17" s="1"/>
  <c r="B53" i="17" a="1"/>
  <c r="B53" i="17" s="1"/>
  <c r="B52" i="17" a="1"/>
  <c r="B52" i="17" s="1"/>
  <c r="B51" i="17" a="1"/>
  <c r="B51" i="17" s="1"/>
  <c r="B50" i="17" a="1"/>
  <c r="B50" i="17" s="1"/>
  <c r="B49" i="17" a="1"/>
  <c r="B49" i="17" s="1"/>
  <c r="B48" i="17" a="1"/>
  <c r="B48" i="17" s="1"/>
  <c r="B47" i="17" a="1"/>
  <c r="B47" i="17" s="1"/>
  <c r="B46" i="17" a="1"/>
  <c r="B46" i="17" s="1"/>
  <c r="B45" i="17" a="1"/>
  <c r="B45" i="17" s="1"/>
  <c r="B44" i="17" a="1"/>
  <c r="B44" i="17" s="1"/>
  <c r="B43" i="17" a="1"/>
  <c r="B43" i="17" s="1"/>
  <c r="B42" i="17" a="1"/>
  <c r="B42" i="17" s="1"/>
  <c r="B41" i="17" a="1"/>
  <c r="B41" i="17" s="1"/>
  <c r="B40" i="17" a="1"/>
  <c r="B40" i="17" s="1"/>
  <c r="B39" i="17" a="1"/>
  <c r="B39" i="17" s="1"/>
  <c r="B38" i="17" a="1"/>
  <c r="B38" i="17" s="1"/>
  <c r="B37" i="17" a="1"/>
  <c r="B37" i="17" s="1"/>
  <c r="B36" i="17" a="1"/>
  <c r="B36" i="17" s="1"/>
  <c r="B35" i="17" a="1"/>
  <c r="B35" i="17" s="1"/>
  <c r="B34" i="17" a="1"/>
  <c r="B34" i="17" s="1"/>
  <c r="B33" i="17" a="1"/>
  <c r="B33" i="17" s="1"/>
  <c r="B32" i="17" a="1"/>
  <c r="B32" i="17" s="1"/>
  <c r="B31" i="17" a="1"/>
  <c r="B31" i="17" s="1"/>
  <c r="B30" i="17" a="1"/>
  <c r="B30" i="17" s="1"/>
  <c r="B29" i="17" a="1"/>
  <c r="B29" i="17" s="1"/>
  <c r="B28" i="17" a="1"/>
  <c r="B28" i="17" s="1"/>
  <c r="B27" i="17" a="1"/>
  <c r="B27" i="17" s="1"/>
  <c r="B26" i="17" a="1"/>
  <c r="B26" i="17" s="1"/>
  <c r="B25" i="17" a="1"/>
  <c r="B25" i="17" s="1"/>
  <c r="B24" i="17" a="1"/>
  <c r="B24" i="17" s="1"/>
  <c r="B23" i="17" a="1"/>
  <c r="B23" i="17" s="1"/>
  <c r="B22" i="17" a="1"/>
  <c r="B22" i="17" s="1"/>
  <c r="B21" i="17" a="1"/>
  <c r="B21" i="17" s="1"/>
  <c r="B20" i="17" a="1"/>
  <c r="B20" i="17" s="1"/>
  <c r="B19" i="17" a="1"/>
  <c r="B19" i="17" s="1"/>
  <c r="B18" i="17" a="1"/>
  <c r="B18" i="17" s="1"/>
  <c r="B17" i="17" a="1"/>
  <c r="B17" i="17" s="1"/>
  <c r="B16" i="17" a="1"/>
  <c r="B16" i="17" s="1"/>
  <c r="B15" i="17" a="1"/>
  <c r="B15" i="17" s="1"/>
  <c r="B14" i="17" a="1"/>
  <c r="B14" i="17" s="1"/>
  <c r="B13" i="17" a="1"/>
  <c r="B13" i="17" s="1"/>
  <c r="B12" i="17" a="1"/>
  <c r="B12" i="17" s="1"/>
  <c r="B11" i="17" a="1"/>
  <c r="B11" i="17" s="1"/>
  <c r="B10" i="17" a="1"/>
  <c r="B10" i="17" s="1"/>
  <c r="B9" i="17" a="1"/>
  <c r="B9" i="17" s="1"/>
  <c r="B8" i="17" a="1"/>
  <c r="B8" i="17" s="1"/>
  <c r="B7" i="17" a="1"/>
  <c r="B7" i="17" s="1"/>
  <c r="B6" i="17" a="1"/>
  <c r="B6" i="17" s="1"/>
  <c r="B5" i="17" a="1"/>
  <c r="B5" i="17" s="1"/>
  <c r="B4" i="17" a="1"/>
  <c r="B4" i="17" s="1"/>
  <c r="B1" i="14" a="1"/>
  <c r="B1" i="14" s="1"/>
  <c r="B100" i="16" a="1"/>
  <c r="B100" i="16" s="1"/>
  <c r="B99" i="16" a="1"/>
  <c r="B99" i="16" s="1"/>
  <c r="B98" i="16" a="1"/>
  <c r="B98" i="16" s="1"/>
  <c r="B97" i="16" a="1"/>
  <c r="B97" i="16" s="1"/>
  <c r="B96" i="16"/>
  <c r="B96" i="16" a="1"/>
  <c r="B95" i="16" a="1"/>
  <c r="B95" i="16" s="1"/>
  <c r="B94" i="16" a="1"/>
  <c r="B94" i="16" s="1"/>
  <c r="B93" i="16" a="1"/>
  <c r="B93" i="16" s="1"/>
  <c r="B92" i="16" a="1"/>
  <c r="B92" i="16" s="1"/>
  <c r="B91" i="16" a="1"/>
  <c r="B91" i="16" s="1"/>
  <c r="B90" i="16" a="1"/>
  <c r="B90" i="16" s="1"/>
  <c r="B89" i="16" a="1"/>
  <c r="B89" i="16" s="1"/>
  <c r="B88" i="16" a="1"/>
  <c r="B88" i="16" s="1"/>
  <c r="B87" i="16" a="1"/>
  <c r="B87" i="16" s="1"/>
  <c r="B86" i="16" a="1"/>
  <c r="B86" i="16" s="1"/>
  <c r="B85" i="16" a="1"/>
  <c r="B85" i="16" s="1"/>
  <c r="B84" i="16" a="1"/>
  <c r="B84" i="16" s="1"/>
  <c r="B83" i="16" a="1"/>
  <c r="B83" i="16" s="1"/>
  <c r="B82" i="16" a="1"/>
  <c r="B82" i="16" s="1"/>
  <c r="B81" i="16" a="1"/>
  <c r="B81" i="16" s="1"/>
  <c r="B80" i="16" a="1"/>
  <c r="B80" i="16" s="1"/>
  <c r="B79" i="16" a="1"/>
  <c r="B79" i="16" s="1"/>
  <c r="B78" i="16" a="1"/>
  <c r="B78" i="16" s="1"/>
  <c r="B77" i="16" a="1"/>
  <c r="B77" i="16" s="1"/>
  <c r="B76" i="16"/>
  <c r="B76" i="16" a="1"/>
  <c r="B75" i="16" a="1"/>
  <c r="B75" i="16" s="1"/>
  <c r="B74" i="16" a="1"/>
  <c r="B74" i="16" s="1"/>
  <c r="B73" i="16" a="1"/>
  <c r="B73" i="16" s="1"/>
  <c r="B72" i="16" a="1"/>
  <c r="B72" i="16" s="1"/>
  <c r="B71" i="16" a="1"/>
  <c r="B71" i="16" s="1"/>
  <c r="B70" i="16" a="1"/>
  <c r="B70" i="16" s="1"/>
  <c r="B69" i="16" a="1"/>
  <c r="B69" i="16" s="1"/>
  <c r="B68" i="16" a="1"/>
  <c r="B68" i="16" s="1"/>
  <c r="B67" i="16" a="1"/>
  <c r="B67" i="16" s="1"/>
  <c r="B66" i="16" a="1"/>
  <c r="B66" i="16" s="1"/>
  <c r="B65" i="16" a="1"/>
  <c r="B65" i="16" s="1"/>
  <c r="B64" i="16"/>
  <c r="B64" i="16" a="1"/>
  <c r="B63" i="16" a="1"/>
  <c r="B63" i="16" s="1"/>
  <c r="B62" i="16" a="1"/>
  <c r="B62" i="16" s="1"/>
  <c r="B61" i="16" a="1"/>
  <c r="B61" i="16" s="1"/>
  <c r="B60" i="16" a="1"/>
  <c r="B60" i="16" s="1"/>
  <c r="B59" i="16" a="1"/>
  <c r="B59" i="16" s="1"/>
  <c r="B58" i="16" a="1"/>
  <c r="B58" i="16" s="1"/>
  <c r="B57" i="16" a="1"/>
  <c r="B57" i="16" s="1"/>
  <c r="B56" i="16" a="1"/>
  <c r="B56" i="16" s="1"/>
  <c r="B55" i="16" a="1"/>
  <c r="B55" i="16" s="1"/>
  <c r="B54" i="16" a="1"/>
  <c r="B54" i="16" s="1"/>
  <c r="B53" i="16" a="1"/>
  <c r="B53" i="16" s="1"/>
  <c r="B52" i="16" a="1"/>
  <c r="B52" i="16" s="1"/>
  <c r="B51" i="16" a="1"/>
  <c r="B51" i="16" s="1"/>
  <c r="B50" i="16" a="1"/>
  <c r="B50" i="16" s="1"/>
  <c r="B49" i="16" a="1"/>
  <c r="B49" i="16" s="1"/>
  <c r="B48" i="16" a="1"/>
  <c r="B48" i="16" s="1"/>
  <c r="B47" i="16" a="1"/>
  <c r="B47" i="16" s="1"/>
  <c r="B46" i="16" a="1"/>
  <c r="B46" i="16" s="1"/>
  <c r="B45" i="16" a="1"/>
  <c r="B45" i="16" s="1"/>
  <c r="B44" i="16" a="1"/>
  <c r="B44" i="16" s="1"/>
  <c r="B43" i="16" a="1"/>
  <c r="B43" i="16" s="1"/>
  <c r="B42" i="16" a="1"/>
  <c r="B42" i="16" s="1"/>
  <c r="B41" i="16" a="1"/>
  <c r="B41" i="16" s="1"/>
  <c r="B40" i="16" a="1"/>
  <c r="B40" i="16" s="1"/>
  <c r="B39" i="16" a="1"/>
  <c r="B39" i="16" s="1"/>
  <c r="B38" i="16" a="1"/>
  <c r="B38" i="16" s="1"/>
  <c r="B37" i="16" a="1"/>
  <c r="B37" i="16" s="1"/>
  <c r="B36" i="16" a="1"/>
  <c r="B36" i="16" s="1"/>
  <c r="B35" i="16" a="1"/>
  <c r="B35" i="16" s="1"/>
  <c r="B34" i="16" a="1"/>
  <c r="B34" i="16" s="1"/>
  <c r="B33" i="16" a="1"/>
  <c r="B33" i="16" s="1"/>
  <c r="B32" i="16" a="1"/>
  <c r="B32" i="16" s="1"/>
  <c r="B31" i="16" a="1"/>
  <c r="B31" i="16" s="1"/>
  <c r="B30" i="16" a="1"/>
  <c r="B30" i="16" s="1"/>
  <c r="B29" i="16" a="1"/>
  <c r="B29" i="16" s="1"/>
  <c r="B28" i="16" a="1"/>
  <c r="B28" i="16" s="1"/>
  <c r="B27" i="16" a="1"/>
  <c r="B27" i="16" s="1"/>
  <c r="B26" i="16" a="1"/>
  <c r="B26" i="16" s="1"/>
  <c r="B25" i="16" a="1"/>
  <c r="B25" i="16" s="1"/>
  <c r="B24" i="16" a="1"/>
  <c r="B24" i="16" s="1"/>
  <c r="B23" i="16" a="1"/>
  <c r="B23" i="16" s="1"/>
  <c r="B22" i="16" a="1"/>
  <c r="B22" i="16" s="1"/>
  <c r="B21" i="16" a="1"/>
  <c r="B21" i="16" s="1"/>
  <c r="B20" i="16" a="1"/>
  <c r="B20" i="16" s="1"/>
  <c r="B19" i="16" a="1"/>
  <c r="B19" i="16" s="1"/>
  <c r="B18" i="16" a="1"/>
  <c r="B18" i="16" s="1"/>
  <c r="B17" i="16" a="1"/>
  <c r="B17" i="16" s="1"/>
  <c r="B16" i="16" a="1"/>
  <c r="B16" i="16" s="1"/>
  <c r="B15" i="16" a="1"/>
  <c r="B15" i="16" s="1"/>
  <c r="B14" i="16" a="1"/>
  <c r="B14" i="16" s="1"/>
  <c r="B13" i="16" a="1"/>
  <c r="B13" i="16" s="1"/>
  <c r="B12" i="16" a="1"/>
  <c r="B12" i="16" s="1"/>
  <c r="B11" i="16" a="1"/>
  <c r="B11" i="16" s="1"/>
  <c r="B10" i="16" a="1"/>
  <c r="B10" i="16" s="1"/>
  <c r="B9" i="16" a="1"/>
  <c r="B9" i="16" s="1"/>
  <c r="B8" i="16" a="1"/>
  <c r="B8" i="16" s="1"/>
  <c r="B7" i="16" a="1"/>
  <c r="B7" i="16" s="1"/>
  <c r="B6" i="16" a="1"/>
  <c r="B6" i="16" s="1"/>
  <c r="B5" i="16" a="1"/>
  <c r="B5" i="16" s="1"/>
  <c r="B4" i="16"/>
  <c r="B4" i="16" a="1"/>
  <c r="B3" i="16" a="1"/>
  <c r="B3" i="16" s="1"/>
  <c r="B2" i="16" a="1"/>
  <c r="B2" i="16" s="1"/>
  <c r="B1" i="16" a="1"/>
  <c r="B1" i="16" s="1"/>
  <c r="B100" i="14" a="1"/>
  <c r="B100" i="14" s="1"/>
  <c r="B99" i="14" a="1"/>
  <c r="B99" i="14" s="1"/>
  <c r="B98" i="14" a="1"/>
  <c r="B98" i="14" s="1"/>
  <c r="B97" i="14" a="1"/>
  <c r="B97" i="14" s="1"/>
  <c r="B96" i="14" a="1"/>
  <c r="B96" i="14" s="1"/>
  <c r="B95" i="14" a="1"/>
  <c r="B95" i="14" s="1"/>
  <c r="B94" i="14" a="1"/>
  <c r="B94" i="14" s="1"/>
  <c r="B93" i="14" a="1"/>
  <c r="B93" i="14" s="1"/>
  <c r="B92" i="14" a="1"/>
  <c r="B92" i="14" s="1"/>
  <c r="B91" i="14" a="1"/>
  <c r="B91" i="14" s="1"/>
  <c r="B90" i="14" a="1"/>
  <c r="B90" i="14" s="1"/>
  <c r="B89" i="14" a="1"/>
  <c r="B89" i="14" s="1"/>
  <c r="B88" i="14" a="1"/>
  <c r="B88" i="14" s="1"/>
  <c r="B87" i="14" a="1"/>
  <c r="B87" i="14" s="1"/>
  <c r="B86" i="14" a="1"/>
  <c r="B86" i="14" s="1"/>
  <c r="B85" i="14" a="1"/>
  <c r="B85" i="14" s="1"/>
  <c r="B84" i="14" a="1"/>
  <c r="B84" i="14" s="1"/>
  <c r="B83" i="14" a="1"/>
  <c r="B83" i="14" s="1"/>
  <c r="B82" i="14" a="1"/>
  <c r="B82" i="14" s="1"/>
  <c r="B81" i="14" a="1"/>
  <c r="B81" i="14" s="1"/>
  <c r="B80" i="14" a="1"/>
  <c r="B80" i="14" s="1"/>
  <c r="B79" i="14" a="1"/>
  <c r="B79" i="14" s="1"/>
  <c r="B78" i="14" a="1"/>
  <c r="B78" i="14" s="1"/>
  <c r="B77" i="14" a="1"/>
  <c r="B77" i="14" s="1"/>
  <c r="B76" i="14" a="1"/>
  <c r="B76" i="14" s="1"/>
  <c r="B75" i="14" a="1"/>
  <c r="B75" i="14" s="1"/>
  <c r="B74" i="14" a="1"/>
  <c r="B74" i="14" s="1"/>
  <c r="B73" i="14" a="1"/>
  <c r="B73" i="14" s="1"/>
  <c r="B72" i="14" a="1"/>
  <c r="B72" i="14" s="1"/>
  <c r="B71" i="14"/>
  <c r="B71" i="14" a="1"/>
  <c r="B70" i="14" a="1"/>
  <c r="B70" i="14" s="1"/>
  <c r="B69" i="14" a="1"/>
  <c r="B69" i="14" s="1"/>
  <c r="B68" i="14" a="1"/>
  <c r="B68" i="14" s="1"/>
  <c r="B67" i="14" a="1"/>
  <c r="B67" i="14" s="1"/>
  <c r="B66" i="14" a="1"/>
  <c r="B66" i="14" s="1"/>
  <c r="B65" i="14" a="1"/>
  <c r="B65" i="14" s="1"/>
  <c r="B64" i="14" a="1"/>
  <c r="B64" i="14" s="1"/>
  <c r="B63" i="14" a="1"/>
  <c r="B63" i="14" s="1"/>
  <c r="B62" i="14" a="1"/>
  <c r="B62" i="14" s="1"/>
  <c r="B61" i="14" a="1"/>
  <c r="B61" i="14" s="1"/>
  <c r="B60" i="14" a="1"/>
  <c r="B60" i="14" s="1"/>
  <c r="B59" i="14" a="1"/>
  <c r="B59" i="14" s="1"/>
  <c r="B58" i="14" a="1"/>
  <c r="B58" i="14" s="1"/>
  <c r="B57" i="14" a="1"/>
  <c r="B57" i="14" s="1"/>
  <c r="B56" i="14" a="1"/>
  <c r="B56" i="14" s="1"/>
  <c r="B55" i="14" a="1"/>
  <c r="B55" i="14" s="1"/>
  <c r="B54" i="14" a="1"/>
  <c r="B54" i="14" s="1"/>
  <c r="B53" i="14" a="1"/>
  <c r="B53" i="14" s="1"/>
  <c r="B52" i="14" a="1"/>
  <c r="B52" i="14" s="1"/>
  <c r="B51" i="14" a="1"/>
  <c r="B51" i="14" s="1"/>
  <c r="B50" i="14" a="1"/>
  <c r="B50" i="14" s="1"/>
  <c r="B49" i="14" a="1"/>
  <c r="B49" i="14" s="1"/>
  <c r="B48" i="14" a="1"/>
  <c r="B48" i="14" s="1"/>
  <c r="B47" i="14" a="1"/>
  <c r="B47" i="14" s="1"/>
  <c r="B46" i="14" a="1"/>
  <c r="B46" i="14" s="1"/>
  <c r="B45" i="14" a="1"/>
  <c r="B45" i="14" s="1"/>
  <c r="B44" i="14" a="1"/>
  <c r="B44" i="14" s="1"/>
  <c r="B43" i="14" a="1"/>
  <c r="B43" i="14" s="1"/>
  <c r="B42" i="14" a="1"/>
  <c r="B42" i="14" s="1"/>
  <c r="B41" i="14" a="1"/>
  <c r="B41" i="14" s="1"/>
  <c r="B40" i="14" a="1"/>
  <c r="B40" i="14" s="1"/>
  <c r="B39" i="14" a="1"/>
  <c r="B39" i="14" s="1"/>
  <c r="B38" i="14" a="1"/>
  <c r="B38" i="14" s="1"/>
  <c r="B37" i="14" a="1"/>
  <c r="B37" i="14" s="1"/>
  <c r="B36" i="14" a="1"/>
  <c r="B36" i="14" s="1"/>
  <c r="B35" i="14" a="1"/>
  <c r="B35" i="14" s="1"/>
  <c r="B34" i="14" a="1"/>
  <c r="B34" i="14" s="1"/>
  <c r="B33" i="14" a="1"/>
  <c r="B33" i="14" s="1"/>
  <c r="B32" i="14" a="1"/>
  <c r="B32" i="14" s="1"/>
  <c r="B31" i="14" a="1"/>
  <c r="B31" i="14" s="1"/>
  <c r="B30" i="14" a="1"/>
  <c r="B30" i="14" s="1"/>
  <c r="B29" i="14" a="1"/>
  <c r="B29" i="14" s="1"/>
  <c r="B28" i="14" a="1"/>
  <c r="B28" i="14" s="1"/>
  <c r="B27" i="14" a="1"/>
  <c r="B27" i="14" s="1"/>
  <c r="B26" i="14" a="1"/>
  <c r="B26" i="14" s="1"/>
  <c r="B25" i="14" a="1"/>
  <c r="B25" i="14" s="1"/>
  <c r="B24" i="14" a="1"/>
  <c r="B24" i="14" s="1"/>
  <c r="B23" i="14" a="1"/>
  <c r="B23" i="14" s="1"/>
  <c r="B22" i="14" a="1"/>
  <c r="B22" i="14" s="1"/>
  <c r="B21" i="14" a="1"/>
  <c r="B21" i="14" s="1"/>
  <c r="B20" i="14" a="1"/>
  <c r="B20" i="14" s="1"/>
  <c r="B19" i="14" a="1"/>
  <c r="B19" i="14" s="1"/>
  <c r="B18" i="14" a="1"/>
  <c r="B18" i="14" s="1"/>
  <c r="B17" i="14" a="1"/>
  <c r="B17" i="14" s="1"/>
  <c r="B16" i="14" a="1"/>
  <c r="B16" i="14" s="1"/>
  <c r="B15" i="14" a="1"/>
  <c r="B15" i="14" s="1"/>
  <c r="B14" i="14" a="1"/>
  <c r="B14" i="14" s="1"/>
  <c r="B13" i="14" a="1"/>
  <c r="B13" i="14" s="1"/>
  <c r="B12" i="14" a="1"/>
  <c r="B12" i="14" s="1"/>
  <c r="B11" i="14" a="1"/>
  <c r="B11" i="14" s="1"/>
  <c r="B10" i="14" a="1"/>
  <c r="B10" i="14" s="1"/>
  <c r="B9" i="14" a="1"/>
  <c r="B9" i="14" s="1"/>
  <c r="B8" i="14" a="1"/>
  <c r="B8" i="14" s="1"/>
  <c r="B7" i="14" a="1"/>
  <c r="B7" i="14" s="1"/>
  <c r="B6" i="14" a="1"/>
  <c r="B6" i="14" s="1"/>
  <c r="B5" i="14" a="1"/>
  <c r="B5" i="14" s="1"/>
  <c r="B4" i="14" a="1"/>
  <c r="B4" i="14" s="1"/>
  <c r="B3" i="14" a="1"/>
  <c r="B3" i="14" s="1"/>
  <c r="B2" i="14" a="1"/>
  <c r="B2" i="14" s="1"/>
  <c r="P27" i="13"/>
  <c r="O27" i="13"/>
  <c r="N27" i="13"/>
  <c r="M27" i="13"/>
  <c r="L27" i="13"/>
  <c r="P26" i="13"/>
  <c r="O26" i="13"/>
  <c r="N26" i="13"/>
  <c r="M26" i="13"/>
  <c r="L26" i="13"/>
  <c r="P25" i="13"/>
  <c r="O25" i="13"/>
  <c r="N25" i="13"/>
  <c r="M25" i="13"/>
  <c r="L25" i="13"/>
  <c r="P24" i="13"/>
  <c r="O24" i="13"/>
  <c r="N24" i="13"/>
  <c r="M24" i="13"/>
  <c r="L24" i="13"/>
  <c r="P23" i="13"/>
  <c r="O23" i="13"/>
  <c r="N23" i="13"/>
  <c r="M23" i="13"/>
  <c r="L23" i="13"/>
  <c r="D27" i="13" a="1"/>
  <c r="D27" i="13" s="1"/>
  <c r="C25" i="13"/>
  <c r="C24" i="13"/>
  <c r="C23" i="13"/>
  <c r="G2" i="9" a="1"/>
  <c r="G2" i="9" s="1"/>
  <c r="M5" i="17" l="1"/>
  <c r="M7" i="17"/>
  <c r="M9" i="17"/>
  <c r="I5" i="17" s="1"/>
  <c r="M6" i="17"/>
  <c r="M8" i="17"/>
  <c r="M2" i="14"/>
  <c r="E2" i="14" s="1"/>
  <c r="M2" i="16"/>
  <c r="M4" i="16"/>
  <c r="M6" i="16"/>
  <c r="I2" i="16" s="1"/>
  <c r="M3" i="16"/>
  <c r="M5" i="16"/>
  <c r="M3" i="14"/>
  <c r="F2" i="14" s="1"/>
  <c r="M4" i="14"/>
  <c r="G2" i="14" s="1"/>
  <c r="M5" i="14"/>
  <c r="H2" i="14" s="1"/>
  <c r="M6" i="14"/>
  <c r="I2" i="14" s="1"/>
  <c r="D30" i="13"/>
  <c r="D29" i="13"/>
  <c r="D28" i="13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G101" i="9" a="1"/>
  <c r="G101" i="9" s="1"/>
  <c r="G100" i="9" a="1"/>
  <c r="G100" i="9" s="1"/>
  <c r="G99" i="9" a="1"/>
  <c r="G99" i="9" s="1"/>
  <c r="G98" i="9" a="1"/>
  <c r="G98" i="9" s="1"/>
  <c r="G97" i="9" a="1"/>
  <c r="G97" i="9" s="1"/>
  <c r="G96" i="9" a="1"/>
  <c r="G96" i="9" s="1"/>
  <c r="G95" i="9" a="1"/>
  <c r="G95" i="9" s="1"/>
  <c r="G94" i="9" a="1"/>
  <c r="G94" i="9" s="1"/>
  <c r="G93" i="9" a="1"/>
  <c r="G93" i="9" s="1"/>
  <c r="G92" i="9" a="1"/>
  <c r="G92" i="9" s="1"/>
  <c r="G91" i="9" a="1"/>
  <c r="G91" i="9" s="1"/>
  <c r="G90" i="9" a="1"/>
  <c r="G90" i="9" s="1"/>
  <c r="G89" i="9" a="1"/>
  <c r="G89" i="9" s="1"/>
  <c r="G88" i="9" a="1"/>
  <c r="G88" i="9" s="1"/>
  <c r="G87" i="9" a="1"/>
  <c r="G87" i="9" s="1"/>
  <c r="G86" i="9" a="1"/>
  <c r="G86" i="9" s="1"/>
  <c r="G85" i="9" a="1"/>
  <c r="G85" i="9" s="1"/>
  <c r="G84" i="9" a="1"/>
  <c r="G84" i="9" s="1"/>
  <c r="G83" i="9" a="1"/>
  <c r="G83" i="9" s="1"/>
  <c r="G82" i="9" a="1"/>
  <c r="G82" i="9" s="1"/>
  <c r="G81" i="9" a="1"/>
  <c r="G81" i="9" s="1"/>
  <c r="G80" i="9" a="1"/>
  <c r="G80" i="9" s="1"/>
  <c r="G79" i="9" a="1"/>
  <c r="G79" i="9" s="1"/>
  <c r="G78" i="9" a="1"/>
  <c r="G78" i="9" s="1"/>
  <c r="G77" i="9" a="1"/>
  <c r="G77" i="9" s="1"/>
  <c r="G76" i="9" a="1"/>
  <c r="G76" i="9" s="1"/>
  <c r="G75" i="9" a="1"/>
  <c r="G75" i="9" s="1"/>
  <c r="G74" i="9" a="1"/>
  <c r="G74" i="9" s="1"/>
  <c r="G73" i="9" a="1"/>
  <c r="G73" i="9" s="1"/>
  <c r="G72" i="9" a="1"/>
  <c r="G72" i="9" s="1"/>
  <c r="G71" i="9" a="1"/>
  <c r="G71" i="9" s="1"/>
  <c r="G70" i="9" a="1"/>
  <c r="G70" i="9" s="1"/>
  <c r="G69" i="9" a="1"/>
  <c r="G69" i="9" s="1"/>
  <c r="G68" i="9" a="1"/>
  <c r="G68" i="9" s="1"/>
  <c r="G67" i="9" a="1"/>
  <c r="G67" i="9" s="1"/>
  <c r="G66" i="9" a="1"/>
  <c r="G66" i="9" s="1"/>
  <c r="G65" i="9" a="1"/>
  <c r="G65" i="9" s="1"/>
  <c r="G64" i="9" a="1"/>
  <c r="G64" i="9" s="1"/>
  <c r="G63" i="9" a="1"/>
  <c r="G63" i="9" s="1"/>
  <c r="G62" i="9" a="1"/>
  <c r="G62" i="9" s="1"/>
  <c r="G61" i="9" a="1"/>
  <c r="G61" i="9" s="1"/>
  <c r="G60" i="9" a="1"/>
  <c r="G60" i="9" s="1"/>
  <c r="G59" i="9" a="1"/>
  <c r="G59" i="9" s="1"/>
  <c r="G58" i="9" a="1"/>
  <c r="G58" i="9" s="1"/>
  <c r="G57" i="9" a="1"/>
  <c r="G57" i="9" s="1"/>
  <c r="G56" i="9" a="1"/>
  <c r="G56" i="9" s="1"/>
  <c r="G55" i="9" a="1"/>
  <c r="G55" i="9" s="1"/>
  <c r="G54" i="9" a="1"/>
  <c r="G54" i="9" s="1"/>
  <c r="G53" i="9" a="1"/>
  <c r="G53" i="9" s="1"/>
  <c r="G52" i="9" a="1"/>
  <c r="G52" i="9" s="1"/>
  <c r="G51" i="9" a="1"/>
  <c r="G51" i="9" s="1"/>
  <c r="G50" i="9" a="1"/>
  <c r="G50" i="9" s="1"/>
  <c r="G49" i="9" a="1"/>
  <c r="G49" i="9" s="1"/>
  <c r="G48" i="9" a="1"/>
  <c r="G48" i="9" s="1"/>
  <c r="G47" i="9" a="1"/>
  <c r="G47" i="9" s="1"/>
  <c r="G46" i="9" a="1"/>
  <c r="G46" i="9" s="1"/>
  <c r="G45" i="9" a="1"/>
  <c r="G45" i="9" s="1"/>
  <c r="G44" i="9" a="1"/>
  <c r="G44" i="9" s="1"/>
  <c r="G43" i="9" a="1"/>
  <c r="G43" i="9" s="1"/>
  <c r="G42" i="9" a="1"/>
  <c r="G42" i="9" s="1"/>
  <c r="G41" i="9" a="1"/>
  <c r="G41" i="9" s="1"/>
  <c r="G40" i="9" a="1"/>
  <c r="G40" i="9" s="1"/>
  <c r="G39" i="9" a="1"/>
  <c r="G39" i="9" s="1"/>
  <c r="G38" i="9" a="1"/>
  <c r="G38" i="9" s="1"/>
  <c r="G37" i="9" a="1"/>
  <c r="G37" i="9" s="1"/>
  <c r="G36" i="9" a="1"/>
  <c r="G36" i="9" s="1"/>
  <c r="G35" i="9" a="1"/>
  <c r="G35" i="9" s="1"/>
  <c r="G34" i="9" a="1"/>
  <c r="G34" i="9" s="1"/>
  <c r="G33" i="9" a="1"/>
  <c r="G33" i="9" s="1"/>
  <c r="G32" i="9" a="1"/>
  <c r="G32" i="9" s="1"/>
  <c r="G31" i="9" a="1"/>
  <c r="G31" i="9" s="1"/>
  <c r="G30" i="9" a="1"/>
  <c r="G30" i="9" s="1"/>
  <c r="G29" i="9" a="1"/>
  <c r="G29" i="9" s="1"/>
  <c r="G28" i="9" a="1"/>
  <c r="G28" i="9" s="1"/>
  <c r="G27" i="9" a="1"/>
  <c r="G27" i="9" s="1"/>
  <c r="G26" i="9" a="1"/>
  <c r="G26" i="9" s="1"/>
  <c r="G25" i="9" a="1"/>
  <c r="G25" i="9" s="1"/>
  <c r="G24" i="9" a="1"/>
  <c r="G24" i="9" s="1"/>
  <c r="G23" i="9" a="1"/>
  <c r="G23" i="9" s="1"/>
  <c r="G22" i="9" a="1"/>
  <c r="G22" i="9" s="1"/>
  <c r="G21" i="9" a="1"/>
  <c r="G21" i="9" s="1"/>
  <c r="G20" i="9" a="1"/>
  <c r="G20" i="9" s="1"/>
  <c r="G19" i="9" a="1"/>
  <c r="G19" i="9" s="1"/>
  <c r="G18" i="9" a="1"/>
  <c r="G18" i="9" s="1"/>
  <c r="G17" i="9" a="1"/>
  <c r="G17" i="9" s="1"/>
  <c r="G16" i="9" a="1"/>
  <c r="G16" i="9" s="1"/>
  <c r="G15" i="9" a="1"/>
  <c r="G15" i="9" s="1"/>
  <c r="G14" i="9" a="1"/>
  <c r="G14" i="9" s="1"/>
  <c r="G13" i="9" a="1"/>
  <c r="G13" i="9" s="1"/>
  <c r="G12" i="9" a="1"/>
  <c r="G12" i="9" s="1"/>
  <c r="G11" i="9" a="1"/>
  <c r="G11" i="9" s="1"/>
  <c r="G10" i="9" a="1"/>
  <c r="G10" i="9" s="1"/>
  <c r="G9" i="9" a="1"/>
  <c r="G9" i="9" s="1"/>
  <c r="G8" i="9" a="1"/>
  <c r="G8" i="9" s="1"/>
  <c r="G7" i="9" a="1"/>
  <c r="G7" i="9" s="1"/>
  <c r="G6" i="9" a="1"/>
  <c r="G6" i="9" s="1"/>
  <c r="G5" i="9" a="1"/>
  <c r="G5" i="9" s="1"/>
  <c r="G4" i="9" a="1"/>
  <c r="G4" i="9" s="1"/>
  <c r="G3" i="9" a="1"/>
  <c r="G3" i="9" s="1"/>
  <c r="I2" i="9"/>
  <c r="H5" i="17" l="1"/>
  <c r="F5" i="17"/>
  <c r="E5" i="17"/>
  <c r="G5" i="17"/>
  <c r="F2" i="16"/>
  <c r="H2" i="16"/>
  <c r="E2" i="16"/>
  <c r="G2" i="16"/>
  <c r="B30" i="4" a="1"/>
  <c r="B30" i="4" s="1"/>
  <c r="I9" i="4" l="1" a="1"/>
  <c r="I9" i="4" s="1"/>
  <c r="I11" i="4" a="1"/>
  <c r="I11" i="4" s="1"/>
  <c r="I17" i="4" a="1"/>
  <c r="I17" i="4" s="1"/>
  <c r="I3" i="4" a="1"/>
  <c r="I3" i="4" s="1"/>
  <c r="I19" i="4" a="1"/>
  <c r="I19" i="4" s="1"/>
  <c r="I18" i="4" a="1"/>
  <c r="I18" i="4" s="1"/>
  <c r="I12" i="4" a="1"/>
  <c r="I12" i="4" s="1"/>
  <c r="I16" i="4" a="1"/>
  <c r="I16" i="4" s="1"/>
  <c r="I15" i="4" a="1"/>
  <c r="I15" i="4" s="1"/>
  <c r="I13" i="4" a="1"/>
  <c r="I13" i="4" s="1"/>
  <c r="I6" i="4" a="1"/>
  <c r="I6" i="4" s="1"/>
  <c r="I20" i="4" a="1"/>
  <c r="I20" i="4" s="1"/>
  <c r="I8" i="4" a="1"/>
  <c r="I8" i="4" s="1"/>
  <c r="I7" i="4" a="1"/>
  <c r="I7" i="4" s="1"/>
  <c r="I14" i="4" a="1"/>
  <c r="I14" i="4" s="1"/>
  <c r="I5" i="4" a="1"/>
  <c r="I5" i="4" s="1"/>
  <c r="I10" i="4" a="1"/>
  <c r="I10" i="4" s="1"/>
  <c r="I4" i="4" a="1"/>
  <c r="I4" i="4" s="1"/>
  <c r="D13" i="4" a="1"/>
  <c r="D13" i="4" s="1"/>
  <c r="D5" i="4" a="1"/>
  <c r="D5" i="4" s="1"/>
  <c r="D4" i="4" a="1"/>
  <c r="D4" i="4" s="1"/>
  <c r="D11" i="4" a="1"/>
  <c r="D11" i="4" s="1"/>
  <c r="D10" i="4" a="1"/>
  <c r="D10" i="4" s="1"/>
  <c r="D6" i="4" a="1"/>
  <c r="D6" i="4" s="1"/>
  <c r="D20" i="4" a="1"/>
  <c r="D20" i="4" s="1"/>
  <c r="D12" i="4" a="1"/>
  <c r="D12" i="4" s="1"/>
  <c r="D19" i="4" a="1"/>
  <c r="D19" i="4" s="1"/>
  <c r="D3" i="4" a="1"/>
  <c r="D3" i="4" s="1"/>
  <c r="D18" i="4" a="1"/>
  <c r="D18" i="4" s="1"/>
  <c r="D17" i="4" a="1"/>
  <c r="D17" i="4" s="1"/>
  <c r="D9" i="4" a="1"/>
  <c r="D9" i="4" s="1"/>
  <c r="D16" i="4" a="1"/>
  <c r="D16" i="4" s="1"/>
  <c r="D8" i="4" a="1"/>
  <c r="D8" i="4" s="1"/>
  <c r="D15" i="4" a="1"/>
  <c r="D15" i="4" s="1"/>
  <c r="D7" i="4" a="1"/>
  <c r="D7" i="4" s="1"/>
  <c r="D14" i="4" a="1"/>
  <c r="D14" i="4" s="1"/>
  <c r="B33" i="4" a="1"/>
  <c r="B3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<sst xmlns="http://schemas.openxmlformats.org/spreadsheetml/2006/main" count="688" uniqueCount="178">
  <si>
    <t>Strength</t>
  </si>
  <si>
    <t>Constitution</t>
  </si>
  <si>
    <t>Wisdom</t>
  </si>
  <si>
    <t>Intelligence</t>
  </si>
  <si>
    <t>Charisma</t>
  </si>
  <si>
    <t>Dexterity</t>
  </si>
  <si>
    <t xml:space="preserve">Acrobatics </t>
  </si>
  <si>
    <t xml:space="preserve">Animal Handling </t>
  </si>
  <si>
    <t xml:space="preserve">Arcana </t>
  </si>
  <si>
    <t xml:space="preserve">Athletics </t>
  </si>
  <si>
    <t xml:space="preserve">Deception </t>
  </si>
  <si>
    <t xml:space="preserve">History </t>
  </si>
  <si>
    <t xml:space="preserve">Insight </t>
  </si>
  <si>
    <t xml:space="preserve">Intimidation </t>
  </si>
  <si>
    <t xml:space="preserve">Investigation </t>
  </si>
  <si>
    <t xml:space="preserve">Medicine </t>
  </si>
  <si>
    <t xml:space="preserve">Nature </t>
  </si>
  <si>
    <t xml:space="preserve">Perception </t>
  </si>
  <si>
    <t xml:space="preserve">Performance </t>
  </si>
  <si>
    <t xml:space="preserve">Persuasion </t>
  </si>
  <si>
    <t xml:space="preserve">Religion </t>
  </si>
  <si>
    <t xml:space="preserve">Sleight of Hand </t>
  </si>
  <si>
    <t xml:space="preserve">Stealth </t>
  </si>
  <si>
    <t xml:space="preserve">Survival </t>
  </si>
  <si>
    <t>Proficiency</t>
  </si>
  <si>
    <t>No</t>
  </si>
  <si>
    <t>Level</t>
  </si>
  <si>
    <t>Health</t>
  </si>
  <si>
    <t>Health Dice</t>
  </si>
  <si>
    <t>d12</t>
  </si>
  <si>
    <t>Barbarian</t>
  </si>
  <si>
    <t>Bard</t>
  </si>
  <si>
    <t>Cleric</t>
  </si>
  <si>
    <t>Druid</t>
  </si>
  <si>
    <t>Monk</t>
  </si>
  <si>
    <t>Paladin</t>
  </si>
  <si>
    <t>Ranger</t>
  </si>
  <si>
    <t>Sorcerer</t>
  </si>
  <si>
    <t>Warlock</t>
  </si>
  <si>
    <t>Wizard</t>
  </si>
  <si>
    <t>Outlander</t>
  </si>
  <si>
    <t>Acolyte</t>
  </si>
  <si>
    <t>Hermit</t>
  </si>
  <si>
    <t>Soldier</t>
  </si>
  <si>
    <t>Noble</t>
  </si>
  <si>
    <t>Charalatan</t>
  </si>
  <si>
    <t>Sage</t>
  </si>
  <si>
    <t>Strength &amp; Constitution</t>
  </si>
  <si>
    <t>d8</t>
  </si>
  <si>
    <t>Dexterity &amp; Charisma</t>
  </si>
  <si>
    <t>Wisdom &amp; Charisma</t>
  </si>
  <si>
    <t>Intelligence &amp; Wisdom</t>
  </si>
  <si>
    <t>Fighter</t>
  </si>
  <si>
    <t>d10</t>
  </si>
  <si>
    <t>Strength &amp; Dexterity</t>
  </si>
  <si>
    <t>Dexterity &amp; Wisdom</t>
  </si>
  <si>
    <t>Strength &amp; Charisma</t>
  </si>
  <si>
    <t>Rogue</t>
  </si>
  <si>
    <t>Dexterity &amp; Intelligence</t>
  </si>
  <si>
    <t>d6</t>
  </si>
  <si>
    <t>Constitution &amp; Charisma</t>
  </si>
  <si>
    <t>Entertainer</t>
  </si>
  <si>
    <t>Dragonborn</t>
  </si>
  <si>
    <t>Half-Orc</t>
  </si>
  <si>
    <t>Human</t>
  </si>
  <si>
    <t>Halfling</t>
  </si>
  <si>
    <t>Dwarf</t>
  </si>
  <si>
    <t>Gnome</t>
  </si>
  <si>
    <t>Tiefling</t>
  </si>
  <si>
    <t>Half-Elf</t>
  </si>
  <si>
    <t>Drow</t>
  </si>
  <si>
    <t>This is the number needed for the RNG to work for all the provided settings</t>
  </si>
  <si>
    <t>Proficient</t>
  </si>
  <si>
    <t>Roll</t>
  </si>
  <si>
    <t>Dice Type</t>
  </si>
  <si>
    <t>Skill</t>
  </si>
  <si>
    <t>Value</t>
  </si>
  <si>
    <t>Empty</t>
  </si>
  <si>
    <t>Elf (general)</t>
  </si>
  <si>
    <t>Elf (High)</t>
  </si>
  <si>
    <t>Elf (Wood)</t>
  </si>
  <si>
    <t>Gnome (Forest)</t>
  </si>
  <si>
    <t>Gnome (Rock)</t>
  </si>
  <si>
    <t>Halfling (Stout)</t>
  </si>
  <si>
    <t>Halfling (Lightfoot)</t>
  </si>
  <si>
    <t>Yes</t>
  </si>
  <si>
    <t>Ability</t>
  </si>
  <si>
    <t>Race</t>
  </si>
  <si>
    <t>Class</t>
  </si>
  <si>
    <t>Hit Dice</t>
  </si>
  <si>
    <t>Primary Ability</t>
  </si>
  <si>
    <t>Saving Throw Proficiency</t>
  </si>
  <si>
    <t>Data Type</t>
  </si>
  <si>
    <t>Skill Type</t>
  </si>
  <si>
    <t>Quick Backgrounds</t>
  </si>
  <si>
    <t>Dwarf (Hill)</t>
  </si>
  <si>
    <t>Dwarf (Mountain)</t>
  </si>
  <si>
    <t>Footnote</t>
  </si>
  <si>
    <t>Skills To Choose</t>
  </si>
  <si>
    <r>
      <rPr>
        <b/>
        <sz val="16"/>
        <color theme="1"/>
        <rFont val="Segoe UI"/>
        <family val="2"/>
      </rPr>
      <t>Dwarven Toughness:</t>
    </r>
    <r>
      <rPr>
        <sz val="16"/>
        <color theme="1"/>
        <rFont val="Segoe UI"/>
        <family val="2"/>
      </rPr>
      <t xml:space="preserve"> Your hit point maximum increases by 1, and it increases by 1 every time you gain a leveI.</t>
    </r>
  </si>
  <si>
    <t>Initiative</t>
  </si>
  <si>
    <t>Is Enemy?</t>
  </si>
  <si>
    <t>AC</t>
  </si>
  <si>
    <t>Proficiencies</t>
  </si>
  <si>
    <t>Level/CR</t>
  </si>
  <si>
    <t>Ability
Modifier</t>
  </si>
  <si>
    <t>Saving Throw 
Proficiency</t>
  </si>
  <si>
    <t>Ability 
Score</t>
  </si>
  <si>
    <t>Name</t>
  </si>
  <si>
    <t>Player 1</t>
  </si>
  <si>
    <t>Player 2</t>
  </si>
  <si>
    <t>Player 3</t>
  </si>
  <si>
    <t>Player 4</t>
  </si>
  <si>
    <t>Player 5</t>
  </si>
  <si>
    <t>Column1</t>
  </si>
  <si>
    <t>Attack Roll</t>
  </si>
  <si>
    <t>Damage
Bonus</t>
  </si>
  <si>
    <t>Party 
Member</t>
  </si>
  <si>
    <t>PROBABILITY FOR 4d6</t>
  </si>
  <si>
    <t>SWITCH(TRUE,1&gt;="Cell",4,5&gt;="Cell",5,15&gt;="Cell",6,35&gt;="Cell",7,70&gt;="Cell",8,126&gt;="Cell",9,206&gt;="Cell",10,310&gt;="Cell",11,435&gt;="Cell",12,575&gt;="Cell",13,721&gt;="Cell",14,861&gt;="Cell",15,986&gt;="Cell",16,1090&gt;="Cell",17,1170&gt;="Cell",18,1226&gt;="Cell",19,1261&gt;="Cell",20,1281&gt;="Cell",21,1291&gt;="Cell",22,1295&gt;="Cell",23,1296&gt;="Cell",24)</t>
  </si>
  <si>
    <t>PROBABILITY FOR 5d6</t>
  </si>
  <si>
    <t>SWITCH(TRUE,1&gt;=Cell,5,6&gt;=Cell,6,21&gt;=Cell,7,56&gt;=Cell,8,126&gt;=Cell,9,252&gt;=Cell,10,457&gt;=Cell,11,762&gt;=Cell,12,1182&gt;=Cell,13,1722&gt;=Cell,14,2373&gt;=Cell,15,3108&gt;=Cell,16,3888&gt;=Cell,17,4668&gt;=Cell,18,5403&gt;=Cell,19,6054&gt;=Cell,20,6594&gt;=Cell,21,7014&gt;=Cell,22,7319&gt;=Cell,23,7524&gt;=Cell,24,7650&gt;=Cell,25,7720&gt;=Cell,26,7755&gt;=Cell,27,7770&gt;=Cell,28,7775&gt;=Cell,29,7776&gt;=Cell,30)</t>
  </si>
  <si>
    <t>SWITCH(TRUE,30&gt;=Cell,"5d6 cp",60&gt;=Cell,"4d6 sp",70&gt;=Cell,"3d6 ep",95&gt;=Cell,"3d6 gp",100&gt;=Cell,"1d6 pp")</t>
  </si>
  <si>
    <t>CHALLENGE 0-4: INDIVIDUAL TREASURE CALCULATIONS PER MONSTER</t>
  </si>
  <si>
    <t>4d6 × 100 &amp; 1d6 × 100 gp</t>
  </si>
  <si>
    <t>1d6 × 100 ep &amp; 1d6 × 100 gp</t>
  </si>
  <si>
    <t>2d6 × 100 gp</t>
  </si>
  <si>
    <t>cp</t>
  </si>
  <si>
    <t>sp</t>
  </si>
  <si>
    <t>ep</t>
  </si>
  <si>
    <t>gp</t>
  </si>
  <si>
    <t>pp</t>
  </si>
  <si>
    <t>4d6×100</t>
  </si>
  <si>
    <t>1d6×10</t>
  </si>
  <si>
    <t>2d6×10</t>
  </si>
  <si>
    <t>3d6×10</t>
  </si>
  <si>
    <t>4d6×10</t>
  </si>
  <si>
    <t>INDIVIDUAL MONSTER CHALLENGE RATING 5 - 10</t>
  </si>
  <si>
    <t>INDIVIDUAL MONSTER CHALLENGE RATING 0 - 4</t>
  </si>
  <si>
    <t>5d6</t>
  </si>
  <si>
    <t>4d6</t>
  </si>
  <si>
    <t>3d6</t>
  </si>
  <si>
    <t>1d6</t>
  </si>
  <si>
    <t>4d6×10 gp</t>
  </si>
  <si>
    <t>2d6×10 gp, 3d6×10 pp</t>
  </si>
  <si>
    <t>4d6×100  cp, 1d6×10 ep</t>
  </si>
  <si>
    <t>6d6×10 sp, 2d6×10 gp</t>
  </si>
  <si>
    <t>3d6×10 ep, 2d6×10 gp</t>
  </si>
  <si>
    <t>SWITCH(TRUE,30&gt;=Cell,"4d6×100  cp, 1d6×10 ep",60&gt;=Cell,"6d6×10 sp, 2d6×10 gp",70&gt;=Cell,"3d6×10 ep, 2d6×10 gp",95&gt;=Cell,"4d6×10 gp",100&gt;=Cell,"2d6×10 gp, 3d6×10 pp")</t>
  </si>
  <si>
    <t>CHALLENGE 5-10: INDIVIDUAL TREASURE CALCULATIONS PER MONSTER</t>
  </si>
  <si>
    <t>4d6 sp</t>
  </si>
  <si>
    <t>3d6 gp</t>
  </si>
  <si>
    <t>5d6 cp</t>
  </si>
  <si>
    <t>3d6 ep</t>
  </si>
  <si>
    <t>1d6 pp</t>
  </si>
  <si>
    <t xml:space="preserve">This is currently set for an array of 100 monsters.  </t>
  </si>
  <si>
    <t>You can and should adjust this as needed for whatever encounter you have planned.</t>
  </si>
  <si>
    <t>d6's for each coin type</t>
  </si>
  <si>
    <t>plug in numbers from 1 to 100 in the yellow A column</t>
  </si>
  <si>
    <t>From this, you can find the number of dice</t>
  </si>
  <si>
    <t xml:space="preserve">that you need to roll to make this work. </t>
  </si>
  <si>
    <t>#01-30</t>
  </si>
  <si>
    <t>#31-60</t>
  </si>
  <si>
    <t>#61-70</t>
  </si>
  <si>
    <t>#71-95</t>
  </si>
  <si>
    <t>#96-100</t>
  </si>
  <si>
    <t>multiplier</t>
  </si>
  <si>
    <t>Be sure to add some of the details about what the actual dice rolls</t>
  </si>
  <si>
    <t>are so that you can seem them more easily in column k</t>
  </si>
  <si>
    <t>Saving Throw Modifier</t>
  </si>
  <si>
    <t>Ability Modifier</t>
  </si>
  <si>
    <t>Spell Save DC</t>
  </si>
  <si>
    <t>Spellcasting  Ability</t>
  </si>
  <si>
    <t>Armor Class (AC)</t>
  </si>
  <si>
    <t>Spell Attack Modifier</t>
  </si>
  <si>
    <t>Speed</t>
  </si>
  <si>
    <t>HP Maximum</t>
  </si>
  <si>
    <t>Temp.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</si>
</sst>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2"/>
      <color theme="1"/>
      <name val="Consolas"/>
      <family val="2"/>
    </font>
    <font>
      <sz val="12"/>
      <color theme="1"/>
      <name val="Segoe UI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theme="6"/>
      <name val="Arial"/>
      <family val="2"/>
    </font>
    <font>
      <b/>
      <sz val="16"/>
      <color theme="4"/>
      <name val="Arial"/>
      <family val="2"/>
    </font>
    <font>
      <b/>
      <sz val="16"/>
      <color theme="7"/>
      <name val="Arial"/>
      <family val="2"/>
    </font>
    <font>
      <b/>
      <sz val="16"/>
      <color theme="5"/>
      <name val="Arial"/>
      <family val="2"/>
    </font>
    <font>
      <b/>
      <sz val="16"/>
      <color theme="3"/>
      <name val="Arial"/>
      <family val="2"/>
    </font>
    <font>
      <sz val="8"/>
      <name val="Consolas"/>
      <family val="2"/>
    </font>
    <font>
      <sz val="12"/>
      <name val="Arial"/>
      <family val="2"/>
    </font>
    <font>
      <sz val="4"/>
      <color theme="0"/>
      <name val="Arial"/>
      <family val="2"/>
    </font>
    <font>
      <sz val="12"/>
      <color theme="1"/>
      <name val="Arial"/>
      <family val="2"/>
    </font>
    <font>
      <sz val="16"/>
      <name val="Arial"/>
      <family val="2"/>
    </font>
    <font>
      <sz val="16"/>
      <color theme="1"/>
      <name val="Segoe UI"/>
      <family val="2"/>
    </font>
    <font>
      <b/>
      <sz val="16"/>
      <name val="Arial"/>
      <family val="2"/>
    </font>
    <font>
      <sz val="16"/>
      <color theme="0"/>
      <name val="Arial"/>
      <family val="2"/>
    </font>
    <font>
      <sz val="18"/>
      <color theme="0"/>
      <name val="Segoe UI"/>
      <family val="2"/>
    </font>
    <font>
      <sz val="14"/>
      <color theme="1"/>
      <name val="Segoe UI"/>
      <family val="2"/>
    </font>
    <font>
      <b/>
      <sz val="16"/>
      <color theme="1"/>
      <name val="Segoe UI"/>
      <family val="2"/>
    </font>
    <font>
      <sz val="18"/>
      <color theme="1"/>
      <name val="Arial"/>
      <family val="2"/>
    </font>
    <font>
      <sz val="18"/>
      <color theme="1"/>
      <name val="Segoe UI"/>
      <family val="2"/>
    </font>
    <font>
      <b/>
      <sz val="14"/>
      <color theme="0"/>
      <name val="Arial"/>
      <family val="2"/>
    </font>
    <font>
      <sz val="18"/>
      <color theme="7"/>
      <name val="Segoe UI"/>
      <family val="2"/>
    </font>
    <font>
      <b/>
      <sz val="18"/>
      <name val="Segoe UI"/>
      <family val="2"/>
    </font>
    <font>
      <sz val="12"/>
      <color theme="1"/>
      <name val="Consolas"/>
      <family val="2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5"/>
      <color rgb="FF000000"/>
      <name val="Courier New"/>
      <family val="3"/>
    </font>
    <font>
      <b/>
      <sz val="12"/>
      <color theme="0"/>
      <name val="Arial"/>
      <family val="2"/>
    </font>
    <font>
      <b/>
      <sz val="16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9" fontId="25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 applyBorder="1" applyAlignment="1">
      <alignment horizontal="center"/>
    </xf>
    <xf numFmtId="0" fontId="10" fillId="0" borderId="0" xfId="0" applyFont="1" applyBorder="1"/>
    <xf numFmtId="0" fontId="11" fillId="0" borderId="0" xfId="0" applyFont="1" applyAlignment="1">
      <alignment horizontal="left" vertical="center" indent="2"/>
    </xf>
    <xf numFmtId="0" fontId="12" fillId="0" borderId="0" xfId="0" applyFont="1"/>
    <xf numFmtId="0" fontId="5" fillId="0" borderId="0" xfId="0" applyFont="1" applyBorder="1" applyAlignment="1">
      <alignment horizontal="center"/>
    </xf>
    <xf numFmtId="0" fontId="14" fillId="0" borderId="0" xfId="0" applyFont="1"/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right" indent="3"/>
    </xf>
    <xf numFmtId="0" fontId="15" fillId="0" borderId="0" xfId="0" applyFont="1" applyBorder="1" applyAlignment="1">
      <alignment horizontal="right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indent="2"/>
    </xf>
    <xf numFmtId="0" fontId="18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14" fillId="0" borderId="0" xfId="0" applyFont="1" applyFill="1" applyBorder="1" applyAlignment="1">
      <alignment horizontal="left" vertical="center" wrapText="1"/>
    </xf>
    <xf numFmtId="0" fontId="21" fillId="0" borderId="0" xfId="0" applyFont="1"/>
    <xf numFmtId="0" fontId="21" fillId="0" borderId="0" xfId="0" applyFont="1" applyAlignment="1">
      <alignment horizontal="left" indent="1"/>
    </xf>
    <xf numFmtId="0" fontId="21" fillId="0" borderId="0" xfId="0" applyFont="1" applyAlignment="1">
      <alignment horizontal="left" indent="2"/>
    </xf>
    <xf numFmtId="0" fontId="21" fillId="2" borderId="0" xfId="0" applyFont="1" applyFill="1" applyAlignment="1">
      <alignment horizontal="left" indent="1"/>
    </xf>
    <xf numFmtId="0" fontId="21" fillId="2" borderId="0" xfId="0" applyFont="1" applyFill="1"/>
    <xf numFmtId="0" fontId="21" fillId="2" borderId="0" xfId="0" applyFont="1" applyFill="1" applyAlignment="1">
      <alignment horizontal="left" indent="2"/>
    </xf>
    <xf numFmtId="0" fontId="14" fillId="0" borderId="0" xfId="0" applyFont="1" applyFill="1" applyBorder="1" applyAlignment="1">
      <alignment horizontal="center" textRotation="180" wrapText="1"/>
    </xf>
    <xf numFmtId="0" fontId="19" fillId="0" borderId="0" xfId="0" applyFont="1"/>
    <xf numFmtId="0" fontId="1" fillId="0" borderId="0" xfId="0" applyFont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16" fillId="5" borderId="0" xfId="0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right" indent="2"/>
    </xf>
    <xf numFmtId="0" fontId="22" fillId="7" borderId="0" xfId="0" applyFont="1" applyFill="1" applyAlignment="1">
      <alignment horizontal="center" vertical="center"/>
    </xf>
    <xf numFmtId="0" fontId="22" fillId="7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9" fontId="0" fillId="0" borderId="0" xfId="1" applyFont="1"/>
    <xf numFmtId="0" fontId="17" fillId="5" borderId="0" xfId="0" applyFont="1" applyFill="1" applyAlignment="1">
      <alignment horizontal="center"/>
    </xf>
    <xf numFmtId="0" fontId="26" fillId="9" borderId="9" xfId="0" applyFont="1" applyFill="1" applyBorder="1" applyAlignment="1">
      <alignment horizontal="center"/>
    </xf>
    <xf numFmtId="0" fontId="26" fillId="9" borderId="10" xfId="0" applyFont="1" applyFill="1" applyBorder="1" applyAlignment="1">
      <alignment horizontal="center"/>
    </xf>
    <xf numFmtId="0" fontId="26" fillId="9" borderId="1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/>
    <xf numFmtId="0" fontId="26" fillId="0" borderId="0" xfId="0" applyFont="1"/>
    <xf numFmtId="0" fontId="28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28" fillId="10" borderId="0" xfId="0" applyFont="1" applyFill="1" applyAlignment="1">
      <alignment horizontal="left" vertical="center" indent="2"/>
    </xf>
    <xf numFmtId="0" fontId="0" fillId="11" borderId="0" xfId="0" applyFill="1"/>
    <xf numFmtId="0" fontId="29" fillId="6" borderId="0" xfId="0" applyFont="1" applyFill="1"/>
    <xf numFmtId="0" fontId="12" fillId="12" borderId="0" xfId="0" applyFont="1" applyFill="1"/>
    <xf numFmtId="0" fontId="0" fillId="13" borderId="0" xfId="0" applyFill="1"/>
    <xf numFmtId="0" fontId="0" fillId="14" borderId="0" xfId="0" applyFill="1"/>
    <xf numFmtId="17" fontId="0" fillId="14" borderId="0" xfId="0" quotePrefix="1" applyNumberFormat="1" applyFill="1"/>
    <xf numFmtId="0" fontId="0" fillId="2" borderId="0" xfId="0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9" borderId="0" xfId="0" applyFont="1" applyFill="1" applyBorder="1" applyAlignment="1">
      <alignment horizontal="right"/>
    </xf>
    <xf numFmtId="0" fontId="3" fillId="9" borderId="0" xfId="0" applyFont="1" applyFill="1" applyBorder="1"/>
    <xf numFmtId="0" fontId="13" fillId="15" borderId="0" xfId="0" applyFont="1" applyFill="1" applyBorder="1"/>
    <xf numFmtId="0" fontId="15" fillId="15" borderId="0" xfId="0" applyFont="1" applyFill="1" applyBorder="1" applyAlignment="1">
      <alignment horizontal="center"/>
    </xf>
    <xf numFmtId="0" fontId="13" fillId="2" borderId="0" xfId="0" applyFont="1" applyFill="1" applyBorder="1"/>
    <xf numFmtId="0" fontId="15" fillId="2" borderId="0" xfId="0" applyFont="1" applyFill="1" applyBorder="1" applyAlignment="1">
      <alignment horizontal="center"/>
    </xf>
    <xf numFmtId="0" fontId="13" fillId="15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30" fillId="4" borderId="0" xfId="0" applyFont="1" applyFill="1" applyBorder="1" applyAlignment="1">
      <alignment horizontal="center"/>
    </xf>
    <xf numFmtId="0" fontId="16" fillId="5" borderId="0" xfId="0" applyFont="1" applyFill="1" applyBorder="1" applyAlignment="1">
      <alignment horizontal="center" vertical="center" wrapText="1"/>
    </xf>
    <xf numFmtId="0" fontId="30" fillId="5" borderId="0" xfId="0" applyFont="1" applyFill="1" applyBorder="1" applyAlignment="1">
      <alignment horizontal="center" vertical="center"/>
    </xf>
    <xf numFmtId="0" fontId="30" fillId="5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right" indent="2"/>
    </xf>
    <xf numFmtId="0" fontId="2" fillId="0" borderId="0" xfId="0" applyFont="1" applyBorder="1" applyAlignment="1">
      <alignment horizontal="center"/>
    </xf>
    <xf numFmtId="0" fontId="13" fillId="15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left" indent="2"/>
    </xf>
    <xf numFmtId="0" fontId="30" fillId="4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indent="2"/>
    </xf>
    <xf numFmtId="0" fontId="26" fillId="8" borderId="9" xfId="0" applyFont="1" applyFill="1" applyBorder="1" applyAlignment="1">
      <alignment horizontal="center"/>
    </xf>
    <xf numFmtId="0" fontId="26" fillId="8" borderId="10" xfId="0" applyFont="1" applyFill="1" applyBorder="1" applyAlignment="1">
      <alignment horizontal="center"/>
    </xf>
    <xf numFmtId="0" fontId="26" fillId="8" borderId="1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81"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ont>
        <strike val="0"/>
        <color rgb="FFFF0000"/>
      </font>
    </dxf>
    <dxf>
      <font>
        <color rgb="FF00B050"/>
      </font>
    </dxf>
    <dxf>
      <font>
        <color rgb="FF00B050"/>
      </font>
    </dxf>
    <dxf>
      <font>
        <strike val="0"/>
        <color rgb="FFFF0000"/>
      </font>
    </dxf>
    <dxf>
      <font>
        <color rgb="FF00B050"/>
      </font>
    </dxf>
    <dxf>
      <font>
        <strike val="0"/>
        <color rgb="FFFF0000"/>
      </font>
    </dxf>
    <dxf>
      <font>
        <color rgb="FF9C0006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18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Segoe UI"/>
        <family val="2"/>
        <scheme val="none"/>
      </font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  <numFmt numFmtId="0" formatCode="General"/>
      <alignment horizontal="right" vertical="bottom" textRotation="0" wrapText="0" indent="2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auto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6"/>
        <color auto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6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  <numFmt numFmtId="0" formatCode="General"/>
      <alignment horizontal="right" vertical="bottom" textRotation="0" wrapText="0" indent="3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rial"/>
        <family val="2"/>
        <scheme val="none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rgb="FF0070C0"/>
      </font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fill>
        <patternFill>
          <bgColor theme="0"/>
        </patternFill>
      </fill>
    </dxf>
  </dxfs>
  <tableStyles count="6" defaultTableStyle="TableStyleMedium2" defaultPivotStyle="PivotStyleLight16">
    <tableStyle name="Table Style 1" pivot="0" count="0" xr9:uid="{454B8476-1A09-4A65-B7A7-08D83CEBB3F7}"/>
    <tableStyle name="Table Style 2" pivot="0" count="1" xr9:uid="{EA90921F-A1F2-4829-83F7-4A5DC08DBBB0}">
      <tableStyleElement type="secondColumnStripe" dxfId="80"/>
    </tableStyle>
    <tableStyle name="Table Style 3" pivot="0" count="3" xr9:uid="{54775850-18FE-4DC2-9CBF-38D1B53822E2}">
      <tableStyleElement type="headerRow" dxfId="79"/>
      <tableStyleElement type="firstRowStripe" dxfId="78"/>
      <tableStyleElement type="secondRowStripe" dxfId="77"/>
    </tableStyle>
    <tableStyle name="Table Style 3 2" pivot="0" count="3" xr9:uid="{AA8119B5-E800-4718-A927-CB85CFF4E1F9}">
      <tableStyleElement type="headerRow" dxfId="76"/>
      <tableStyleElement type="firstRowStripe" dxfId="75"/>
      <tableStyleElement type="secondRowStripe" dxfId="74"/>
    </tableStyle>
    <tableStyle name="Table Style 3-2" pivot="0" count="4" xr9:uid="{2AF33E74-DB1D-4A7C-AECF-7A9C2478F30F}">
      <tableStyleElement type="headerRow" dxfId="73"/>
      <tableStyleElement type="firstRowStripe" dxfId="72"/>
      <tableStyleElement type="secondRowStripe" dxfId="71"/>
      <tableStyleElement type="firstHeaderCell" dxfId="70"/>
    </tableStyle>
    <tableStyle name="Table Style 3-3" pivot="0" count="3" xr9:uid="{2A5F4EAF-053F-4E3B-BFFF-A64516921019}">
      <tableStyleElement type="headerRow" dxfId="69"/>
      <tableStyleElement type="firstRowStripe" dxfId="68"/>
      <tableStyleElement type="secondRowStripe" dxfId="6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5AE91-5D1D-4396-9305-33587907EB71}" name="Table1" displayName="Table1" ref="A2:D20" totalsRowShown="0" headerRowDxfId="66">
  <sortState xmlns:xlrd2="http://schemas.microsoft.com/office/spreadsheetml/2017/richdata2" ref="A3:D20">
    <sortCondition ref="B2:B20"/>
  </sortState>
  <tableColumns count="4">
    <tableColumn id="1" xr3:uid="{B5C53FE1-76BC-4EC7-9558-19503F75BA68}" name="Class" dataDxfId="65"/>
    <tableColumn id="2" xr3:uid="{9FA003C9-626A-4DC2-A626-24D600713010}" name="Ability" dataDxfId="64"/>
    <tableColumn id="3" xr3:uid="{2E0E5C75-69E6-48AE-A607-15CE7E2176FC}" name="Proficient" dataDxfId="63"/>
    <tableColumn id="4" xr3:uid="{E7EED928-E3C9-4607-B6FE-6B80C4BFD471}" name="Ability_x000a_Modifier" dataDxfId="62">
      <calculatedColumnFormula array="1">ROUNDUP((_xlfn.SWITCH(A3,"Strength",Strength,"Dexterity",Dexterity,"Constitution",Constitution,"Wisdom",Wisdom,"Intelligence",Intelligence,"Charisma",Charisma)-10)/2,0)+_xlfn.SWITCH(Table1[[#This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calculatedColumnFormula>
    </tableColumn>
  </tableColumns>
  <tableStyleInfo name="Table Style 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DB471B-7986-40B1-AB78-BFC9F3D407A9}" name="Table5" displayName="Table5" ref="A22:E28" totalsRowShown="0" headerRowDxfId="61" dataDxfId="60">
  <tableColumns count="5">
    <tableColumn id="1" xr3:uid="{68E9A439-F605-4302-8AA3-0C105231A4A9}" name="Skill" dataDxfId="59"/>
    <tableColumn id="2" xr3:uid="{4C4E210F-487A-4F07-9E27-627D5B03202D}" name="Ability _x000a_Score" dataDxfId="58"/>
    <tableColumn id="3" xr3:uid="{31AD6053-C17D-45B4-A2C9-594EAC97AA97}" name="Ability Modifier" dataDxfId="57">
      <calculatedColumnFormula array="1">ROUNDUP((_xlfn.SWITCH(A23,"Strength",Strength,"Dexterity",Dexterity,"Constitution",Constitution,"Wisdom",Wisdom,"Intelligence",Intelligence,"Charisma",Charisma)-10)/2,0)</calculatedColumnFormula>
    </tableColumn>
    <tableColumn id="5" xr3:uid="{67E9BA35-13C1-490A-AF0A-9A941EDE6D2E}" name="Saving Throw Modifier" dataDxfId="56">
      <calculatedColumnFormula array="1">IF(Table5[[#This Row],[Saving Throw 
Proficiency]]="Yes",ROUNDUP((_xlfn.SWITCH(A23,"Strength",Strength,"Dexterity",Dexterity,"Constitution",Constitution,"Wisdom",Wisdom,"Intelligence",Intelligence,"Charisma",Charisma)-10)/2,0)+Proficiency,ROUNDUP((_xlfn.SWITCH(A23,"Strength",Strength,"Dexterity",Dexterity,"Constitution",Constitution,"Wisdom",Wisdom,"Intelligence",Intelligence,"Charisma",Charisma)-10)/2,0))</calculatedColumnFormula>
    </tableColumn>
    <tableColumn id="4" xr3:uid="{B52BB8A6-366C-4641-B6F4-D82A3A4DE768}" name="Saving Throw _x000a_Proficiency" dataDxfId="55"/>
  </tableColumns>
  <tableStyleInfo name="Table Style 3-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23F09-0F31-4F4D-BD7F-1F21363D6511}" name="Table7" displayName="Table7" ref="A1:I6" totalsRowShown="0" headerRowDxfId="54" dataDxfId="53">
  <tableColumns count="9">
    <tableColumn id="1" xr3:uid="{6862765D-6930-48DD-8E7B-8AE1CE32ACCA}" name="Initiative" dataDxfId="52"/>
    <tableColumn id="2" xr3:uid="{7EA08A9C-BDB7-4183-A724-1B2DD2BA03E9}" name="Is Enemy?" dataDxfId="51"/>
    <tableColumn id="4" xr3:uid="{EF9F4236-BEFD-4D36-851E-8202DF8C4A82}" name="Level/CR" dataDxfId="50"/>
    <tableColumn id="3" xr3:uid="{928AC84D-2EAC-47F4-BD66-12C1A01D3906}" name="Column1" dataDxfId="49"/>
    <tableColumn id="8" xr3:uid="{AA10AEC2-B9EE-4322-A71C-BDADF03C27C9}" name="Name" dataDxfId="48"/>
    <tableColumn id="9" xr3:uid="{B1C4093C-D245-4C67-8FEB-3894AE0114AF}" name="Dexterity" dataDxfId="47"/>
    <tableColumn id="7" xr3:uid="{88915E1E-AE0B-4233-AD0E-5A8B25644450}" name="Proficiencies" dataDxfId="46"/>
    <tableColumn id="5" xr3:uid="{29BAA2A5-5D28-4AEF-8725-53973F97D38F}" name="Health" dataDxfId="45"/>
    <tableColumn id="6" xr3:uid="{B429759F-BF4B-493F-A945-70F626F5427A}" name="AC" dataDxfId="44"/>
  </tableColumns>
  <tableStyleInfo name="Table Style 3-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554019-B85D-4A9E-9DB6-E4A6F6A9E856}" name="Table8" displayName="Table8" ref="A1:M20" totalsRowShown="0" headerRowDxfId="43" dataDxfId="42">
  <tableColumns count="13">
    <tableColumn id="1" xr3:uid="{16F9F223-81FA-4C7E-9E2B-7B5AF1B2F616}" name="Skill Type" dataDxfId="41"/>
    <tableColumn id="2" xr3:uid="{24E57C0E-E3E0-4A04-9384-395A382B523A}" name="Barbarian" dataDxfId="40"/>
    <tableColumn id="3" xr3:uid="{AC8E1871-CA70-47A1-BF24-4031F4087274}" name="Bard" dataDxfId="39"/>
    <tableColumn id="4" xr3:uid="{B1B1DA07-A490-4DF2-9693-1027C6C45676}" name="Cleric" dataDxfId="38"/>
    <tableColumn id="5" xr3:uid="{CB7CCD33-828E-47A7-87C2-2005F077DA02}" name="Druid" dataDxfId="37"/>
    <tableColumn id="6" xr3:uid="{FB1FCC00-7E3F-46D3-ACC6-1F21E11183BD}" name="Fighter" dataDxfId="36"/>
    <tableColumn id="7" xr3:uid="{191965D5-301A-4833-9159-934AF30CF0A0}" name="Monk" dataDxfId="35"/>
    <tableColumn id="8" xr3:uid="{B4D0EEF1-332A-4263-B240-1583298DDE96}" name="Paladin" dataDxfId="34"/>
    <tableColumn id="9" xr3:uid="{E62A62BA-1AF8-4FD5-A6C0-39612FFEE13B}" name="Ranger" dataDxfId="33"/>
    <tableColumn id="10" xr3:uid="{102FABF9-1D63-411F-BF09-0BC865EC2FDD}" name="Rogue" dataDxfId="32"/>
    <tableColumn id="11" xr3:uid="{FC1354B6-527E-4AA0-B57A-07F47C7CDA8E}" name="Sorcerer" dataDxfId="31"/>
    <tableColumn id="12" xr3:uid="{28B0F00F-9CCD-49BC-9B30-6F2268D5A433}" name="Warlock" dataDxfId="30"/>
    <tableColumn id="13" xr3:uid="{567E0C22-C590-41B1-A800-7FA71ED377AB}" name="Wizard" dataDxfId="29"/>
  </tableColumns>
  <tableStyleInfo name="Table Style 3-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B49353-F2AC-48B4-AA28-DF17AE0CC87F}" name="racial_bonus" displayName="racial_bonus" ref="A1:H19" totalsRowShown="0" headerRowDxfId="28" dataDxfId="27">
  <sortState xmlns:xlrd2="http://schemas.microsoft.com/office/spreadsheetml/2017/richdata2" ref="A2:G19">
    <sortCondition ref="A1:A19"/>
  </sortState>
  <tableColumns count="8">
    <tableColumn id="1" xr3:uid="{11977626-174A-406F-81EF-CC88ED11FB2E}" name="Race" dataDxfId="26"/>
    <tableColumn id="2" xr3:uid="{A1CCF964-F426-427F-8B49-EBA0FB2E6751}" name="Strength" dataDxfId="25"/>
    <tableColumn id="4" xr3:uid="{C9040DB2-20BF-481E-99D4-0A08D3E4D1CD}" name="Dexterity" dataDxfId="24"/>
    <tableColumn id="3" xr3:uid="{DDD67746-5310-49BF-A4E4-B9ECF5912AF1}" name="Constitution" dataDxfId="23"/>
    <tableColumn id="6" xr3:uid="{E5E491F5-786B-45C3-880E-18024E3B21AB}" name="Intelligence" dataDxfId="22"/>
    <tableColumn id="5" xr3:uid="{9BC97C6D-FEC5-48F8-938B-94974FFBFBEA}" name="Wisdom" dataDxfId="21"/>
    <tableColumn id="7" xr3:uid="{0245F295-F740-44F0-8E95-7D1DF72C8A0B}" name="Charisma" dataDxfId="20"/>
    <tableColumn id="8" xr3:uid="{6D51A407-1341-40D1-B869-222EBCADE9AD}" name="Footnote" dataDxfId="19"/>
  </tableColumns>
  <tableStyleInfo name="Table Style 3-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791142-4A38-4288-BC54-1E4F74C20E0E}" name="skill_hiearchy" displayName="skill_hiearchy" ref="A1:F13" totalsRowShown="0" headerRowDxfId="18" dataDxfId="17">
  <tableColumns count="6">
    <tableColumn id="1" xr3:uid="{143E7FDF-BD32-4A81-8ACA-AF4548EF84C4}" name="Class" dataDxfId="16"/>
    <tableColumn id="3" xr3:uid="{29EF8C4A-67C3-4E19-8883-9FA91FA8EBD4}" name="Hit Dice" dataDxfId="15"/>
    <tableColumn id="4" xr3:uid="{840D2682-6B13-4E44-91CB-2ECDA330E6D1}" name="Primary Ability" dataDxfId="14"/>
    <tableColumn id="7" xr3:uid="{E2BF3B52-69B8-4F3D-BB7C-B6DEC4E34804}" name="Quick Backgrounds" dataDxfId="13"/>
    <tableColumn id="2" xr3:uid="{8A56E795-FEA1-4DD0-8594-EDC6CBB1006A}" name="Saving Throw Proficiency" dataDxfId="12"/>
    <tableColumn id="6" xr3:uid="{C5A43B5B-1179-4B14-96B1-7703E0B32E1D}" name="Proficiencies" dataDxfId="11"/>
  </tableColumns>
  <tableStyleInfo name="Table Style 3-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 Rainbow Colour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FF583A"/>
      </a:accent1>
      <a:accent2>
        <a:srgbClr val="FF9032"/>
      </a:accent2>
      <a:accent3>
        <a:srgbClr val="FEDD0F"/>
      </a:accent3>
      <a:accent4>
        <a:srgbClr val="4B963E"/>
      </a:accent4>
      <a:accent5>
        <a:srgbClr val="23439F"/>
      </a:accent5>
      <a:accent6>
        <a:srgbClr val="561475"/>
      </a:accent6>
      <a:hlink>
        <a:srgbClr val="0000FF"/>
      </a:hlink>
      <a:folHlink>
        <a:srgbClr val="FF777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F0CA-3B83-47C5-BE33-5EA764E83284}">
  <sheetPr>
    <pageSetUpPr fitToPage="1"/>
  </sheetPr>
  <dimension ref="A1:K39"/>
  <sheetViews>
    <sheetView tabSelected="1" workbookViewId="0">
      <selection activeCell="A35" sqref="A35:XFD40"/>
    </sheetView>
  </sheetViews>
  <sheetFormatPr defaultColWidth="9.2265625" defaultRowHeight="19.8" x14ac:dyDescent="0.65"/>
  <cols>
    <col min="1" max="1" width="15.953125" style="1" customWidth="1"/>
    <col min="2" max="2" width="18.81640625" style="1" bestFit="1" customWidth="1"/>
    <col min="3" max="3" width="11.953125" style="1" bestFit="1" customWidth="1"/>
    <col min="4" max="4" width="18.81640625" style="2" bestFit="1" customWidth="1"/>
    <col min="5" max="5" width="13.81640625" style="2" bestFit="1" customWidth="1"/>
    <col min="6" max="6" width="12.81640625" style="1" bestFit="1" customWidth="1"/>
    <col min="7" max="7" width="18.81640625" style="1" bestFit="1" customWidth="1"/>
    <col min="8" max="8" width="11.953125" style="1" bestFit="1" customWidth="1"/>
    <col min="9" max="9" width="10.26953125" style="1" bestFit="1" customWidth="1"/>
    <col min="10" max="10" width="16.6796875" style="1" bestFit="1" customWidth="1"/>
    <col min="11" max="11" width="6.1796875" style="1" bestFit="1" customWidth="1"/>
    <col min="12" max="16384" width="9.2265625" style="1"/>
  </cols>
  <sheetData>
    <row r="1" spans="1:11" ht="20.100000000000001" x14ac:dyDescent="0.7">
      <c r="H1" s="92"/>
      <c r="I1" s="92"/>
      <c r="J1" s="92"/>
    </row>
    <row r="2" spans="1:11" ht="40.200000000000003" x14ac:dyDescent="0.65">
      <c r="A2" s="36" t="s">
        <v>88</v>
      </c>
      <c r="B2" s="36" t="s">
        <v>86</v>
      </c>
      <c r="C2" s="36" t="s">
        <v>72</v>
      </c>
      <c r="D2" s="86" t="s">
        <v>105</v>
      </c>
      <c r="E2" s="9"/>
      <c r="F2" s="87" t="s">
        <v>88</v>
      </c>
      <c r="G2" s="87" t="s">
        <v>86</v>
      </c>
      <c r="H2" s="87" t="s">
        <v>72</v>
      </c>
      <c r="I2" s="88" t="s">
        <v>105</v>
      </c>
    </row>
    <row r="3" spans="1:11" ht="20.100000000000001" x14ac:dyDescent="0.7">
      <c r="A3" s="15" t="s">
        <v>5</v>
      </c>
      <c r="B3" s="15" t="s">
        <v>6</v>
      </c>
      <c r="C3" s="14" t="s">
        <v>25</v>
      </c>
      <c r="D3" s="16" cm="1">
        <f t="array" ref="D3">ROUNDUP((_xlfn.SWITCH(A3,"Strength",Strength,"Dexterity",Dexterity,"Constitution",Constitution,"Wisdom",Wisdom,"Intelligence",Intelligence,"Charisma",Charisma)-10)/2,0)+_xlfn.SWITCH(Table1[[#This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1</v>
      </c>
      <c r="E3" s="7"/>
      <c r="F3" s="93" t="s">
        <v>4</v>
      </c>
      <c r="G3" s="79" t="s">
        <v>10</v>
      </c>
      <c r="H3" s="80" t="s">
        <v>25</v>
      </c>
      <c r="I3" s="83" cm="1">
        <f t="array" ref="I3">ROUNDUP((_xlfn.SWITCH($F$3,"Strength",Strength,"Dexterity",Dexterity,"Constitution",Constitution,"Wisdom",Wisdom,"Intelligence",Intelligence,"Charisma",Charisma)-10)/2,0)+_xlfn.SWITCH('Skill Table'!$H3,"2x Yes",2*Proficiency,"Yes",Proficiency,"1/2 Yes",ROUNDDOWN(1/2*Proficiency,0),"No",0)</f>
        <v>0</v>
      </c>
    </row>
    <row r="4" spans="1:11" ht="20.100000000000001" x14ac:dyDescent="0.7">
      <c r="A4" s="15" t="s">
        <v>2</v>
      </c>
      <c r="B4" s="15" t="s">
        <v>7</v>
      </c>
      <c r="C4" s="14" t="s">
        <v>25</v>
      </c>
      <c r="D4" s="16" cm="1">
        <f t="array" ref="D4">ROUNDUP((_xlfn.SWITCH(A4,"Strength",Strength,"Dexterity",Dexterity,"Constitution",Constitution,"Wisdom",Wisdom,"Intelligence",Intelligence,"Charisma",Charisma)-10)/2,0)+_xlfn.SWITCH(Table1[[#This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4</v>
      </c>
      <c r="E4" s="10"/>
      <c r="F4" s="93"/>
      <c r="G4" s="81" t="s">
        <v>13</v>
      </c>
      <c r="H4" s="82" t="s">
        <v>25</v>
      </c>
      <c r="I4" s="84" cm="1">
        <f t="array" ref="I4">ROUNDUP((_xlfn.SWITCH($F$3,"Strength",Strength,"Dexterity",Dexterity,"Constitution",Constitution,"Wisdom",Wisdom,"Intelligence",Intelligence,"Charisma",Charisma)-10)/2,0)+_xlfn.SWITCH('Skill Table'!$H4,"2x Yes",2*Proficiency,"Yes",Proficiency,"1/2 Yes",ROUNDDOWN(1/2*Proficiency,0),"No",0)</f>
        <v>0</v>
      </c>
    </row>
    <row r="5" spans="1:11" ht="20.100000000000001" x14ac:dyDescent="0.7">
      <c r="A5" s="15" t="s">
        <v>3</v>
      </c>
      <c r="B5" s="15" t="s">
        <v>8</v>
      </c>
      <c r="C5" s="14" t="s">
        <v>25</v>
      </c>
      <c r="D5" s="16" cm="1">
        <f t="array" ref="D5">ROUNDUP((_xlfn.SWITCH(A5,"Strength",Strength,"Dexterity",Dexterity,"Constitution",Constitution,"Wisdom",Wisdom,"Intelligence",Intelligence,"Charisma",Charisma)-10)/2,0)+_xlfn.SWITCH(Table1[[#This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2</v>
      </c>
      <c r="E5" s="11"/>
      <c r="F5" s="93"/>
      <c r="G5" s="79" t="s">
        <v>18</v>
      </c>
      <c r="H5" s="80" t="s">
        <v>25</v>
      </c>
      <c r="I5" s="83" cm="1">
        <f t="array" ref="I5">ROUNDUP((_xlfn.SWITCH($F$3,"Strength",Strength,"Dexterity",Dexterity,"Constitution",Constitution,"Wisdom",Wisdom,"Intelligence",Intelligence,"Charisma",Charisma)-10)/2,0)+_xlfn.SWITCH('Skill Table'!$H5,"2x Yes",2*Proficiency,"Yes",Proficiency,"1/2 Yes",ROUNDDOWN(1/2*Proficiency,0),"No",0)</f>
        <v>0</v>
      </c>
    </row>
    <row r="6" spans="1:11" ht="20.100000000000001" x14ac:dyDescent="0.7">
      <c r="A6" s="15" t="s">
        <v>0</v>
      </c>
      <c r="B6" s="15" t="s">
        <v>9</v>
      </c>
      <c r="C6" s="14" t="s">
        <v>25</v>
      </c>
      <c r="D6" s="16" cm="1">
        <f t="array" ref="D6">ROUNDUP((_xlfn.SWITCH(A6,"Strength",Strength,"Dexterity",Dexterity,"Constitution",Constitution,"Wisdom",Wisdom,"Intelligence",Intelligence,"Charisma",Charisma)-10)/2,0)+_xlfn.SWITCH(Table1[[#This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3</v>
      </c>
      <c r="E6" s="12"/>
      <c r="F6" s="93"/>
      <c r="G6" s="81" t="s">
        <v>19</v>
      </c>
      <c r="H6" s="82" t="s">
        <v>25</v>
      </c>
      <c r="I6" s="84" cm="1">
        <f t="array" ref="I6">ROUNDUP((_xlfn.SWITCH($F$3,"Strength",Strength,"Dexterity",Dexterity,"Constitution",Constitution,"Wisdom",Wisdom,"Intelligence",Intelligence,"Charisma",Charisma)-10)/2,0)+_xlfn.SWITCH('Skill Table'!$H6,"2x Yes",2*Proficiency,"Yes",Proficiency,"1/2 Yes",ROUNDDOWN(1/2*Proficiency,0),"No",0)</f>
        <v>0</v>
      </c>
    </row>
    <row r="7" spans="1:11" ht="20.100000000000001" x14ac:dyDescent="0.7">
      <c r="A7" s="15" t="s">
        <v>4</v>
      </c>
      <c r="B7" s="15" t="s">
        <v>10</v>
      </c>
      <c r="C7" s="14" t="s">
        <v>25</v>
      </c>
      <c r="D7" s="16" cm="1">
        <f t="array" ref="D7">ROUNDUP((_xlfn.SWITCH(A7,"Strength",Strength,"Dexterity",Dexterity,"Constitution",Constitution,"Wisdom",Wisdom,"Intelligence",Intelligence,"Charisma",Charisma)-10)/2,0)+_xlfn.SWITCH(Table1[[#This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0</v>
      </c>
      <c r="E7" s="13"/>
      <c r="F7" s="94" t="s">
        <v>5</v>
      </c>
      <c r="G7" s="79" t="s">
        <v>6</v>
      </c>
      <c r="H7" s="80" t="s">
        <v>25</v>
      </c>
      <c r="I7" s="83" cm="1">
        <f t="array" ref="I7">ROUNDUP((_xlfn.SWITCH($F$7,"Strength",Strength,"Dexterity",Dexterity,"Constitution",Constitution,"Wisdom",Wisdom,"Intelligence",Intelligence,"Charisma",Charisma)-10)/2,0)+_xlfn.SWITCH('Skill Table'!$H7,"2x Yes",2*Proficiency,"Yes",Proficiency,"1/2 Yes",ROUNDDOWN(1/2*Proficiency,0),"No",0)</f>
        <v>1</v>
      </c>
    </row>
    <row r="8" spans="1:11" ht="20.100000000000001" x14ac:dyDescent="0.7">
      <c r="A8" s="15" t="s">
        <v>3</v>
      </c>
      <c r="B8" s="15" t="s">
        <v>11</v>
      </c>
      <c r="C8" s="14" t="s">
        <v>25</v>
      </c>
      <c r="D8" s="16" cm="1">
        <f t="array" ref="D8">ROUNDUP((_xlfn.SWITCH(A8,"Strength",Strength,"Dexterity",Dexterity,"Constitution",Constitution,"Wisdom",Wisdom,"Intelligence",Intelligence,"Charisma",Charisma)-10)/2,0)+_xlfn.SWITCH(Table1[[#This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2</v>
      </c>
      <c r="E8" s="11"/>
      <c r="F8" s="94"/>
      <c r="G8" s="81" t="s">
        <v>21</v>
      </c>
      <c r="H8" s="82" t="s">
        <v>25</v>
      </c>
      <c r="I8" s="84" cm="1">
        <f t="array" ref="I8">ROUNDUP((_xlfn.SWITCH($F$7,"Strength",Strength,"Dexterity",Dexterity,"Constitution",Constitution,"Wisdom",Wisdom,"Intelligence",Intelligence,"Charisma",Charisma)-10)/2,0)+_xlfn.SWITCH('Skill Table'!$H8,"2x Yes",2*Proficiency,"Yes",Proficiency,"1/2 Yes",ROUNDDOWN(1/2*Proficiency,0),"No",0)</f>
        <v>1</v>
      </c>
    </row>
    <row r="9" spans="1:11" ht="20.100000000000001" x14ac:dyDescent="0.7">
      <c r="A9" s="15" t="s">
        <v>2</v>
      </c>
      <c r="B9" s="15" t="s">
        <v>12</v>
      </c>
      <c r="C9" s="14" t="s">
        <v>25</v>
      </c>
      <c r="D9" s="16" cm="1">
        <f t="array" ref="D9">ROUNDUP((_xlfn.SWITCH(A9,"Strength",Strength,"Dexterity",Dexterity,"Constitution",Constitution,"Wisdom",Wisdom,"Intelligence",Intelligence,"Charisma",Charisma)-10)/2,0)+_xlfn.SWITCH(Table1[[#This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4</v>
      </c>
      <c r="E9" s="10"/>
      <c r="F9" s="94"/>
      <c r="G9" s="79" t="s">
        <v>22</v>
      </c>
      <c r="H9" s="80" t="s">
        <v>25</v>
      </c>
      <c r="I9" s="83" cm="1">
        <f t="array" ref="I9">ROUNDUP((_xlfn.SWITCH($F$7,"Strength",Strength,"Dexterity",Dexterity,"Constitution",Constitution,"Wisdom",Wisdom,"Intelligence",Intelligence,"Charisma",Charisma)-10)/2,0)+_xlfn.SWITCH('Skill Table'!$H9,"2x Yes",2*Proficiency,"Yes",Proficiency,"1/2 Yes",ROUNDDOWN(1/2*Proficiency,0),"No",0)</f>
        <v>1</v>
      </c>
    </row>
    <row r="10" spans="1:11" ht="20.100000000000001" x14ac:dyDescent="0.7">
      <c r="A10" s="15" t="s">
        <v>4</v>
      </c>
      <c r="B10" s="15" t="s">
        <v>13</v>
      </c>
      <c r="C10" s="14" t="s">
        <v>25</v>
      </c>
      <c r="D10" s="16" cm="1">
        <f t="array" ref="D10">ROUNDUP((_xlfn.SWITCH(A10,"Strength",Strength,"Dexterity",Dexterity,"Constitution",Constitution,"Wisdom",Wisdom,"Intelligence",Intelligence,"Charisma",Charisma)-10)/2,0)+_xlfn.SWITCH(Table1[[#This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0</v>
      </c>
      <c r="E10" s="13"/>
      <c r="F10" s="95" t="s">
        <v>3</v>
      </c>
      <c r="G10" s="81" t="s">
        <v>8</v>
      </c>
      <c r="H10" s="82" t="s">
        <v>25</v>
      </c>
      <c r="I10" s="84" cm="1">
        <f t="array" ref="I10">ROUNDUP((_xlfn.SWITCH($F$10,"Strength",Strength,"Dexterity",Dexterity,"Constitution",Constitution,"Wisdom",Wisdom,"Intelligence",Intelligence,"Charisma",Charisma)-10)/2,0)+_xlfn.SWITCH('Skill Table'!$H10,"2x Yes",2*Proficiency,"Yes",Proficiency,"1/2 Yes",ROUNDDOWN(1/2*Proficiency,0),"No",0)</f>
        <v>2</v>
      </c>
    </row>
    <row r="11" spans="1:11" ht="20.100000000000001" x14ac:dyDescent="0.7">
      <c r="A11" s="15" t="s">
        <v>3</v>
      </c>
      <c r="B11" s="15" t="s">
        <v>14</v>
      </c>
      <c r="C11" s="14" t="s">
        <v>25</v>
      </c>
      <c r="D11" s="16" cm="1">
        <f t="array" ref="D11">ROUNDUP((_xlfn.SWITCH(A11,"Strength",Strength,"Dexterity",Dexterity,"Constitution",Constitution,"Wisdom",Wisdom,"Intelligence",Intelligence,"Charisma",Charisma)-10)/2,0)+_xlfn.SWITCH(Table1[[#This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2</v>
      </c>
      <c r="E11" s="11"/>
      <c r="F11" s="95"/>
      <c r="G11" s="79" t="s">
        <v>11</v>
      </c>
      <c r="H11" s="80" t="s">
        <v>25</v>
      </c>
      <c r="I11" s="83" cm="1">
        <f t="array" ref="I11">ROUNDUP((_xlfn.SWITCH($F$10,"Strength",Strength,"Dexterity",Dexterity,"Constitution",Constitution,"Wisdom",Wisdom,"Intelligence",Intelligence,"Charisma",Charisma)-10)/2,0)+_xlfn.SWITCH('Skill Table'!$H11,"2x Yes",2*Proficiency,"Yes",Proficiency,"1/2 Yes",ROUNDDOWN(1/2*Proficiency,0),"No",0)</f>
        <v>2</v>
      </c>
    </row>
    <row r="12" spans="1:11" ht="20.100000000000001" x14ac:dyDescent="0.7">
      <c r="A12" s="15" t="s">
        <v>2</v>
      </c>
      <c r="B12" s="15" t="s">
        <v>15</v>
      </c>
      <c r="C12" s="14" t="s">
        <v>25</v>
      </c>
      <c r="D12" s="16" cm="1">
        <f t="array" ref="D12">ROUNDUP((_xlfn.SWITCH(A12,"Strength",Strength,"Dexterity",Dexterity,"Constitution",Constitution,"Wisdom",Wisdom,"Intelligence",Intelligence,"Charisma",Charisma)-10)/2,0)+_xlfn.SWITCH(Table1[[#This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4</v>
      </c>
      <c r="E12" s="10"/>
      <c r="F12" s="95"/>
      <c r="G12" s="81" t="s">
        <v>14</v>
      </c>
      <c r="H12" s="82" t="s">
        <v>25</v>
      </c>
      <c r="I12" s="84" cm="1">
        <f t="array" ref="I12">ROUNDUP((_xlfn.SWITCH($F$10,"Strength",Strength,"Dexterity",Dexterity,"Constitution",Constitution,"Wisdom",Wisdom,"Intelligence",Intelligence,"Charisma",Charisma)-10)/2,0)+_xlfn.SWITCH('Skill Table'!$H12,"2x Yes",2*Proficiency,"Yes",Proficiency,"1/2 Yes",ROUNDDOWN(1/2*Proficiency,0),"No",0)</f>
        <v>2</v>
      </c>
    </row>
    <row r="13" spans="1:11" ht="20.100000000000001" x14ac:dyDescent="0.7">
      <c r="A13" s="15" t="s">
        <v>3</v>
      </c>
      <c r="B13" s="15" t="s">
        <v>16</v>
      </c>
      <c r="C13" s="14" t="s">
        <v>25</v>
      </c>
      <c r="D13" s="16" cm="1">
        <f t="array" ref="D13">ROUNDUP((_xlfn.SWITCH(A13,"Strength",Strength,"Dexterity",Dexterity,"Constitution",Constitution,"Wisdom",Wisdom,"Intelligence",Intelligence,"Charisma",Charisma)-10)/2,0)+_xlfn.SWITCH(Table1[[#This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2</v>
      </c>
      <c r="E13" s="11"/>
      <c r="F13" s="95"/>
      <c r="G13" s="79" t="s">
        <v>16</v>
      </c>
      <c r="H13" s="80" t="s">
        <v>25</v>
      </c>
      <c r="I13" s="83" cm="1">
        <f t="array" ref="I13">ROUNDUP((_xlfn.SWITCH($F$10,"Strength",Strength,"Dexterity",Dexterity,"Constitution",Constitution,"Wisdom",Wisdom,"Intelligence",Intelligence,"Charisma",Charisma)-10)/2,0)+_xlfn.SWITCH('Skill Table'!$H13,"2x Yes",2*Proficiency,"Yes",Proficiency,"1/2 Yes",ROUNDDOWN(1/2*Proficiency,0),"No",0)</f>
        <v>2</v>
      </c>
    </row>
    <row r="14" spans="1:11" ht="20.100000000000001" x14ac:dyDescent="0.7">
      <c r="A14" s="15" t="s">
        <v>2</v>
      </c>
      <c r="B14" s="15" t="s">
        <v>17</v>
      </c>
      <c r="C14" s="14" t="s">
        <v>25</v>
      </c>
      <c r="D14" s="16" cm="1">
        <f t="array" ref="D14">ROUNDUP((_xlfn.SWITCH(A14,"Strength",Strength,"Dexterity",Dexterity,"Constitution",Constitution,"Wisdom",Wisdom,"Intelligence",Intelligence,"Charisma",Charisma)-10)/2,0)+_xlfn.SWITCH(Table1[[#This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4</v>
      </c>
      <c r="E14" s="10"/>
      <c r="F14" s="95"/>
      <c r="G14" s="81" t="s">
        <v>20</v>
      </c>
      <c r="H14" s="82" t="s">
        <v>25</v>
      </c>
      <c r="I14" s="84" cm="1">
        <f t="array" ref="I14">ROUNDUP((_xlfn.SWITCH($F$10,"Strength",Strength,"Dexterity",Dexterity,"Constitution",Constitution,"Wisdom",Wisdom,"Intelligence",Intelligence,"Charisma",Charisma)-10)/2,0)+_xlfn.SWITCH('Skill Table'!$H14,"2x Yes",2*Proficiency,"Yes",Proficiency,"1/2 Yes",ROUNDDOWN(1/2*Proficiency,0),"No",0)</f>
        <v>2</v>
      </c>
      <c r="K14" s="3"/>
    </row>
    <row r="15" spans="1:11" ht="20.100000000000001" x14ac:dyDescent="0.7">
      <c r="A15" s="15" t="s">
        <v>4</v>
      </c>
      <c r="B15" s="15" t="s">
        <v>18</v>
      </c>
      <c r="C15" s="14" t="s">
        <v>25</v>
      </c>
      <c r="D15" s="16" cm="1">
        <f t="array" ref="D15">ROUNDUP((_xlfn.SWITCH(A15,"Strength",Strength,"Dexterity",Dexterity,"Constitution",Constitution,"Wisdom",Wisdom,"Intelligence",Intelligence,"Charisma",Charisma)-10)/2,0)+_xlfn.SWITCH(Table1[[#This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0</v>
      </c>
      <c r="E15" s="13"/>
      <c r="F15" s="89" t="s">
        <v>0</v>
      </c>
      <c r="G15" s="79" t="s">
        <v>9</v>
      </c>
      <c r="H15" s="80" t="s">
        <v>25</v>
      </c>
      <c r="I15" s="83" cm="1">
        <f t="array" ref="I15">ROUNDUP((_xlfn.SWITCH(F15,"Strength",Strength,"Dexterity",Dexterity,"Constitution",Constitution,"Wisdom",Wisdom,"Intelligence",Intelligence,"Charisma",Charisma)-10)/2,0)+_xlfn.SWITCH('Skill Table'!$H15,"2x Yes",2*Proficiency,"Yes",Proficiency,"1/2 Yes",ROUNDDOWN(1/2*Proficiency,0),"No",0)</f>
        <v>3</v>
      </c>
    </row>
    <row r="16" spans="1:11" ht="20.100000000000001" x14ac:dyDescent="0.7">
      <c r="A16" s="15" t="s">
        <v>4</v>
      </c>
      <c r="B16" s="15" t="s">
        <v>19</v>
      </c>
      <c r="C16" s="14" t="s">
        <v>25</v>
      </c>
      <c r="D16" s="16" cm="1">
        <f t="array" ref="D16">ROUNDUP((_xlfn.SWITCH(A16,"Strength",Strength,"Dexterity",Dexterity,"Constitution",Constitution,"Wisdom",Wisdom,"Intelligence",Intelligence,"Charisma",Charisma)-10)/2,0)+_xlfn.SWITCH(Table1[[#This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0</v>
      </c>
      <c r="E16" s="13"/>
      <c r="F16" s="95" t="s">
        <v>2</v>
      </c>
      <c r="G16" s="81" t="s">
        <v>7</v>
      </c>
      <c r="H16" s="82" t="s">
        <v>25</v>
      </c>
      <c r="I16" s="84" cm="1">
        <f t="array" ref="I16">ROUNDUP((_xlfn.SWITCH($F$16,"Strength",Strength,"Dexterity",Dexterity,"Constitution",Constitution,"Wisdom",Wisdom,"Intelligence",Intelligence,"Charisma",Charisma)-10)/2,0)+_xlfn.SWITCH('Skill Table'!$H16,"2x Yes",2*Proficiency,"Yes",Proficiency,"1/2 Yes",ROUNDDOWN(1/2*Proficiency,0),"No",0)</f>
        <v>4</v>
      </c>
    </row>
    <row r="17" spans="1:10" ht="20.100000000000001" x14ac:dyDescent="0.7">
      <c r="A17" s="15" t="s">
        <v>3</v>
      </c>
      <c r="B17" s="15" t="s">
        <v>20</v>
      </c>
      <c r="C17" s="14" t="s">
        <v>25</v>
      </c>
      <c r="D17" s="16" cm="1">
        <f t="array" ref="D17">ROUNDUP((_xlfn.SWITCH(A17,"Strength",Strength,"Dexterity",Dexterity,"Constitution",Constitution,"Wisdom",Wisdom,"Intelligence",Intelligence,"Charisma",Charisma)-10)/2,0)+_xlfn.SWITCH(Table1[[#This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2</v>
      </c>
      <c r="E17" s="11"/>
      <c r="F17" s="95"/>
      <c r="G17" s="79" t="s">
        <v>12</v>
      </c>
      <c r="H17" s="80" t="s">
        <v>25</v>
      </c>
      <c r="I17" s="83" cm="1">
        <f t="array" ref="I17">ROUNDUP((_xlfn.SWITCH($F$16,"Strength",Strength,"Dexterity",Dexterity,"Constitution",Constitution,"Wisdom",Wisdom,"Intelligence",Intelligence,"Charisma",Charisma)-10)/2,0)+_xlfn.SWITCH('Skill Table'!$H17,"2x Yes",2*Proficiency,"Yes",Proficiency,"1/2 Yes",ROUNDDOWN(1/2*Proficiency,0),"No",0)</f>
        <v>4</v>
      </c>
    </row>
    <row r="18" spans="1:10" ht="20.100000000000001" x14ac:dyDescent="0.7">
      <c r="A18" s="15" t="s">
        <v>5</v>
      </c>
      <c r="B18" s="15" t="s">
        <v>21</v>
      </c>
      <c r="C18" s="14" t="s">
        <v>25</v>
      </c>
      <c r="D18" s="16" cm="1">
        <f t="array" ref="D18">ROUNDUP((_xlfn.SWITCH(A18,"Strength",Strength,"Dexterity",Dexterity,"Constitution",Constitution,"Wisdom",Wisdom,"Intelligence",Intelligence,"Charisma",Charisma)-10)/2,0)+_xlfn.SWITCH(Table1[[#This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1</v>
      </c>
      <c r="E18" s="7"/>
      <c r="F18" s="95"/>
      <c r="G18" s="81" t="s">
        <v>15</v>
      </c>
      <c r="H18" s="82" t="s">
        <v>25</v>
      </c>
      <c r="I18" s="84" cm="1">
        <f t="array" ref="I18">ROUNDUP((_xlfn.SWITCH($F$16,"Strength",Strength,"Dexterity",Dexterity,"Constitution",Constitution,"Wisdom",Wisdom,"Intelligence",Intelligence,"Charisma",Charisma)-10)/2,0)+_xlfn.SWITCH('Skill Table'!$H18,"2x Yes",2*Proficiency,"Yes",Proficiency,"1/2 Yes",ROUNDDOWN(1/2*Proficiency,0),"No",0)</f>
        <v>4</v>
      </c>
      <c r="J18" s="75"/>
    </row>
    <row r="19" spans="1:10" ht="20.100000000000001" x14ac:dyDescent="0.7">
      <c r="A19" s="15" t="s">
        <v>5</v>
      </c>
      <c r="B19" s="15" t="s">
        <v>22</v>
      </c>
      <c r="C19" s="14" t="s">
        <v>25</v>
      </c>
      <c r="D19" s="16" cm="1">
        <f t="array" ref="D19">ROUNDUP((_xlfn.SWITCH(A19,"Strength",Strength,"Dexterity",Dexterity,"Constitution",Constitution,"Wisdom",Wisdom,"Intelligence",Intelligence,"Charisma",Charisma)-10)/2,0)+_xlfn.SWITCH(Table1[[#This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1</v>
      </c>
      <c r="E19" s="7"/>
      <c r="F19" s="95"/>
      <c r="G19" s="79" t="s">
        <v>17</v>
      </c>
      <c r="H19" s="80" t="s">
        <v>25</v>
      </c>
      <c r="I19" s="83" cm="1">
        <f t="array" ref="I19">ROUNDUP((_xlfn.SWITCH($F$16,"Strength",Strength,"Dexterity",Dexterity,"Constitution",Constitution,"Wisdom",Wisdom,"Intelligence",Intelligence,"Charisma",Charisma)-10)/2,0)+_xlfn.SWITCH('Skill Table'!$H19,"2x Yes",2*Proficiency,"Yes",Proficiency,"1/2 Yes",ROUNDDOWN(1/2*Proficiency,0),"No",0)</f>
        <v>4</v>
      </c>
      <c r="J19" s="40"/>
    </row>
    <row r="20" spans="1:10" ht="20.100000000000001" x14ac:dyDescent="0.7">
      <c r="A20" s="15" t="s">
        <v>2</v>
      </c>
      <c r="B20" s="15" t="s">
        <v>23</v>
      </c>
      <c r="C20" s="14" t="s">
        <v>25</v>
      </c>
      <c r="D20" s="16" cm="1">
        <f t="array" ref="D20">ROUNDUP((_xlfn.SWITCH(A20,"Strength",Strength,"Dexterity",Dexterity,"Constitution",Constitution,"Wisdom",Wisdom,"Intelligence",Intelligence,"Charisma",Charisma)-10)/2,0)+_xlfn.SWITCH(Table1[[#This Row],[Proficient]],"2x Yes",2*Proficiency,"Yes",Proficiency,"1/2 Yes",ROUNDDOWN(1/2*Proficiency,0),"No",0)</f>
        <v>4</v>
      </c>
      <c r="E20" s="10"/>
      <c r="F20" s="95"/>
      <c r="G20" s="81" t="s">
        <v>23</v>
      </c>
      <c r="H20" s="82" t="s">
        <v>25</v>
      </c>
      <c r="I20" s="84" cm="1">
        <f t="array" ref="I20">ROUNDUP((_xlfn.SWITCH($F$16,"Strength",Strength,"Dexterity",Dexterity,"Constitution",Constitution,"Wisdom",Wisdom,"Intelligence",Intelligence,"Charisma",Charisma)-10)/2,0)+_xlfn.SWITCH('Skill Table'!$H20,"2x Yes",2*Proficiency,"Yes",Proficiency,"1/2 Yes",ROUNDDOWN(1/2*Proficiency,0),"No",0)</f>
        <v>4</v>
      </c>
      <c r="J20" s="40"/>
    </row>
    <row r="21" spans="1:10" x14ac:dyDescent="0.65">
      <c r="F21" s="35"/>
      <c r="G21" s="20"/>
      <c r="H21" s="34"/>
      <c r="I21" s="34"/>
    </row>
    <row r="22" spans="1:10" ht="60.3" x14ac:dyDescent="0.65">
      <c r="A22" s="44" t="s">
        <v>75</v>
      </c>
      <c r="B22" s="45" t="s">
        <v>107</v>
      </c>
      <c r="C22" s="45" t="s">
        <v>170</v>
      </c>
      <c r="D22" s="45" t="s">
        <v>169</v>
      </c>
      <c r="E22" s="45" t="s">
        <v>106</v>
      </c>
      <c r="F22" s="40"/>
      <c r="G22" s="41"/>
    </row>
    <row r="23" spans="1:10" ht="20.100000000000001" x14ac:dyDescent="0.7">
      <c r="A23" s="17" t="s">
        <v>0</v>
      </c>
      <c r="B23" s="90">
        <v>16</v>
      </c>
      <c r="C23" s="91" cm="1">
        <f t="array" ref="C23">ROUNDUP((_xlfn.SWITCH(A23,"Strength",Strength,"Dexterity",Dexterity,"Constitution",Constitution,"Wisdom",Wisdom,"Intelligence",Intelligence,"Charisma",Charisma)-10)/2,0)</f>
        <v>3</v>
      </c>
      <c r="D23" s="91" cm="1">
        <f t="array" ref="D23">IF(Table5[[#This Row],[Saving Throw 
Proficiency]]="Yes",ROUNDUP((_xlfn.SWITCH(A23,"Strength",Strength,"Dexterity",Dexterity,"Constitution",Constitution,"Wisdom",Wisdom,"Intelligence",Intelligence,"Charisma",Charisma)-10)/2,0)+Proficiency,ROUNDUP((_xlfn.SWITCH(A23,"Strength",Strength,"Dexterity",Dexterity,"Constitution",Constitution,"Wisdom",Wisdom,"Intelligence",Intelligence,"Charisma",Charisma)-10)/2,0))</f>
        <v>3</v>
      </c>
      <c r="E23" s="14" t="s">
        <v>25</v>
      </c>
    </row>
    <row r="24" spans="1:10" ht="20.100000000000001" x14ac:dyDescent="0.7">
      <c r="A24" s="17" t="s">
        <v>5</v>
      </c>
      <c r="B24" s="90">
        <v>12</v>
      </c>
      <c r="C24" s="91" cm="1">
        <f t="array" ref="C24">ROUNDUP((_xlfn.SWITCH(A24,"Strength",Strength,"Dexterity",Dexterity,"Constitution",Constitution,"Wisdom",Wisdom,"Intelligence",Intelligence,"Charisma",Charisma)-10)/2,0)</f>
        <v>1</v>
      </c>
      <c r="D24" s="91" cm="1">
        <f t="array" ref="D24">IF(Table5[[#This Row],[Saving Throw 
Proficiency]]="Yes",ROUNDUP((_xlfn.SWITCH(A24,"Strength",Strength,"Dexterity",Dexterity,"Constitution",Constitution,"Wisdom",Wisdom,"Intelligence",Intelligence,"Charisma",Charisma)-10)/2,0)+Proficiency,ROUNDUP((_xlfn.SWITCH(A24,"Strength",Strength,"Dexterity",Dexterity,"Constitution",Constitution,"Wisdom",Wisdom,"Intelligence",Intelligence,"Charisma",Charisma)-10)/2,0))</f>
        <v>1</v>
      </c>
      <c r="E24" s="14" t="s">
        <v>25</v>
      </c>
    </row>
    <row r="25" spans="1:10" ht="20.100000000000001" x14ac:dyDescent="0.7">
      <c r="A25" s="17" t="s">
        <v>1</v>
      </c>
      <c r="B25" s="90">
        <v>12</v>
      </c>
      <c r="C25" s="91" cm="1">
        <f t="array" ref="C25">ROUNDUP((_xlfn.SWITCH(A25,"Strength",Strength,"Dexterity",Dexterity,"Constitution",Constitution,"Wisdom",Wisdom,"Intelligence",Intelligence,"Charisma",Charisma)-10)/2,0)</f>
        <v>1</v>
      </c>
      <c r="D25" s="91" cm="1">
        <f t="array" ref="D25">IF(Table5[[#This Row],[Saving Throw 
Proficiency]]="Yes",ROUNDUP((_xlfn.SWITCH(A25,"Strength",Strength,"Dexterity",Dexterity,"Constitution",Constitution,"Wisdom",Wisdom,"Intelligence",Intelligence,"Charisma",Charisma)-10)/2,0)+Proficiency,ROUNDUP((_xlfn.SWITCH(A25,"Strength",Strength,"Dexterity",Dexterity,"Constitution",Constitution,"Wisdom",Wisdom,"Intelligence",Intelligence,"Charisma",Charisma)-10)/2,0))</f>
        <v>1</v>
      </c>
      <c r="E25" s="14" t="s">
        <v>25</v>
      </c>
    </row>
    <row r="26" spans="1:10" ht="20.100000000000001" x14ac:dyDescent="0.7">
      <c r="A26" s="17" t="s">
        <v>3</v>
      </c>
      <c r="B26" s="90">
        <v>14</v>
      </c>
      <c r="C26" s="91" cm="1">
        <f t="array" ref="C26">ROUNDUP((_xlfn.SWITCH(A26,"Strength",Strength,"Dexterity",Dexterity,"Constitution",Constitution,"Wisdom",Wisdom,"Intelligence",Intelligence,"Charisma",Charisma)-10)/2,0)</f>
        <v>2</v>
      </c>
      <c r="D26" s="91" cm="1">
        <f t="array" ref="D26">IF(Table5[[#This Row],[Saving Throw 
Proficiency]]="Yes",ROUNDUP((_xlfn.SWITCH(A26,"Strength",Strength,"Dexterity",Dexterity,"Constitution",Constitution,"Wisdom",Wisdom,"Intelligence",Intelligence,"Charisma",Charisma)-10)/2,0)+Proficiency,ROUNDUP((_xlfn.SWITCH(A26,"Strength",Strength,"Dexterity",Dexterity,"Constitution",Constitution,"Wisdom",Wisdom,"Intelligence",Intelligence,"Charisma",Charisma)-10)/2,0))</f>
        <v>2</v>
      </c>
      <c r="E26" s="14" t="s">
        <v>25</v>
      </c>
    </row>
    <row r="27" spans="1:10" ht="20.100000000000001" x14ac:dyDescent="0.7">
      <c r="A27" s="17" t="s">
        <v>2</v>
      </c>
      <c r="B27" s="90">
        <v>18</v>
      </c>
      <c r="C27" s="91" cm="1">
        <f t="array" ref="C27">ROUNDUP((_xlfn.SWITCH(A27,"Strength",Strength,"Dexterity",Dexterity,"Constitution",Constitution,"Wisdom",Wisdom,"Intelligence",Intelligence,"Charisma",Charisma)-10)/2,0)</f>
        <v>4</v>
      </c>
      <c r="D27" s="91" cm="1">
        <f t="array" ref="D27">IF(Table5[[#This Row],[Saving Throw 
Proficiency]]="Yes",ROUNDUP((_xlfn.SWITCH(A27,"Strength",Strength,"Dexterity",Dexterity,"Constitution",Constitution,"Wisdom",Wisdom,"Intelligence",Intelligence,"Charisma",Charisma)-10)/2,0)+Proficiency,ROUNDUP((_xlfn.SWITCH(A27,"Strength",Strength,"Dexterity",Dexterity,"Constitution",Constitution,"Wisdom",Wisdom,"Intelligence",Intelligence,"Charisma",Charisma)-10)/2,0))</f>
        <v>4</v>
      </c>
      <c r="E27" s="14" t="s">
        <v>25</v>
      </c>
    </row>
    <row r="28" spans="1:10" ht="20.100000000000001" x14ac:dyDescent="0.7">
      <c r="A28" s="17" t="s">
        <v>4</v>
      </c>
      <c r="B28" s="90">
        <v>10</v>
      </c>
      <c r="C28" s="91" cm="1">
        <f t="array" ref="C28">ROUNDUP((_xlfn.SWITCH(A28,"Strength",Strength,"Dexterity",Dexterity,"Constitution",Constitution,"Wisdom",Wisdom,"Intelligence",Intelligence,"Charisma",Charisma)-10)/2,0)</f>
        <v>0</v>
      </c>
      <c r="D28" s="91" cm="1">
        <f t="array" ref="D28">IF(Table5[[#This Row],[Saving Throw 
Proficiency]]="Yes",ROUNDUP((_xlfn.SWITCH(A28,"Strength",Strength,"Dexterity",Dexterity,"Constitution",Constitution,"Wisdom",Wisdom,"Intelligence",Intelligence,"Charisma",Charisma)-10)/2,0)+Proficiency,ROUNDUP((_xlfn.SWITCH(A28,"Strength",Strength,"Dexterity",Dexterity,"Constitution",Constitution,"Wisdom",Wisdom,"Intelligence",Intelligence,"Charisma",Charisma)-10)/2,0))</f>
        <v>0</v>
      </c>
      <c r="E28" s="14" t="s">
        <v>25</v>
      </c>
    </row>
    <row r="29" spans="1:10" ht="20.100000000000001" x14ac:dyDescent="0.7">
      <c r="A29" s="85" t="s">
        <v>92</v>
      </c>
      <c r="B29" s="85" t="s">
        <v>76</v>
      </c>
      <c r="C29" s="97" t="s">
        <v>92</v>
      </c>
      <c r="D29" s="97"/>
      <c r="E29" s="85" t="s">
        <v>76</v>
      </c>
    </row>
    <row r="30" spans="1:10" x14ac:dyDescent="0.65">
      <c r="A30" s="78" t="s">
        <v>24</v>
      </c>
      <c r="B30" s="77" cm="1">
        <f t="array" ref="B30">_xlfn.IFS(Level=1,2,Level=2,2,Level=3,2,Level=4,2,Level=5,3,Level=6,3,Level=7,3,Level=8,3,Level=9,4,Level=10,4,Level=11,4,Level=12,4,Level=13,5,Level=14,5,Level=15,5,Level=16,5,Level=17,6,Level=18,6,Level=19,6,Level=20,6)</f>
        <v>6</v>
      </c>
      <c r="C30" s="96" t="s">
        <v>173</v>
      </c>
      <c r="D30" s="96"/>
      <c r="E30" s="78"/>
    </row>
    <row r="31" spans="1:10" x14ac:dyDescent="0.65">
      <c r="A31" s="75" t="s">
        <v>26</v>
      </c>
      <c r="B31" s="76">
        <v>20</v>
      </c>
      <c r="C31" s="98" t="s">
        <v>172</v>
      </c>
      <c r="D31" s="98"/>
      <c r="E31" s="75"/>
    </row>
    <row r="32" spans="1:10" x14ac:dyDescent="0.65">
      <c r="A32" s="78" t="s">
        <v>28</v>
      </c>
      <c r="B32" s="77" t="s">
        <v>48</v>
      </c>
      <c r="C32" s="96" t="s">
        <v>174</v>
      </c>
      <c r="D32" s="96"/>
      <c r="E32" s="78"/>
    </row>
    <row r="33" spans="1:5" x14ac:dyDescent="0.65">
      <c r="A33" s="75" t="s">
        <v>176</v>
      </c>
      <c r="B33" s="76" cm="1">
        <f t="array" ref="B33">(Level-1)*(_xlfn.SWITCH(Health_Dice,"d4",3,"d6",4,"d8",5,"d10",6,"d12",7,"d20",11)+Constitution_Modifier)+_xlfn.SWITCH(Health_Dice,"d4",4,"d6",6,"d8",8,"d10",10,"d12",12,"d20",20)+Constitution_Modifier</f>
        <v>123</v>
      </c>
      <c r="C33" s="98" t="s">
        <v>171</v>
      </c>
      <c r="D33" s="98"/>
      <c r="E33" s="76"/>
    </row>
    <row r="34" spans="1:5" x14ac:dyDescent="0.65">
      <c r="A34" s="78" t="s">
        <v>177</v>
      </c>
      <c r="B34" s="77"/>
      <c r="C34" s="96" t="s">
        <v>175</v>
      </c>
      <c r="D34" s="96"/>
      <c r="E34" s="77"/>
    </row>
    <row r="35" spans="1:5" x14ac:dyDescent="0.65">
      <c r="E35" s="1"/>
    </row>
    <row r="36" spans="1:5" x14ac:dyDescent="0.65">
      <c r="E36" s="1"/>
    </row>
    <row r="37" spans="1:5" x14ac:dyDescent="0.65">
      <c r="E37" s="1"/>
    </row>
    <row r="38" spans="1:5" x14ac:dyDescent="0.65">
      <c r="E38" s="1"/>
    </row>
    <row r="39" spans="1:5" x14ac:dyDescent="0.65">
      <c r="E39" s="1"/>
    </row>
  </sheetData>
  <dataConsolidate/>
  <mergeCells count="11">
    <mergeCell ref="C34:D34"/>
    <mergeCell ref="C29:D29"/>
    <mergeCell ref="C30:D30"/>
    <mergeCell ref="C31:D31"/>
    <mergeCell ref="C32:D32"/>
    <mergeCell ref="C33:D33"/>
    <mergeCell ref="H1:J1"/>
    <mergeCell ref="F3:F6"/>
    <mergeCell ref="F7:F9"/>
    <mergeCell ref="F10:F14"/>
    <mergeCell ref="F16:F20"/>
  </mergeCells>
  <phoneticPr fontId="9" type="noConversion"/>
  <conditionalFormatting sqref="E23:E28">
    <cfRule type="containsText" dxfId="10" priority="8" operator="containsText" text="No">
      <formula>NOT(ISERROR(SEARCH("No",E23)))</formula>
    </cfRule>
    <cfRule type="containsText" dxfId="9" priority="9" operator="containsText" text="Yes">
      <formula>NOT(ISERROR(SEARCH("Yes",E23)))</formula>
    </cfRule>
    <cfRule type="containsText" dxfId="8" priority="10" operator="containsText" text="No">
      <formula>NOT(ISERROR(SEARCH("No",E23)))</formula>
    </cfRule>
  </conditionalFormatting>
  <conditionalFormatting sqref="C3:C20">
    <cfRule type="containsText" dxfId="7" priority="3" operator="containsText" text="No">
      <formula>NOT(ISERROR(SEARCH("No",C3)))</formula>
    </cfRule>
    <cfRule type="containsText" dxfId="6" priority="4" operator="containsText" text="Yes">
      <formula>NOT(ISERROR(SEARCH("Yes",C3)))</formula>
    </cfRule>
  </conditionalFormatting>
  <conditionalFormatting sqref="H3:H20">
    <cfRule type="containsText" dxfId="5" priority="1" operator="containsText" text="No">
      <formula>NOT(ISERROR(SEARCH("No",H3)))</formula>
    </cfRule>
    <cfRule type="containsText" dxfId="4" priority="2" operator="containsText" text="Yes">
      <formula>NOT(ISERROR(SEARCH("Yes",H3)))</formula>
    </cfRule>
  </conditionalFormatting>
  <dataValidations count="5">
    <dataValidation type="list" allowBlank="1" showInputMessage="1" showErrorMessage="1" sqref="E23:E28" xr:uid="{F992E930-6367-49D9-86C2-89501F5A230E}">
      <formula1>"Yes, No"</formula1>
    </dataValidation>
    <dataValidation type="list" allowBlank="1" showInputMessage="1" showErrorMessage="1" sqref="A3:A20 F3 F7 F10 F15:F16" xr:uid="{822AAD70-FCAC-4E50-8CBD-5292C9366D59}">
      <formula1>"Strength,Dexterity,Constitution,Wisdom,Intelligence,Charisma"</formula1>
    </dataValidation>
    <dataValidation type="list" allowBlank="1" showInputMessage="1" showErrorMessage="1" sqref="B32" xr:uid="{87F9F109-4B80-4FD7-AFB6-6269566E4EF6}">
      <formula1>"d4,d6,d8,d10,d12,d20"</formula1>
    </dataValidation>
    <dataValidation type="list" allowBlank="1" showInputMessage="1" showErrorMessage="1" sqref="B31" xr:uid="{80B9B781-A5E1-4ADC-AF38-BAC4B5CED6B2}">
      <formula1>"1,2,3,4,5,6,7,8,9,10,11,12,13,14,15,16,17,18,19,20"</formula1>
    </dataValidation>
    <dataValidation type="list" allowBlank="1" showInputMessage="1" showErrorMessage="1" sqref="C3:C20 H3:H20" xr:uid="{C7239F83-7293-49DF-BC71-AE9F432A28A0}">
      <formula1>"Yes, No, 2x Yes,1/2 Yes"</formula1>
    </dataValidation>
  </dataValidations>
  <pageMargins left="0.7" right="0.7" top="0.75" bottom="0.75" header="0.3" footer="0.3"/>
  <pageSetup scale="69" fitToHeight="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3018-BADE-4FE9-8AB8-17F1FE666C4E}">
  <dimension ref="A1:AI30"/>
  <sheetViews>
    <sheetView workbookViewId="0">
      <selection activeCell="K17" sqref="K17"/>
    </sheetView>
  </sheetViews>
  <sheetFormatPr defaultRowHeight="15.3" x14ac:dyDescent="0.55000000000000004"/>
  <cols>
    <col min="31" max="35" width="4.08984375" customWidth="1"/>
  </cols>
  <sheetData>
    <row r="1" spans="1:35" x14ac:dyDescent="0.55000000000000004">
      <c r="A1" t="s">
        <v>118</v>
      </c>
    </row>
    <row r="2" spans="1:35" x14ac:dyDescent="0.55000000000000004">
      <c r="A2" t="s">
        <v>119</v>
      </c>
    </row>
    <row r="4" spans="1:35" x14ac:dyDescent="0.55000000000000004">
      <c r="A4" t="s">
        <v>120</v>
      </c>
    </row>
    <row r="5" spans="1:35" x14ac:dyDescent="0.55000000000000004">
      <c r="A5" t="s">
        <v>121</v>
      </c>
    </row>
    <row r="7" spans="1:35" x14ac:dyDescent="0.55000000000000004">
      <c r="A7" s="62" t="s">
        <v>123</v>
      </c>
    </row>
    <row r="8" spans="1:35" ht="14.7" customHeight="1" x14ac:dyDescent="0.55000000000000004">
      <c r="A8" t="s">
        <v>122</v>
      </c>
    </row>
    <row r="9" spans="1:35" ht="15.6" thickBot="1" x14ac:dyDescent="0.6">
      <c r="A9" s="62" t="s">
        <v>149</v>
      </c>
    </row>
    <row r="10" spans="1:35" ht="15.9" thickTop="1" thickBot="1" x14ac:dyDescent="0.6">
      <c r="A10" t="s">
        <v>148</v>
      </c>
      <c r="G10" s="99" t="s">
        <v>138</v>
      </c>
      <c r="H10" s="100"/>
      <c r="I10" s="100"/>
      <c r="J10" s="100"/>
      <c r="K10" s="101"/>
      <c r="O10" s="99" t="s">
        <v>137</v>
      </c>
      <c r="P10" s="100"/>
      <c r="Q10" s="100"/>
      <c r="R10" s="100"/>
      <c r="S10" s="101"/>
      <c r="W10" s="62" t="s">
        <v>137</v>
      </c>
    </row>
    <row r="11" spans="1:35" ht="15.9" thickTop="1" thickBot="1" x14ac:dyDescent="0.6">
      <c r="G11" s="48" t="s">
        <v>127</v>
      </c>
      <c r="H11" s="49" t="s">
        <v>128</v>
      </c>
      <c r="I11" s="49" t="s">
        <v>129</v>
      </c>
      <c r="J11" s="49" t="s">
        <v>130</v>
      </c>
      <c r="K11" s="50" t="s">
        <v>131</v>
      </c>
      <c r="O11" s="48" t="s">
        <v>127</v>
      </c>
      <c r="P11" s="49" t="s">
        <v>128</v>
      </c>
      <c r="Q11" s="49" t="s">
        <v>129</v>
      </c>
      <c r="R11" s="49" t="s">
        <v>130</v>
      </c>
      <c r="S11" s="50" t="s">
        <v>131</v>
      </c>
      <c r="U11">
        <v>1</v>
      </c>
      <c r="V11">
        <v>30</v>
      </c>
      <c r="W11" s="61" t="s">
        <v>145</v>
      </c>
      <c r="AA11" t="s">
        <v>148</v>
      </c>
      <c r="AE11" s="60"/>
      <c r="AF11" s="60"/>
      <c r="AG11" s="60"/>
      <c r="AH11" s="60"/>
      <c r="AI11" s="60"/>
    </row>
    <row r="12" spans="1:35" ht="15.6" thickTop="1" x14ac:dyDescent="0.55000000000000004">
      <c r="G12" s="51" t="s">
        <v>139</v>
      </c>
      <c r="H12" s="52"/>
      <c r="I12" s="52"/>
      <c r="J12" s="52"/>
      <c r="K12" s="53"/>
      <c r="O12" s="51" t="s">
        <v>132</v>
      </c>
      <c r="P12" s="52"/>
      <c r="Q12" s="52" t="s">
        <v>133</v>
      </c>
      <c r="R12" s="52"/>
      <c r="S12" s="53"/>
      <c r="U12">
        <v>31</v>
      </c>
      <c r="V12">
        <v>60</v>
      </c>
      <c r="W12" s="61" t="s">
        <v>146</v>
      </c>
      <c r="X12" s="60"/>
    </row>
    <row r="13" spans="1:35" x14ac:dyDescent="0.55000000000000004">
      <c r="G13" s="54"/>
      <c r="H13" s="55" t="s">
        <v>140</v>
      </c>
      <c r="I13" s="55"/>
      <c r="J13" s="55"/>
      <c r="K13" s="56"/>
      <c r="O13" s="54"/>
      <c r="P13" s="55"/>
      <c r="Q13" s="55"/>
      <c r="R13" s="55" t="s">
        <v>134</v>
      </c>
      <c r="S13" s="56"/>
      <c r="U13">
        <v>61</v>
      </c>
      <c r="V13">
        <v>70</v>
      </c>
      <c r="W13" s="61" t="s">
        <v>147</v>
      </c>
    </row>
    <row r="14" spans="1:35" x14ac:dyDescent="0.55000000000000004">
      <c r="G14" s="54"/>
      <c r="H14" s="55"/>
      <c r="I14" s="55" t="s">
        <v>141</v>
      </c>
      <c r="J14" s="55"/>
      <c r="K14" s="56"/>
      <c r="O14" s="54"/>
      <c r="P14" s="55"/>
      <c r="Q14" s="55" t="s">
        <v>135</v>
      </c>
      <c r="R14" s="55" t="s">
        <v>134</v>
      </c>
      <c r="S14" s="56"/>
      <c r="U14">
        <v>71</v>
      </c>
      <c r="V14">
        <v>95</v>
      </c>
      <c r="W14" s="61" t="s">
        <v>143</v>
      </c>
    </row>
    <row r="15" spans="1:35" x14ac:dyDescent="0.55000000000000004">
      <c r="G15" s="54"/>
      <c r="H15" s="55"/>
      <c r="I15" s="55"/>
      <c r="J15" s="55" t="s">
        <v>141</v>
      </c>
      <c r="K15" s="56"/>
      <c r="O15" s="54"/>
      <c r="P15" s="55"/>
      <c r="Q15" s="55"/>
      <c r="R15" s="55" t="s">
        <v>136</v>
      </c>
      <c r="S15" s="56"/>
      <c r="U15">
        <v>96</v>
      </c>
      <c r="V15">
        <v>100</v>
      </c>
      <c r="W15" s="61" t="s">
        <v>144</v>
      </c>
    </row>
    <row r="16" spans="1:35" ht="15.6" thickBot="1" x14ac:dyDescent="0.6">
      <c r="G16" s="57"/>
      <c r="H16" s="58"/>
      <c r="I16" s="58"/>
      <c r="J16" s="58"/>
      <c r="K16" s="59" t="s">
        <v>142</v>
      </c>
      <c r="O16" s="57"/>
      <c r="P16" s="58"/>
      <c r="Q16" s="58"/>
      <c r="R16" s="58" t="s">
        <v>134</v>
      </c>
      <c r="S16" s="59" t="s">
        <v>135</v>
      </c>
    </row>
    <row r="17" spans="3:16" ht="15.6" thickTop="1" x14ac:dyDescent="0.55000000000000004">
      <c r="C17">
        <v>1</v>
      </c>
      <c r="D17">
        <v>20</v>
      </c>
      <c r="E17" t="s">
        <v>124</v>
      </c>
    </row>
    <row r="18" spans="3:16" x14ac:dyDescent="0.55000000000000004">
      <c r="C18">
        <v>21</v>
      </c>
      <c r="D18">
        <v>35</v>
      </c>
      <c r="E18" t="s">
        <v>125</v>
      </c>
    </row>
    <row r="19" spans="3:16" x14ac:dyDescent="0.55000000000000004">
      <c r="C19">
        <v>36</v>
      </c>
      <c r="D19">
        <v>75</v>
      </c>
      <c r="E19" t="s">
        <v>126</v>
      </c>
    </row>
    <row r="20" spans="3:16" x14ac:dyDescent="0.55000000000000004">
      <c r="C20">
        <v>76</v>
      </c>
      <c r="D20">
        <v>100</v>
      </c>
    </row>
    <row r="22" spans="3:16" x14ac:dyDescent="0.55000000000000004">
      <c r="D22">
        <v>20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</row>
    <row r="23" spans="3:16" x14ac:dyDescent="0.55000000000000004">
      <c r="C23">
        <f>D18-C18</f>
        <v>14</v>
      </c>
      <c r="D23">
        <v>15</v>
      </c>
      <c r="F23">
        <v>5</v>
      </c>
      <c r="L23" t="str">
        <f>IF(LEN(F23)&gt;0,F23&amp;"d6","")</f>
        <v>5d6</v>
      </c>
      <c r="M23" t="str">
        <f t="shared" ref="M23:M27" si="0">IF(LEN(G23)&gt;0,G23&amp;"d6","")</f>
        <v/>
      </c>
      <c r="N23" t="str">
        <f t="shared" ref="N23:N27" si="1">IF(LEN(H23)&gt;0,H23&amp;"d6","")</f>
        <v/>
      </c>
      <c r="O23" t="str">
        <f t="shared" ref="O23:O27" si="2">IF(LEN(I23)&gt;0,I23&amp;"d6","")</f>
        <v/>
      </c>
      <c r="P23" t="str">
        <f t="shared" ref="P23:P27" si="3">IF(LEN(J23)&gt;0,J23&amp;"d6","")</f>
        <v/>
      </c>
    </row>
    <row r="24" spans="3:16" x14ac:dyDescent="0.55000000000000004">
      <c r="C24">
        <f>D19-C19</f>
        <v>39</v>
      </c>
      <c r="D24">
        <v>40</v>
      </c>
      <c r="G24">
        <v>4</v>
      </c>
      <c r="L24" t="str">
        <f t="shared" ref="L24:L27" si="4">IF(LEN(F24)&gt;0,F24&amp;"d6","")</f>
        <v/>
      </c>
      <c r="M24" t="str">
        <f t="shared" si="0"/>
        <v>4d6</v>
      </c>
      <c r="N24" t="str">
        <f t="shared" si="1"/>
        <v/>
      </c>
      <c r="O24" t="str">
        <f t="shared" si="2"/>
        <v/>
      </c>
      <c r="P24" t="str">
        <f t="shared" si="3"/>
        <v/>
      </c>
    </row>
    <row r="25" spans="3:16" x14ac:dyDescent="0.55000000000000004">
      <c r="C25">
        <f>D20-C20</f>
        <v>24</v>
      </c>
      <c r="D25">
        <v>25</v>
      </c>
      <c r="H25">
        <v>3</v>
      </c>
      <c r="L25" t="str">
        <f t="shared" si="4"/>
        <v/>
      </c>
      <c r="M25" t="str">
        <f t="shared" si="0"/>
        <v/>
      </c>
      <c r="N25" t="str">
        <f t="shared" si="1"/>
        <v>3d6</v>
      </c>
      <c r="O25" t="str">
        <f t="shared" si="2"/>
        <v/>
      </c>
      <c r="P25" t="str">
        <f t="shared" si="3"/>
        <v/>
      </c>
    </row>
    <row r="26" spans="3:16" x14ac:dyDescent="0.55000000000000004">
      <c r="I26">
        <v>3</v>
      </c>
      <c r="L26" t="str">
        <f t="shared" si="4"/>
        <v/>
      </c>
      <c r="M26" t="str">
        <f t="shared" si="0"/>
        <v/>
      </c>
      <c r="N26" t="str">
        <f t="shared" si="1"/>
        <v/>
      </c>
      <c r="O26" t="str">
        <f t="shared" si="2"/>
        <v>3d6</v>
      </c>
      <c r="P26" t="str">
        <f t="shared" si="3"/>
        <v/>
      </c>
    </row>
    <row r="27" spans="3:16" x14ac:dyDescent="0.55000000000000004">
      <c r="D27" s="46">
        <f t="array" ref="D27:D30">D22:D25/100</f>
        <v>0.2</v>
      </c>
      <c r="J27">
        <v>1</v>
      </c>
      <c r="L27" t="str">
        <f t="shared" si="4"/>
        <v/>
      </c>
      <c r="M27" t="str">
        <f t="shared" si="0"/>
        <v/>
      </c>
      <c r="N27" t="str">
        <f t="shared" si="1"/>
        <v/>
      </c>
      <c r="O27" t="str">
        <f t="shared" si="2"/>
        <v/>
      </c>
      <c r="P27" t="str">
        <f t="shared" si="3"/>
        <v>1d6</v>
      </c>
    </row>
    <row r="28" spans="3:16" x14ac:dyDescent="0.55000000000000004">
      <c r="D28" s="46">
        <v>0.15</v>
      </c>
    </row>
    <row r="29" spans="3:16" x14ac:dyDescent="0.55000000000000004">
      <c r="D29" s="46">
        <v>0.4</v>
      </c>
    </row>
    <row r="30" spans="3:16" x14ac:dyDescent="0.55000000000000004">
      <c r="D30" s="46">
        <v>0.25</v>
      </c>
    </row>
  </sheetData>
  <mergeCells count="2">
    <mergeCell ref="O10:S10"/>
    <mergeCell ref="G10:K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440A-FA06-4435-907B-A47C125734E3}">
  <dimension ref="A1:T101"/>
  <sheetViews>
    <sheetView zoomScale="120" zoomScaleNormal="120" workbookViewId="0">
      <selection activeCell="D18" sqref="D18"/>
    </sheetView>
  </sheetViews>
  <sheetFormatPr defaultRowHeight="15.3" x14ac:dyDescent="0.55000000000000004"/>
  <cols>
    <col min="2" max="2" width="15.453125" customWidth="1"/>
    <col min="4" max="4" width="18.81640625" bestFit="1" customWidth="1"/>
    <col min="5" max="9" width="4.08984375" customWidth="1"/>
    <col min="12" max="12" width="6.6796875" bestFit="1" customWidth="1"/>
    <col min="13" max="13" width="2.6796875" bestFit="1" customWidth="1"/>
  </cols>
  <sheetData>
    <row r="1" spans="1:20" x14ac:dyDescent="0.55000000000000004">
      <c r="A1" s="67">
        <v>1</v>
      </c>
      <c r="B1" s="68" t="str" cm="1">
        <f t="array" ref="B1">_xlfn.SWITCH(TRUE,0&gt;=A1,"",30&gt;=A1,"5d6 cp",60&gt;=A1,"4d6 sp",70&gt;=A1,"3d6 ep",95&gt;=A1,"3d6 gp",100&gt;=A1,"1d6 pp")</f>
        <v>5d6 cp</v>
      </c>
      <c r="D1" s="69"/>
      <c r="E1" s="69" t="s">
        <v>127</v>
      </c>
      <c r="F1" s="69" t="s">
        <v>128</v>
      </c>
      <c r="G1" s="69" t="s">
        <v>129</v>
      </c>
      <c r="H1" s="69" t="s">
        <v>130</v>
      </c>
      <c r="I1" s="69" t="s">
        <v>131</v>
      </c>
    </row>
    <row r="2" spans="1:20" x14ac:dyDescent="0.55000000000000004">
      <c r="A2" s="67">
        <v>77</v>
      </c>
      <c r="B2" s="68" t="str" cm="1">
        <f t="array" ref="B2">_xlfn.SWITCH(TRUE,0&gt;=A2,"",30&gt;=A2,"5d6 cp",60&gt;=A2,"4d6 sp",70&gt;=A2,"3d6 ep",95&gt;=A2,"3d6 gp",100&gt;=A2,"1d6 pp")</f>
        <v>3d6 gp</v>
      </c>
      <c r="D2" s="70" t="s">
        <v>157</v>
      </c>
      <c r="E2" s="70">
        <f>5*$M$2</f>
        <v>0</v>
      </c>
      <c r="F2" s="70">
        <f>4*$M$3</f>
        <v>0</v>
      </c>
      <c r="G2" s="70">
        <f>3*$M$4</f>
        <v>0</v>
      </c>
      <c r="H2" s="70">
        <f>3*$M$5</f>
        <v>0</v>
      </c>
      <c r="I2" s="70">
        <f>$M$6</f>
        <v>0</v>
      </c>
      <c r="K2" s="72" t="s">
        <v>152</v>
      </c>
      <c r="L2" s="73" t="s">
        <v>161</v>
      </c>
      <c r="M2" s="71">
        <f>COUNTIF($B$1:$B$100,L2)</f>
        <v>0</v>
      </c>
      <c r="N2" s="65" t="s">
        <v>155</v>
      </c>
      <c r="O2" s="65"/>
      <c r="P2" s="65"/>
      <c r="Q2" s="65"/>
      <c r="R2" s="65"/>
      <c r="S2" s="65"/>
      <c r="T2" s="66"/>
    </row>
    <row r="3" spans="1:20" x14ac:dyDescent="0.55000000000000004">
      <c r="A3" s="67">
        <v>32</v>
      </c>
      <c r="B3" s="68" t="str" cm="1">
        <f t="array" ref="B3">_xlfn.SWITCH(TRUE,0&gt;=A3,"",30&gt;=A3,"5d6 cp",60&gt;=A3,"4d6 sp",70&gt;=A3,"3d6 ep",95&gt;=A3,"3d6 gp",100&gt;=A3,"1d6 pp")</f>
        <v>4d6 sp</v>
      </c>
      <c r="K3" s="72" t="s">
        <v>150</v>
      </c>
      <c r="L3" s="72" t="s">
        <v>162</v>
      </c>
      <c r="M3" s="71">
        <f>COUNTIF($B$1:$B$100,L3)</f>
        <v>0</v>
      </c>
      <c r="N3" s="65" t="s">
        <v>156</v>
      </c>
      <c r="O3" s="65"/>
      <c r="P3" s="65"/>
      <c r="Q3" s="65"/>
      <c r="R3" s="65"/>
      <c r="S3" s="65"/>
      <c r="T3" s="66"/>
    </row>
    <row r="4" spans="1:20" x14ac:dyDescent="0.55000000000000004">
      <c r="A4" s="67">
        <v>57</v>
      </c>
      <c r="B4" s="68" t="str" cm="1">
        <f t="array" ref="B4">_xlfn.SWITCH(TRUE,0&gt;=A4,"",30&gt;=A4,"5d6 cp",60&gt;=A4,"4d6 sp",70&gt;=A4,"3d6 ep",95&gt;=A4,"3d6 gp",100&gt;=A4,"1d6 pp")</f>
        <v>4d6 sp</v>
      </c>
      <c r="E4" s="63"/>
      <c r="K4" s="72" t="s">
        <v>153</v>
      </c>
      <c r="L4" s="72" t="s">
        <v>163</v>
      </c>
      <c r="M4" s="71">
        <f>COUNTIF($B$1:$B$100,L4)</f>
        <v>0</v>
      </c>
      <c r="N4" s="65" t="s">
        <v>158</v>
      </c>
      <c r="O4" s="65"/>
      <c r="P4" s="65"/>
      <c r="Q4" s="65"/>
      <c r="R4" s="65"/>
      <c r="S4" s="65"/>
      <c r="T4" s="66"/>
    </row>
    <row r="5" spans="1:20" x14ac:dyDescent="0.55000000000000004">
      <c r="A5" s="67">
        <v>31</v>
      </c>
      <c r="B5" s="68" t="str" cm="1">
        <f t="array" ref="B5">_xlfn.SWITCH(TRUE,0&gt;=A5,"",30&gt;=A5,"5d6 cp",60&gt;=A5,"4d6 sp",70&gt;=A5,"3d6 ep",95&gt;=A5,"3d6 gp",100&gt;=A5,"1d6 pp")</f>
        <v>4d6 sp</v>
      </c>
      <c r="E5" s="63"/>
      <c r="K5" s="72" t="s">
        <v>151</v>
      </c>
      <c r="L5" s="72" t="s">
        <v>164</v>
      </c>
      <c r="M5" s="71">
        <f>COUNTIF($B$1:$B$100,L5)</f>
        <v>0</v>
      </c>
      <c r="N5" s="65" t="s">
        <v>159</v>
      </c>
      <c r="O5" s="65"/>
      <c r="P5" s="65"/>
      <c r="Q5" s="65"/>
      <c r="R5" s="65"/>
      <c r="S5" s="65"/>
      <c r="T5" s="66"/>
    </row>
    <row r="6" spans="1:20" x14ac:dyDescent="0.55000000000000004">
      <c r="A6" s="67"/>
      <c r="B6" s="68" t="str" cm="1">
        <f t="array" ref="B6">_xlfn.SWITCH(TRUE,0&gt;=A6,"",30&gt;=A6,"5d6 cp",60&gt;=A6,"4d6 sp",70&gt;=A6,"3d6 ep",95&gt;=A6,"3d6 gp",100&gt;=A6,"1d6 pp")</f>
        <v/>
      </c>
      <c r="E6" s="63"/>
      <c r="K6" s="72" t="s">
        <v>154</v>
      </c>
      <c r="L6" s="72" t="s">
        <v>165</v>
      </c>
      <c r="M6" s="71">
        <f>COUNTIF($B$1:$B$100,L6)</f>
        <v>0</v>
      </c>
      <c r="N6" s="65" t="s">
        <v>160</v>
      </c>
      <c r="O6" s="65"/>
      <c r="P6" s="65"/>
      <c r="Q6" s="65"/>
      <c r="R6" s="65"/>
      <c r="S6" s="65"/>
      <c r="T6" s="66"/>
    </row>
    <row r="7" spans="1:20" x14ac:dyDescent="0.55000000000000004">
      <c r="A7" s="67"/>
      <c r="B7" s="68" t="str" cm="1">
        <f t="array" ref="B7">_xlfn.SWITCH(TRUE,0&gt;=A7,"",30&gt;=A7,"5d6 cp",60&gt;=A7,"4d6 sp",70&gt;=A7,"3d6 ep",95&gt;=A7,"3d6 gp",100&gt;=A7,"1d6 pp")</f>
        <v/>
      </c>
      <c r="E7" s="63"/>
    </row>
    <row r="8" spans="1:20" x14ac:dyDescent="0.55000000000000004">
      <c r="A8" s="67"/>
      <c r="B8" s="68" t="str" cm="1">
        <f t="array" ref="B8">_xlfn.SWITCH(TRUE,0&gt;=A8,"",30&gt;=A8,"5d6 cp",60&gt;=A8,"4d6 sp",70&gt;=A8,"3d6 ep",95&gt;=A8,"3d6 gp",100&gt;=A8,"1d6 pp")</f>
        <v/>
      </c>
      <c r="E8" s="63"/>
    </row>
    <row r="9" spans="1:20" ht="15.3" customHeight="1" x14ac:dyDescent="0.55000000000000004">
      <c r="A9" s="67"/>
      <c r="B9" s="68" t="str" cm="1">
        <f t="array" ref="B9">_xlfn.SWITCH(TRUE,0&gt;=A9,"",30&gt;=A9,"5d6 cp",60&gt;=A9,"4d6 sp",70&gt;=A9,"3d6 ep",95&gt;=A9,"3d6 gp",100&gt;=A9,"1d6 pp")</f>
        <v/>
      </c>
      <c r="E9" s="63"/>
      <c r="N9" s="64"/>
      <c r="O9" s="64"/>
      <c r="P9" s="64"/>
      <c r="Q9" s="64"/>
      <c r="R9" s="64"/>
      <c r="S9" s="64"/>
    </row>
    <row r="10" spans="1:20" x14ac:dyDescent="0.55000000000000004">
      <c r="A10" s="67"/>
      <c r="B10" s="68" t="str" cm="1">
        <f t="array" ref="B10">_xlfn.SWITCH(TRUE,0&gt;=A10,"",30&gt;=A10,"5d6 cp",60&gt;=A10,"4d6 sp",70&gt;=A10,"3d6 ep",95&gt;=A10,"3d6 gp",100&gt;=A10,"1d6 pp")</f>
        <v/>
      </c>
      <c r="E10" s="63"/>
      <c r="N10" s="64"/>
      <c r="O10" s="64"/>
      <c r="P10" s="64"/>
      <c r="Q10" s="64"/>
      <c r="R10" s="64"/>
      <c r="S10" s="64"/>
    </row>
    <row r="11" spans="1:20" x14ac:dyDescent="0.55000000000000004">
      <c r="A11" s="67"/>
      <c r="B11" s="68" t="str" cm="1">
        <f t="array" ref="B11">_xlfn.SWITCH(TRUE,0&gt;=A11,"",30&gt;=A11,"5d6 cp",60&gt;=A11,"4d6 sp",70&gt;=A11,"3d6 ep",95&gt;=A11,"3d6 gp",100&gt;=A11,"1d6 pp")</f>
        <v/>
      </c>
      <c r="E11" s="63"/>
      <c r="N11" s="64"/>
      <c r="O11" s="64"/>
      <c r="P11" s="64"/>
      <c r="Q11" s="64"/>
      <c r="R11" s="64"/>
      <c r="S11" s="64"/>
    </row>
    <row r="12" spans="1:20" x14ac:dyDescent="0.55000000000000004">
      <c r="A12" s="67"/>
      <c r="B12" s="68" t="str" cm="1">
        <f t="array" ref="B12">_xlfn.SWITCH(TRUE,0&gt;=A12,"",30&gt;=A12,"5d6 cp",60&gt;=A12,"4d6 sp",70&gt;=A12,"3d6 ep",95&gt;=A12,"3d6 gp",100&gt;=A12,"1d6 pp")</f>
        <v/>
      </c>
      <c r="E12" s="63"/>
      <c r="N12" s="64"/>
      <c r="O12" s="64"/>
      <c r="P12" s="64"/>
      <c r="Q12" s="64"/>
      <c r="R12" s="64"/>
      <c r="S12" s="64"/>
    </row>
    <row r="13" spans="1:20" x14ac:dyDescent="0.55000000000000004">
      <c r="A13" s="67"/>
      <c r="B13" s="68" t="str" cm="1">
        <f t="array" ref="B13">_xlfn.SWITCH(TRUE,0&gt;=A13,"",30&gt;=A13,"5d6 cp",60&gt;=A13,"4d6 sp",70&gt;=A13,"3d6 ep",95&gt;=A13,"3d6 gp",100&gt;=A13,"1d6 pp")</f>
        <v/>
      </c>
      <c r="E13" s="63"/>
      <c r="N13" s="64"/>
      <c r="O13" s="64"/>
      <c r="P13" s="64"/>
      <c r="Q13" s="64"/>
      <c r="R13" s="64"/>
      <c r="S13" s="64"/>
    </row>
    <row r="14" spans="1:20" x14ac:dyDescent="0.55000000000000004">
      <c r="A14" s="67"/>
      <c r="B14" s="68" t="str" cm="1">
        <f t="array" ref="B14">_xlfn.SWITCH(TRUE,0&gt;=A14,"",30&gt;=A14,"5d6 cp",60&gt;=A14,"4d6 sp",70&gt;=A14,"3d6 ep",95&gt;=A14,"3d6 gp",100&gt;=A14,"1d6 pp")</f>
        <v/>
      </c>
      <c r="E14" s="63"/>
    </row>
    <row r="15" spans="1:20" x14ac:dyDescent="0.55000000000000004">
      <c r="A15" s="67"/>
      <c r="B15" s="68" t="str" cm="1">
        <f t="array" ref="B15">_xlfn.SWITCH(TRUE,0&gt;=A15,"",30&gt;=A15,"5d6 cp",60&gt;=A15,"4d6 sp",70&gt;=A15,"3d6 ep",95&gt;=A15,"3d6 gp",100&gt;=A15,"1d6 pp")</f>
        <v/>
      </c>
      <c r="E15" s="63"/>
    </row>
    <row r="16" spans="1:20" x14ac:dyDescent="0.55000000000000004">
      <c r="A16" s="67"/>
      <c r="B16" s="68" t="str" cm="1">
        <f t="array" ref="B16">_xlfn.SWITCH(TRUE,0&gt;=A16,"",30&gt;=A16,"5d6 cp",60&gt;=A16,"4d6 sp",70&gt;=A16,"3d6 ep",95&gt;=A16,"3d6 gp",100&gt;=A16,"1d6 pp")</f>
        <v/>
      </c>
      <c r="E16" s="63"/>
    </row>
    <row r="17" spans="1:5" x14ac:dyDescent="0.55000000000000004">
      <c r="A17" s="67"/>
      <c r="B17" s="68" t="str" cm="1">
        <f t="array" ref="B17">_xlfn.SWITCH(TRUE,0&gt;=A17,"",30&gt;=A17,"5d6 cp",60&gt;=A17,"4d6 sp",70&gt;=A17,"3d6 ep",95&gt;=A17,"3d6 gp",100&gt;=A17,"1d6 pp")</f>
        <v/>
      </c>
      <c r="E17" s="63"/>
    </row>
    <row r="18" spans="1:5" x14ac:dyDescent="0.55000000000000004">
      <c r="A18" s="67"/>
      <c r="B18" s="68" t="str" cm="1">
        <f t="array" ref="B18">_xlfn.SWITCH(TRUE,0&gt;=A18,"",30&gt;=A18,"5d6 cp",60&gt;=A18,"4d6 sp",70&gt;=A18,"3d6 ep",95&gt;=A18,"3d6 gp",100&gt;=A18,"1d6 pp")</f>
        <v/>
      </c>
      <c r="E18" s="63"/>
    </row>
    <row r="19" spans="1:5" x14ac:dyDescent="0.55000000000000004">
      <c r="A19" s="67"/>
      <c r="B19" s="68" t="str" cm="1">
        <f t="array" ref="B19">_xlfn.SWITCH(TRUE,0&gt;=A19,"",30&gt;=A19,"5d6 cp",60&gt;=A19,"4d6 sp",70&gt;=A19,"3d6 ep",95&gt;=A19,"3d6 gp",100&gt;=A19,"1d6 pp")</f>
        <v/>
      </c>
      <c r="E19" s="63"/>
    </row>
    <row r="20" spans="1:5" x14ac:dyDescent="0.55000000000000004">
      <c r="A20" s="67"/>
      <c r="B20" s="68" t="str" cm="1">
        <f t="array" ref="B20">_xlfn.SWITCH(TRUE,0&gt;=A20,"",30&gt;=A20,"5d6 cp",60&gt;=A20,"4d6 sp",70&gt;=A20,"3d6 ep",95&gt;=A20,"3d6 gp",100&gt;=A20,"1d6 pp")</f>
        <v/>
      </c>
      <c r="E20" s="63"/>
    </row>
    <row r="21" spans="1:5" x14ac:dyDescent="0.55000000000000004">
      <c r="A21" s="67"/>
      <c r="B21" s="68" t="str" cm="1">
        <f t="array" ref="B21">_xlfn.SWITCH(TRUE,0&gt;=A21,"",30&gt;=A21,"5d6 cp",60&gt;=A21,"4d6 sp",70&gt;=A21,"3d6 ep",95&gt;=A21,"3d6 gp",100&gt;=A21,"1d6 pp")</f>
        <v/>
      </c>
      <c r="E21" s="63"/>
    </row>
    <row r="22" spans="1:5" x14ac:dyDescent="0.55000000000000004">
      <c r="A22" s="67"/>
      <c r="B22" s="68" t="str" cm="1">
        <f t="array" ref="B22">_xlfn.SWITCH(TRUE,0&gt;=A22,"",30&gt;=A22,"5d6 cp",60&gt;=A22,"4d6 sp",70&gt;=A22,"3d6 ep",95&gt;=A22,"3d6 gp",100&gt;=A22,"1d6 pp")</f>
        <v/>
      </c>
      <c r="E22" s="63"/>
    </row>
    <row r="23" spans="1:5" x14ac:dyDescent="0.55000000000000004">
      <c r="A23" s="67"/>
      <c r="B23" s="68" t="str" cm="1">
        <f t="array" ref="B23">_xlfn.SWITCH(TRUE,0&gt;=A23,"",30&gt;=A23,"5d6 cp",60&gt;=A23,"4d6 sp",70&gt;=A23,"3d6 ep",95&gt;=A23,"3d6 gp",100&gt;=A23,"1d6 pp")</f>
        <v/>
      </c>
      <c r="E23" s="63"/>
    </row>
    <row r="24" spans="1:5" x14ac:dyDescent="0.55000000000000004">
      <c r="A24" s="67"/>
      <c r="B24" s="68" t="str" cm="1">
        <f t="array" ref="B24">_xlfn.SWITCH(TRUE,0&gt;=A24,"",30&gt;=A24,"5d6 cp",60&gt;=A24,"4d6 sp",70&gt;=A24,"3d6 ep",95&gt;=A24,"3d6 gp",100&gt;=A24,"1d6 pp")</f>
        <v/>
      </c>
      <c r="E24" s="63"/>
    </row>
    <row r="25" spans="1:5" x14ac:dyDescent="0.55000000000000004">
      <c r="A25" s="67"/>
      <c r="B25" s="68" t="str" cm="1">
        <f t="array" ref="B25">_xlfn.SWITCH(TRUE,0&gt;=A25,"",30&gt;=A25,"5d6 cp",60&gt;=A25,"4d6 sp",70&gt;=A25,"3d6 ep",95&gt;=A25,"3d6 gp",100&gt;=A25,"1d6 pp")</f>
        <v/>
      </c>
      <c r="E25" s="63"/>
    </row>
    <row r="26" spans="1:5" x14ac:dyDescent="0.55000000000000004">
      <c r="A26" s="67"/>
      <c r="B26" s="68" t="str" cm="1">
        <f t="array" ref="B26">_xlfn.SWITCH(TRUE,0&gt;=A26,"",30&gt;=A26,"5d6 cp",60&gt;=A26,"4d6 sp",70&gt;=A26,"3d6 ep",95&gt;=A26,"3d6 gp",100&gt;=A26,"1d6 pp")</f>
        <v/>
      </c>
      <c r="E26" s="63"/>
    </row>
    <row r="27" spans="1:5" x14ac:dyDescent="0.55000000000000004">
      <c r="A27" s="67"/>
      <c r="B27" s="68" t="str" cm="1">
        <f t="array" ref="B27">_xlfn.SWITCH(TRUE,0&gt;=A27,"",30&gt;=A27,"5d6 cp",60&gt;=A27,"4d6 sp",70&gt;=A27,"3d6 ep",95&gt;=A27,"3d6 gp",100&gt;=A27,"1d6 pp")</f>
        <v/>
      </c>
      <c r="E27" s="63"/>
    </row>
    <row r="28" spans="1:5" x14ac:dyDescent="0.55000000000000004">
      <c r="A28" s="67"/>
      <c r="B28" s="68" t="str" cm="1">
        <f t="array" ref="B28">_xlfn.SWITCH(TRUE,0&gt;=A28,"",30&gt;=A28,"5d6 cp",60&gt;=A28,"4d6 sp",70&gt;=A28,"3d6 ep",95&gt;=A28,"3d6 gp",100&gt;=A28,"1d6 pp")</f>
        <v/>
      </c>
      <c r="E28" s="63"/>
    </row>
    <row r="29" spans="1:5" x14ac:dyDescent="0.55000000000000004">
      <c r="A29" s="67"/>
      <c r="B29" s="68" t="str" cm="1">
        <f t="array" ref="B29">_xlfn.SWITCH(TRUE,0&gt;=A29,"",30&gt;=A29,"5d6 cp",60&gt;=A29,"4d6 sp",70&gt;=A29,"3d6 ep",95&gt;=A29,"3d6 gp",100&gt;=A29,"1d6 pp")</f>
        <v/>
      </c>
      <c r="E29" s="63"/>
    </row>
    <row r="30" spans="1:5" x14ac:dyDescent="0.55000000000000004">
      <c r="A30" s="67"/>
      <c r="B30" s="68" t="str" cm="1">
        <f t="array" ref="B30">_xlfn.SWITCH(TRUE,0&gt;=A30,"",30&gt;=A30,"5d6 cp",60&gt;=A30,"4d6 sp",70&gt;=A30,"3d6 ep",95&gt;=A30,"3d6 gp",100&gt;=A30,"1d6 pp")</f>
        <v/>
      </c>
      <c r="E30" s="63"/>
    </row>
    <row r="31" spans="1:5" x14ac:dyDescent="0.55000000000000004">
      <c r="A31" s="67"/>
      <c r="B31" s="68" t="str" cm="1">
        <f t="array" ref="B31">_xlfn.SWITCH(TRUE,0&gt;=A31,"",30&gt;=A31,"5d6 cp",60&gt;=A31,"4d6 sp",70&gt;=A31,"3d6 ep",95&gt;=A31,"3d6 gp",100&gt;=A31,"1d6 pp")</f>
        <v/>
      </c>
      <c r="E31" s="63"/>
    </row>
    <row r="32" spans="1:5" x14ac:dyDescent="0.55000000000000004">
      <c r="A32" s="67"/>
      <c r="B32" s="68" t="str" cm="1">
        <f t="array" ref="B32">_xlfn.SWITCH(TRUE,0&gt;=A32,"",30&gt;=A32,"5d6 cp",60&gt;=A32,"4d6 sp",70&gt;=A32,"3d6 ep",95&gt;=A32,"3d6 gp",100&gt;=A32,"1d6 pp")</f>
        <v/>
      </c>
      <c r="E32" s="63"/>
    </row>
    <row r="33" spans="1:5" x14ac:dyDescent="0.55000000000000004">
      <c r="A33" s="67"/>
      <c r="B33" s="68" t="str" cm="1">
        <f t="array" ref="B33">_xlfn.SWITCH(TRUE,0&gt;=A33,"",30&gt;=A33,"5d6 cp",60&gt;=A33,"4d6 sp",70&gt;=A33,"3d6 ep",95&gt;=A33,"3d6 gp",100&gt;=A33,"1d6 pp")</f>
        <v/>
      </c>
      <c r="E33" s="63"/>
    </row>
    <row r="34" spans="1:5" x14ac:dyDescent="0.55000000000000004">
      <c r="A34" s="67"/>
      <c r="B34" s="68" t="str" cm="1">
        <f t="array" ref="B34">_xlfn.SWITCH(TRUE,0&gt;=A34,"",30&gt;=A34,"5d6 cp",60&gt;=A34,"4d6 sp",70&gt;=A34,"3d6 ep",95&gt;=A34,"3d6 gp",100&gt;=A34,"1d6 pp")</f>
        <v/>
      </c>
      <c r="E34" s="63"/>
    </row>
    <row r="35" spans="1:5" x14ac:dyDescent="0.55000000000000004">
      <c r="A35" s="67"/>
      <c r="B35" s="68" t="str" cm="1">
        <f t="array" ref="B35">_xlfn.SWITCH(TRUE,0&gt;=A35,"",30&gt;=A35,"5d6 cp",60&gt;=A35,"4d6 sp",70&gt;=A35,"3d6 ep",95&gt;=A35,"3d6 gp",100&gt;=A35,"1d6 pp")</f>
        <v/>
      </c>
      <c r="E35" s="63"/>
    </row>
    <row r="36" spans="1:5" x14ac:dyDescent="0.55000000000000004">
      <c r="A36" s="67"/>
      <c r="B36" s="68" t="str" cm="1">
        <f t="array" ref="B36">_xlfn.SWITCH(TRUE,0&gt;=A36,"",30&gt;=A36,"5d6 cp",60&gt;=A36,"4d6 sp",70&gt;=A36,"3d6 ep",95&gt;=A36,"3d6 gp",100&gt;=A36,"1d6 pp")</f>
        <v/>
      </c>
      <c r="E36" s="63"/>
    </row>
    <row r="37" spans="1:5" x14ac:dyDescent="0.55000000000000004">
      <c r="A37" s="67"/>
      <c r="B37" s="68" t="str" cm="1">
        <f t="array" ref="B37">_xlfn.SWITCH(TRUE,0&gt;=A37,"",30&gt;=A37,"5d6 cp",60&gt;=A37,"4d6 sp",70&gt;=A37,"3d6 ep",95&gt;=A37,"3d6 gp",100&gt;=A37,"1d6 pp")</f>
        <v/>
      </c>
      <c r="E37" s="63"/>
    </row>
    <row r="38" spans="1:5" x14ac:dyDescent="0.55000000000000004">
      <c r="A38" s="67"/>
      <c r="B38" s="68" t="str" cm="1">
        <f t="array" ref="B38">_xlfn.SWITCH(TRUE,0&gt;=A38,"",30&gt;=A38,"5d6 cp",60&gt;=A38,"4d6 sp",70&gt;=A38,"3d6 ep",95&gt;=A38,"3d6 gp",100&gt;=A38,"1d6 pp")</f>
        <v/>
      </c>
      <c r="E38" s="63"/>
    </row>
    <row r="39" spans="1:5" x14ac:dyDescent="0.55000000000000004">
      <c r="A39" s="67"/>
      <c r="B39" s="68" t="str" cm="1">
        <f t="array" ref="B39">_xlfn.SWITCH(TRUE,0&gt;=A39,"",30&gt;=A39,"5d6 cp",60&gt;=A39,"4d6 sp",70&gt;=A39,"3d6 ep",95&gt;=A39,"3d6 gp",100&gt;=A39,"1d6 pp")</f>
        <v/>
      </c>
      <c r="E39" s="63"/>
    </row>
    <row r="40" spans="1:5" x14ac:dyDescent="0.55000000000000004">
      <c r="A40" s="67"/>
      <c r="B40" s="68" t="str" cm="1">
        <f t="array" ref="B40">_xlfn.SWITCH(TRUE,0&gt;=A40,"",30&gt;=A40,"5d6 cp",60&gt;=A40,"4d6 sp",70&gt;=A40,"3d6 ep",95&gt;=A40,"3d6 gp",100&gt;=A40,"1d6 pp")</f>
        <v/>
      </c>
      <c r="E40" s="63"/>
    </row>
    <row r="41" spans="1:5" x14ac:dyDescent="0.55000000000000004">
      <c r="A41" s="67"/>
      <c r="B41" s="68" t="str" cm="1">
        <f t="array" ref="B41">_xlfn.SWITCH(TRUE,0&gt;=A41,"",30&gt;=A41,"5d6 cp",60&gt;=A41,"4d6 sp",70&gt;=A41,"3d6 ep",95&gt;=A41,"3d6 gp",100&gt;=A41,"1d6 pp")</f>
        <v/>
      </c>
      <c r="E41" s="63"/>
    </row>
    <row r="42" spans="1:5" x14ac:dyDescent="0.55000000000000004">
      <c r="A42" s="67"/>
      <c r="B42" s="68" t="str" cm="1">
        <f t="array" ref="B42">_xlfn.SWITCH(TRUE,0&gt;=A42,"",30&gt;=A42,"5d6 cp",60&gt;=A42,"4d6 sp",70&gt;=A42,"3d6 ep",95&gt;=A42,"3d6 gp",100&gt;=A42,"1d6 pp")</f>
        <v/>
      </c>
      <c r="E42" s="63"/>
    </row>
    <row r="43" spans="1:5" x14ac:dyDescent="0.55000000000000004">
      <c r="A43" s="67"/>
      <c r="B43" s="68" t="str" cm="1">
        <f t="array" ref="B43">_xlfn.SWITCH(TRUE,0&gt;=A43,"",30&gt;=A43,"5d6 cp",60&gt;=A43,"4d6 sp",70&gt;=A43,"3d6 ep",95&gt;=A43,"3d6 gp",100&gt;=A43,"1d6 pp")</f>
        <v/>
      </c>
      <c r="E43" s="63"/>
    </row>
    <row r="44" spans="1:5" x14ac:dyDescent="0.55000000000000004">
      <c r="A44" s="67"/>
      <c r="B44" s="68" t="str" cm="1">
        <f t="array" ref="B44">_xlfn.SWITCH(TRUE,0&gt;=A44,"",30&gt;=A44,"5d6 cp",60&gt;=A44,"4d6 sp",70&gt;=A44,"3d6 ep",95&gt;=A44,"3d6 gp",100&gt;=A44,"1d6 pp")</f>
        <v/>
      </c>
      <c r="E44" s="63"/>
    </row>
    <row r="45" spans="1:5" x14ac:dyDescent="0.55000000000000004">
      <c r="A45" s="67"/>
      <c r="B45" s="68" t="str" cm="1">
        <f t="array" ref="B45">_xlfn.SWITCH(TRUE,0&gt;=A45,"",30&gt;=A45,"5d6 cp",60&gt;=A45,"4d6 sp",70&gt;=A45,"3d6 ep",95&gt;=A45,"3d6 gp",100&gt;=A45,"1d6 pp")</f>
        <v/>
      </c>
      <c r="E45" s="63"/>
    </row>
    <row r="46" spans="1:5" x14ac:dyDescent="0.55000000000000004">
      <c r="A46" s="67"/>
      <c r="B46" s="68" t="str" cm="1">
        <f t="array" ref="B46">_xlfn.SWITCH(TRUE,0&gt;=A46,"",30&gt;=A46,"5d6 cp",60&gt;=A46,"4d6 sp",70&gt;=A46,"3d6 ep",95&gt;=A46,"3d6 gp",100&gt;=A46,"1d6 pp")</f>
        <v/>
      </c>
      <c r="E46" s="63"/>
    </row>
    <row r="47" spans="1:5" x14ac:dyDescent="0.55000000000000004">
      <c r="A47" s="67"/>
      <c r="B47" s="68" t="str" cm="1">
        <f t="array" ref="B47">_xlfn.SWITCH(TRUE,0&gt;=A47,"",30&gt;=A47,"5d6 cp",60&gt;=A47,"4d6 sp",70&gt;=A47,"3d6 ep",95&gt;=A47,"3d6 gp",100&gt;=A47,"1d6 pp")</f>
        <v/>
      </c>
      <c r="E47" s="63"/>
    </row>
    <row r="48" spans="1:5" x14ac:dyDescent="0.55000000000000004">
      <c r="A48" s="67"/>
      <c r="B48" s="68" t="str" cm="1">
        <f t="array" ref="B48">_xlfn.SWITCH(TRUE,0&gt;=A48,"",30&gt;=A48,"5d6 cp",60&gt;=A48,"4d6 sp",70&gt;=A48,"3d6 ep",95&gt;=A48,"3d6 gp",100&gt;=A48,"1d6 pp")</f>
        <v/>
      </c>
      <c r="E48" s="63"/>
    </row>
    <row r="49" spans="1:5" x14ac:dyDescent="0.55000000000000004">
      <c r="A49" s="67"/>
      <c r="B49" s="68" t="str" cm="1">
        <f t="array" ref="B49">_xlfn.SWITCH(TRUE,0&gt;=A49,"",30&gt;=A49,"5d6 cp",60&gt;=A49,"4d6 sp",70&gt;=A49,"3d6 ep",95&gt;=A49,"3d6 gp",100&gt;=A49,"1d6 pp")</f>
        <v/>
      </c>
      <c r="E49" s="63"/>
    </row>
    <row r="50" spans="1:5" x14ac:dyDescent="0.55000000000000004">
      <c r="A50" s="67"/>
      <c r="B50" s="68" t="str" cm="1">
        <f t="array" ref="B50">_xlfn.SWITCH(TRUE,0&gt;=A50,"",30&gt;=A50,"5d6 cp",60&gt;=A50,"4d6 sp",70&gt;=A50,"3d6 ep",95&gt;=A50,"3d6 gp",100&gt;=A50,"1d6 pp")</f>
        <v/>
      </c>
      <c r="E50" s="63"/>
    </row>
    <row r="51" spans="1:5" x14ac:dyDescent="0.55000000000000004">
      <c r="A51" s="67"/>
      <c r="B51" s="68" t="str" cm="1">
        <f t="array" ref="B51">_xlfn.SWITCH(TRUE,0&gt;=A51,"",30&gt;=A51,"5d6 cp",60&gt;=A51,"4d6 sp",70&gt;=A51,"3d6 ep",95&gt;=A51,"3d6 gp",100&gt;=A51,"1d6 pp")</f>
        <v/>
      </c>
      <c r="E51" s="63"/>
    </row>
    <row r="52" spans="1:5" x14ac:dyDescent="0.55000000000000004">
      <c r="A52" s="67"/>
      <c r="B52" s="68" t="str" cm="1">
        <f t="array" ref="B52">_xlfn.SWITCH(TRUE,0&gt;=A52,"",30&gt;=A52,"5d6 cp",60&gt;=A52,"4d6 sp",70&gt;=A52,"3d6 ep",95&gt;=A52,"3d6 gp",100&gt;=A52,"1d6 pp")</f>
        <v/>
      </c>
      <c r="E52" s="63"/>
    </row>
    <row r="53" spans="1:5" x14ac:dyDescent="0.55000000000000004">
      <c r="A53" s="67"/>
      <c r="B53" s="68" t="str" cm="1">
        <f t="array" ref="B53">_xlfn.SWITCH(TRUE,0&gt;=A53,"",30&gt;=A53,"5d6 cp",60&gt;=A53,"4d6 sp",70&gt;=A53,"3d6 ep",95&gt;=A53,"3d6 gp",100&gt;=A53,"1d6 pp")</f>
        <v/>
      </c>
      <c r="E53" s="63"/>
    </row>
    <row r="54" spans="1:5" x14ac:dyDescent="0.55000000000000004">
      <c r="A54" s="67"/>
      <c r="B54" s="68" t="str" cm="1">
        <f t="array" ref="B54">_xlfn.SWITCH(TRUE,0&gt;=A54,"",30&gt;=A54,"5d6 cp",60&gt;=A54,"4d6 sp",70&gt;=A54,"3d6 ep",95&gt;=A54,"3d6 gp",100&gt;=A54,"1d6 pp")</f>
        <v/>
      </c>
      <c r="E54" s="63"/>
    </row>
    <row r="55" spans="1:5" x14ac:dyDescent="0.55000000000000004">
      <c r="A55" s="67"/>
      <c r="B55" s="68" t="str" cm="1">
        <f t="array" ref="B55">_xlfn.SWITCH(TRUE,0&gt;=A55,"",30&gt;=A55,"5d6 cp",60&gt;=A55,"4d6 sp",70&gt;=A55,"3d6 ep",95&gt;=A55,"3d6 gp",100&gt;=A55,"1d6 pp")</f>
        <v/>
      </c>
      <c r="E55" s="63"/>
    </row>
    <row r="56" spans="1:5" x14ac:dyDescent="0.55000000000000004">
      <c r="A56" s="67"/>
      <c r="B56" s="68" t="str" cm="1">
        <f t="array" ref="B56">_xlfn.SWITCH(TRUE,0&gt;=A56,"",30&gt;=A56,"5d6 cp",60&gt;=A56,"4d6 sp",70&gt;=A56,"3d6 ep",95&gt;=A56,"3d6 gp",100&gt;=A56,"1d6 pp")</f>
        <v/>
      </c>
      <c r="E56" s="63"/>
    </row>
    <row r="57" spans="1:5" x14ac:dyDescent="0.55000000000000004">
      <c r="A57" s="67"/>
      <c r="B57" s="68" t="str" cm="1">
        <f t="array" ref="B57">_xlfn.SWITCH(TRUE,0&gt;=A57,"",30&gt;=A57,"5d6 cp",60&gt;=A57,"4d6 sp",70&gt;=A57,"3d6 ep",95&gt;=A57,"3d6 gp",100&gt;=A57,"1d6 pp")</f>
        <v/>
      </c>
      <c r="E57" s="63"/>
    </row>
    <row r="58" spans="1:5" x14ac:dyDescent="0.55000000000000004">
      <c r="A58" s="67"/>
      <c r="B58" s="68" t="str" cm="1">
        <f t="array" ref="B58">_xlfn.SWITCH(TRUE,0&gt;=A58,"",30&gt;=A58,"5d6 cp",60&gt;=A58,"4d6 sp",70&gt;=A58,"3d6 ep",95&gt;=A58,"3d6 gp",100&gt;=A58,"1d6 pp")</f>
        <v/>
      </c>
      <c r="E58" s="63"/>
    </row>
    <row r="59" spans="1:5" x14ac:dyDescent="0.55000000000000004">
      <c r="A59" s="67"/>
      <c r="B59" s="68" t="str" cm="1">
        <f t="array" ref="B59">_xlfn.SWITCH(TRUE,0&gt;=A59,"",30&gt;=A59,"5d6 cp",60&gt;=A59,"4d6 sp",70&gt;=A59,"3d6 ep",95&gt;=A59,"3d6 gp",100&gt;=A59,"1d6 pp")</f>
        <v/>
      </c>
      <c r="E59" s="63"/>
    </row>
    <row r="60" spans="1:5" x14ac:dyDescent="0.55000000000000004">
      <c r="A60" s="67"/>
      <c r="B60" s="68" t="str" cm="1">
        <f t="array" ref="B60">_xlfn.SWITCH(TRUE,0&gt;=A60,"",30&gt;=A60,"5d6 cp",60&gt;=A60,"4d6 sp",70&gt;=A60,"3d6 ep",95&gt;=A60,"3d6 gp",100&gt;=A60,"1d6 pp")</f>
        <v/>
      </c>
      <c r="E60" s="63"/>
    </row>
    <row r="61" spans="1:5" x14ac:dyDescent="0.55000000000000004">
      <c r="A61" s="67"/>
      <c r="B61" s="68" t="str" cm="1">
        <f t="array" ref="B61">_xlfn.SWITCH(TRUE,0&gt;=A61,"",30&gt;=A61,"5d6 cp",60&gt;=A61,"4d6 sp",70&gt;=A61,"3d6 ep",95&gt;=A61,"3d6 gp",100&gt;=A61,"1d6 pp")</f>
        <v/>
      </c>
      <c r="E61" s="63"/>
    </row>
    <row r="62" spans="1:5" x14ac:dyDescent="0.55000000000000004">
      <c r="A62" s="67"/>
      <c r="B62" s="68" t="str" cm="1">
        <f t="array" ref="B62">_xlfn.SWITCH(TRUE,0&gt;=A62,"",30&gt;=A62,"5d6 cp",60&gt;=A62,"4d6 sp",70&gt;=A62,"3d6 ep",95&gt;=A62,"3d6 gp",100&gt;=A62,"1d6 pp")</f>
        <v/>
      </c>
      <c r="E62" s="63"/>
    </row>
    <row r="63" spans="1:5" x14ac:dyDescent="0.55000000000000004">
      <c r="A63" s="67"/>
      <c r="B63" s="68" t="str" cm="1">
        <f t="array" ref="B63">_xlfn.SWITCH(TRUE,0&gt;=A63,"",30&gt;=A63,"5d6 cp",60&gt;=A63,"4d6 sp",70&gt;=A63,"3d6 ep",95&gt;=A63,"3d6 gp",100&gt;=A63,"1d6 pp")</f>
        <v/>
      </c>
      <c r="E63" s="63"/>
    </row>
    <row r="64" spans="1:5" x14ac:dyDescent="0.55000000000000004">
      <c r="A64" s="67"/>
      <c r="B64" s="68" t="str" cm="1">
        <f t="array" ref="B64">_xlfn.SWITCH(TRUE,0&gt;=A64,"",30&gt;=A64,"5d6 cp",60&gt;=A64,"4d6 sp",70&gt;=A64,"3d6 ep",95&gt;=A64,"3d6 gp",100&gt;=A64,"1d6 pp")</f>
        <v/>
      </c>
      <c r="E64" s="63"/>
    </row>
    <row r="65" spans="1:5" x14ac:dyDescent="0.55000000000000004">
      <c r="A65" s="67"/>
      <c r="B65" s="68" t="str" cm="1">
        <f t="array" ref="B65">_xlfn.SWITCH(TRUE,0&gt;=A65,"",30&gt;=A65,"5d6 cp",60&gt;=A65,"4d6 sp",70&gt;=A65,"3d6 ep",95&gt;=A65,"3d6 gp",100&gt;=A65,"1d6 pp")</f>
        <v/>
      </c>
      <c r="E65" s="63"/>
    </row>
    <row r="66" spans="1:5" x14ac:dyDescent="0.55000000000000004">
      <c r="A66" s="67"/>
      <c r="B66" s="68" t="str" cm="1">
        <f t="array" ref="B66">_xlfn.SWITCH(TRUE,0&gt;=A66,"",30&gt;=A66,"5d6 cp",60&gt;=A66,"4d6 sp",70&gt;=A66,"3d6 ep",95&gt;=A66,"3d6 gp",100&gt;=A66,"1d6 pp")</f>
        <v/>
      </c>
      <c r="E66" s="63"/>
    </row>
    <row r="67" spans="1:5" x14ac:dyDescent="0.55000000000000004">
      <c r="A67" s="67"/>
      <c r="B67" s="68" t="str" cm="1">
        <f t="array" ref="B67">_xlfn.SWITCH(TRUE,0&gt;=A67,"",30&gt;=A67,"5d6 cp",60&gt;=A67,"4d6 sp",70&gt;=A67,"3d6 ep",95&gt;=A67,"3d6 gp",100&gt;=A67,"1d6 pp")</f>
        <v/>
      </c>
      <c r="E67" s="63"/>
    </row>
    <row r="68" spans="1:5" x14ac:dyDescent="0.55000000000000004">
      <c r="A68" s="67"/>
      <c r="B68" s="68" t="str" cm="1">
        <f t="array" ref="B68">_xlfn.SWITCH(TRUE,0&gt;=A68,"",30&gt;=A68,"5d6 cp",60&gt;=A68,"4d6 sp",70&gt;=A68,"3d6 ep",95&gt;=A68,"3d6 gp",100&gt;=A68,"1d6 pp")</f>
        <v/>
      </c>
      <c r="E68" s="63"/>
    </row>
    <row r="69" spans="1:5" x14ac:dyDescent="0.55000000000000004">
      <c r="A69" s="67"/>
      <c r="B69" s="68" t="str" cm="1">
        <f t="array" ref="B69">_xlfn.SWITCH(TRUE,0&gt;=A69,"",30&gt;=A69,"5d6 cp",60&gt;=A69,"4d6 sp",70&gt;=A69,"3d6 ep",95&gt;=A69,"3d6 gp",100&gt;=A69,"1d6 pp")</f>
        <v/>
      </c>
      <c r="E69" s="63"/>
    </row>
    <row r="70" spans="1:5" x14ac:dyDescent="0.55000000000000004">
      <c r="A70" s="67"/>
      <c r="B70" s="68" t="str" cm="1">
        <f t="array" ref="B70">_xlfn.SWITCH(TRUE,0&gt;=A70,"",30&gt;=A70,"5d6 cp",60&gt;=A70,"4d6 sp",70&gt;=A70,"3d6 ep",95&gt;=A70,"3d6 gp",100&gt;=A70,"1d6 pp")</f>
        <v/>
      </c>
      <c r="E70" s="63"/>
    </row>
    <row r="71" spans="1:5" x14ac:dyDescent="0.55000000000000004">
      <c r="A71" s="67"/>
      <c r="B71" s="68" t="str" cm="1">
        <f t="array" ref="B71">_xlfn.SWITCH(TRUE,0&gt;=A71,"",30&gt;=A71,"5d6 cp",60&gt;=A71,"4d6 sp",70&gt;=A71,"3d6 ep",95&gt;=A71,"3d6 gp",100&gt;=A71,"1d6 pp")</f>
        <v/>
      </c>
      <c r="E71" s="63"/>
    </row>
    <row r="72" spans="1:5" x14ac:dyDescent="0.55000000000000004">
      <c r="A72" s="67"/>
      <c r="B72" s="68" t="str" cm="1">
        <f t="array" ref="B72">_xlfn.SWITCH(TRUE,0&gt;=A72,"",30&gt;=A72,"5d6 cp",60&gt;=A72,"4d6 sp",70&gt;=A72,"3d6 ep",95&gt;=A72,"3d6 gp",100&gt;=A72,"1d6 pp")</f>
        <v/>
      </c>
      <c r="E72" s="63"/>
    </row>
    <row r="73" spans="1:5" x14ac:dyDescent="0.55000000000000004">
      <c r="A73" s="67"/>
      <c r="B73" s="68" t="str" cm="1">
        <f t="array" ref="B73">_xlfn.SWITCH(TRUE,0&gt;=A73,"",30&gt;=A73,"5d6 cp",60&gt;=A73,"4d6 sp",70&gt;=A73,"3d6 ep",95&gt;=A73,"3d6 gp",100&gt;=A73,"1d6 pp")</f>
        <v/>
      </c>
      <c r="E73" s="63"/>
    </row>
    <row r="74" spans="1:5" x14ac:dyDescent="0.55000000000000004">
      <c r="A74" s="67"/>
      <c r="B74" s="68" t="str" cm="1">
        <f t="array" ref="B74">_xlfn.SWITCH(TRUE,0&gt;=A74,"",30&gt;=A74,"5d6 cp",60&gt;=A74,"4d6 sp",70&gt;=A74,"3d6 ep",95&gt;=A74,"3d6 gp",100&gt;=A74,"1d6 pp")</f>
        <v/>
      </c>
      <c r="E74" s="63"/>
    </row>
    <row r="75" spans="1:5" x14ac:dyDescent="0.55000000000000004">
      <c r="A75" s="67"/>
      <c r="B75" s="68" t="str" cm="1">
        <f t="array" ref="B75">_xlfn.SWITCH(TRUE,0&gt;=A75,"",30&gt;=A75,"5d6 cp",60&gt;=A75,"4d6 sp",70&gt;=A75,"3d6 ep",95&gt;=A75,"3d6 gp",100&gt;=A75,"1d6 pp")</f>
        <v/>
      </c>
      <c r="E75" s="63"/>
    </row>
    <row r="76" spans="1:5" x14ac:dyDescent="0.55000000000000004">
      <c r="A76" s="67"/>
      <c r="B76" s="68" t="str" cm="1">
        <f t="array" ref="B76">_xlfn.SWITCH(TRUE,0&gt;=A76,"",30&gt;=A76,"5d6 cp",60&gt;=A76,"4d6 sp",70&gt;=A76,"3d6 ep",95&gt;=A76,"3d6 gp",100&gt;=A76,"1d6 pp")</f>
        <v/>
      </c>
      <c r="E76" s="63"/>
    </row>
    <row r="77" spans="1:5" x14ac:dyDescent="0.55000000000000004">
      <c r="A77" s="67"/>
      <c r="B77" s="68" t="str" cm="1">
        <f t="array" ref="B77">_xlfn.SWITCH(TRUE,0&gt;=A77,"",30&gt;=A77,"5d6 cp",60&gt;=A77,"4d6 sp",70&gt;=A77,"3d6 ep",95&gt;=A77,"3d6 gp",100&gt;=A77,"1d6 pp")</f>
        <v/>
      </c>
      <c r="E77" s="63"/>
    </row>
    <row r="78" spans="1:5" x14ac:dyDescent="0.55000000000000004">
      <c r="A78" s="67"/>
      <c r="B78" s="68" t="str" cm="1">
        <f t="array" ref="B78">_xlfn.SWITCH(TRUE,0&gt;=A78,"",30&gt;=A78,"5d6 cp",60&gt;=A78,"4d6 sp",70&gt;=A78,"3d6 ep",95&gt;=A78,"3d6 gp",100&gt;=A78,"1d6 pp")</f>
        <v/>
      </c>
      <c r="E78" s="63"/>
    </row>
    <row r="79" spans="1:5" x14ac:dyDescent="0.55000000000000004">
      <c r="A79" s="67"/>
      <c r="B79" s="68" t="str" cm="1">
        <f t="array" ref="B79">_xlfn.SWITCH(TRUE,0&gt;=A79,"",30&gt;=A79,"5d6 cp",60&gt;=A79,"4d6 sp",70&gt;=A79,"3d6 ep",95&gt;=A79,"3d6 gp",100&gt;=A79,"1d6 pp")</f>
        <v/>
      </c>
      <c r="E79" s="63"/>
    </row>
    <row r="80" spans="1:5" x14ac:dyDescent="0.55000000000000004">
      <c r="A80" s="67"/>
      <c r="B80" s="68" t="str" cm="1">
        <f t="array" ref="B80">_xlfn.SWITCH(TRUE,0&gt;=A80,"",30&gt;=A80,"5d6 cp",60&gt;=A80,"4d6 sp",70&gt;=A80,"3d6 ep",95&gt;=A80,"3d6 gp",100&gt;=A80,"1d6 pp")</f>
        <v/>
      </c>
      <c r="E80" s="63"/>
    </row>
    <row r="81" spans="1:5" x14ac:dyDescent="0.55000000000000004">
      <c r="A81" s="67"/>
      <c r="B81" s="68" t="str" cm="1">
        <f t="array" ref="B81">_xlfn.SWITCH(TRUE,0&gt;=A81,"",30&gt;=A81,"5d6 cp",60&gt;=A81,"4d6 sp",70&gt;=A81,"3d6 ep",95&gt;=A81,"3d6 gp",100&gt;=A81,"1d6 pp")</f>
        <v/>
      </c>
      <c r="E81" s="63"/>
    </row>
    <row r="82" spans="1:5" x14ac:dyDescent="0.55000000000000004">
      <c r="A82" s="67"/>
      <c r="B82" s="68" t="str" cm="1">
        <f t="array" ref="B82">_xlfn.SWITCH(TRUE,0&gt;=A82,"",30&gt;=A82,"5d6 cp",60&gt;=A82,"4d6 sp",70&gt;=A82,"3d6 ep",95&gt;=A82,"3d6 gp",100&gt;=A82,"1d6 pp")</f>
        <v/>
      </c>
      <c r="E82" s="63"/>
    </row>
    <row r="83" spans="1:5" x14ac:dyDescent="0.55000000000000004">
      <c r="A83" s="67"/>
      <c r="B83" s="68" t="str" cm="1">
        <f t="array" ref="B83">_xlfn.SWITCH(TRUE,0&gt;=A83,"",30&gt;=A83,"5d6 cp",60&gt;=A83,"4d6 sp",70&gt;=A83,"3d6 ep",95&gt;=A83,"3d6 gp",100&gt;=A83,"1d6 pp")</f>
        <v/>
      </c>
      <c r="E83" s="63"/>
    </row>
    <row r="84" spans="1:5" x14ac:dyDescent="0.55000000000000004">
      <c r="A84" s="67"/>
      <c r="B84" s="68" t="str" cm="1">
        <f t="array" ref="B84">_xlfn.SWITCH(TRUE,0&gt;=A84,"",30&gt;=A84,"5d6 cp",60&gt;=A84,"4d6 sp",70&gt;=A84,"3d6 ep",95&gt;=A84,"3d6 gp",100&gt;=A84,"1d6 pp")</f>
        <v/>
      </c>
      <c r="E84" s="63"/>
    </row>
    <row r="85" spans="1:5" x14ac:dyDescent="0.55000000000000004">
      <c r="A85" s="67"/>
      <c r="B85" s="68" t="str" cm="1">
        <f t="array" ref="B85">_xlfn.SWITCH(TRUE,0&gt;=A85,"",30&gt;=A85,"5d6 cp",60&gt;=A85,"4d6 sp",70&gt;=A85,"3d6 ep",95&gt;=A85,"3d6 gp",100&gt;=A85,"1d6 pp")</f>
        <v/>
      </c>
      <c r="E85" s="63"/>
    </row>
    <row r="86" spans="1:5" x14ac:dyDescent="0.55000000000000004">
      <c r="A86" s="67"/>
      <c r="B86" s="68" t="str" cm="1">
        <f t="array" ref="B86">_xlfn.SWITCH(TRUE,0&gt;=A86,"",30&gt;=A86,"5d6 cp",60&gt;=A86,"4d6 sp",70&gt;=A86,"3d6 ep",95&gt;=A86,"3d6 gp",100&gt;=A86,"1d6 pp")</f>
        <v/>
      </c>
      <c r="E86" s="63"/>
    </row>
    <row r="87" spans="1:5" x14ac:dyDescent="0.55000000000000004">
      <c r="A87" s="67"/>
      <c r="B87" s="68" t="str" cm="1">
        <f t="array" ref="B87">_xlfn.SWITCH(TRUE,0&gt;=A87,"",30&gt;=A87,"5d6 cp",60&gt;=A87,"4d6 sp",70&gt;=A87,"3d6 ep",95&gt;=A87,"3d6 gp",100&gt;=A87,"1d6 pp")</f>
        <v/>
      </c>
      <c r="E87" s="63"/>
    </row>
    <row r="88" spans="1:5" x14ac:dyDescent="0.55000000000000004">
      <c r="A88" s="67"/>
      <c r="B88" s="68" t="str" cm="1">
        <f t="array" ref="B88">_xlfn.SWITCH(TRUE,0&gt;=A88,"",30&gt;=A88,"5d6 cp",60&gt;=A88,"4d6 sp",70&gt;=A88,"3d6 ep",95&gt;=A88,"3d6 gp",100&gt;=A88,"1d6 pp")</f>
        <v/>
      </c>
      <c r="E88" s="63"/>
    </row>
    <row r="89" spans="1:5" x14ac:dyDescent="0.55000000000000004">
      <c r="A89" s="67"/>
      <c r="B89" s="68" t="str" cm="1">
        <f t="array" ref="B89">_xlfn.SWITCH(TRUE,0&gt;=A89,"",30&gt;=A89,"5d6 cp",60&gt;=A89,"4d6 sp",70&gt;=A89,"3d6 ep",95&gt;=A89,"3d6 gp",100&gt;=A89,"1d6 pp")</f>
        <v/>
      </c>
      <c r="E89" s="63"/>
    </row>
    <row r="90" spans="1:5" x14ac:dyDescent="0.55000000000000004">
      <c r="A90" s="67"/>
      <c r="B90" s="68" t="str" cm="1">
        <f t="array" ref="B90">_xlfn.SWITCH(TRUE,0&gt;=A90,"",30&gt;=A90,"5d6 cp",60&gt;=A90,"4d6 sp",70&gt;=A90,"3d6 ep",95&gt;=A90,"3d6 gp",100&gt;=A90,"1d6 pp")</f>
        <v/>
      </c>
      <c r="E90" s="63"/>
    </row>
    <row r="91" spans="1:5" x14ac:dyDescent="0.55000000000000004">
      <c r="A91" s="67"/>
      <c r="B91" s="68" t="str" cm="1">
        <f t="array" ref="B91">_xlfn.SWITCH(TRUE,0&gt;=A91,"",30&gt;=A91,"5d6 cp",60&gt;=A91,"4d6 sp",70&gt;=A91,"3d6 ep",95&gt;=A91,"3d6 gp",100&gt;=A91,"1d6 pp")</f>
        <v/>
      </c>
      <c r="E91" s="63"/>
    </row>
    <row r="92" spans="1:5" x14ac:dyDescent="0.55000000000000004">
      <c r="A92" s="67"/>
      <c r="B92" s="68" t="str" cm="1">
        <f t="array" ref="B92">_xlfn.SWITCH(TRUE,0&gt;=A92,"",30&gt;=A92,"5d6 cp",60&gt;=A92,"4d6 sp",70&gt;=A92,"3d6 ep",95&gt;=A92,"3d6 gp",100&gt;=A92,"1d6 pp")</f>
        <v/>
      </c>
      <c r="E92" s="63"/>
    </row>
    <row r="93" spans="1:5" x14ac:dyDescent="0.55000000000000004">
      <c r="A93" s="67"/>
      <c r="B93" s="68" t="str" cm="1">
        <f t="array" ref="B93">_xlfn.SWITCH(TRUE,0&gt;=A93,"",30&gt;=A93,"5d6 cp",60&gt;=A93,"4d6 sp",70&gt;=A93,"3d6 ep",95&gt;=A93,"3d6 gp",100&gt;=A93,"1d6 pp")</f>
        <v/>
      </c>
      <c r="E93" s="63"/>
    </row>
    <row r="94" spans="1:5" x14ac:dyDescent="0.55000000000000004">
      <c r="A94" s="67"/>
      <c r="B94" s="68" t="str" cm="1">
        <f t="array" ref="B94">_xlfn.SWITCH(TRUE,0&gt;=A94,"",30&gt;=A94,"5d6 cp",60&gt;=A94,"4d6 sp",70&gt;=A94,"3d6 ep",95&gt;=A94,"3d6 gp",100&gt;=A94,"1d6 pp")</f>
        <v/>
      </c>
      <c r="E94" s="63"/>
    </row>
    <row r="95" spans="1:5" x14ac:dyDescent="0.55000000000000004">
      <c r="A95" s="67"/>
      <c r="B95" s="68" t="str" cm="1">
        <f t="array" ref="B95">_xlfn.SWITCH(TRUE,0&gt;=A95,"",30&gt;=A95,"5d6 cp",60&gt;=A95,"4d6 sp",70&gt;=A95,"3d6 ep",95&gt;=A95,"3d6 gp",100&gt;=A95,"1d6 pp")</f>
        <v/>
      </c>
      <c r="E95" s="63"/>
    </row>
    <row r="96" spans="1:5" x14ac:dyDescent="0.55000000000000004">
      <c r="A96" s="67"/>
      <c r="B96" s="68" t="str" cm="1">
        <f t="array" ref="B96">_xlfn.SWITCH(TRUE,0&gt;=A96,"",30&gt;=A96,"5d6 cp",60&gt;=A96,"4d6 sp",70&gt;=A96,"3d6 ep",95&gt;=A96,"3d6 gp",100&gt;=A96,"1d6 pp")</f>
        <v/>
      </c>
      <c r="E96" s="63"/>
    </row>
    <row r="97" spans="1:5" x14ac:dyDescent="0.55000000000000004">
      <c r="A97" s="67"/>
      <c r="B97" s="68" t="str" cm="1">
        <f t="array" ref="B97">_xlfn.SWITCH(TRUE,0&gt;=A97,"",30&gt;=A97,"5d6 cp",60&gt;=A97,"4d6 sp",70&gt;=A97,"3d6 ep",95&gt;=A97,"3d6 gp",100&gt;=A97,"1d6 pp")</f>
        <v/>
      </c>
      <c r="E97" s="63"/>
    </row>
    <row r="98" spans="1:5" x14ac:dyDescent="0.55000000000000004">
      <c r="A98" s="67"/>
      <c r="B98" s="68" t="str" cm="1">
        <f t="array" ref="B98">_xlfn.SWITCH(TRUE,0&gt;=A98,"",30&gt;=A98,"5d6 cp",60&gt;=A98,"4d6 sp",70&gt;=A98,"3d6 ep",95&gt;=A98,"3d6 gp",100&gt;=A98,"1d6 pp")</f>
        <v/>
      </c>
      <c r="E98" s="63"/>
    </row>
    <row r="99" spans="1:5" x14ac:dyDescent="0.55000000000000004">
      <c r="A99" s="67"/>
      <c r="B99" s="68" t="str" cm="1">
        <f t="array" ref="B99">_xlfn.SWITCH(TRUE,0&gt;=A99,"",30&gt;=A99,"5d6 cp",60&gt;=A99,"4d6 sp",70&gt;=A99,"3d6 ep",95&gt;=A99,"3d6 gp",100&gt;=A99,"1d6 pp")</f>
        <v/>
      </c>
      <c r="E99" s="63"/>
    </row>
    <row r="100" spans="1:5" x14ac:dyDescent="0.55000000000000004">
      <c r="A100" s="67"/>
      <c r="B100" s="68" t="str" cm="1">
        <f t="array" ref="B100">_xlfn.SWITCH(TRUE,0&gt;=A100,"",30&gt;=A100,"5d6 cp",60&gt;=A100,"4d6 sp",70&gt;=A100,"3d6 ep",95&gt;=A100,"3d6 gp",100&gt;=A100,"1d6 pp")</f>
        <v/>
      </c>
      <c r="E100" s="63"/>
    </row>
    <row r="101" spans="1:5" x14ac:dyDescent="0.55000000000000004">
      <c r="E101" s="63"/>
    </row>
  </sheetData>
  <autoFilter ref="C104:D109" xr:uid="{E6E34D5C-618E-4BBA-BCE8-99ACE02A0A5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9C7D-0817-467E-AC8C-52314B0B66A1}">
  <dimension ref="A1:S101"/>
  <sheetViews>
    <sheetView workbookViewId="0">
      <selection activeCell="D18" sqref="D18"/>
    </sheetView>
  </sheetViews>
  <sheetFormatPr defaultRowHeight="15.3" x14ac:dyDescent="0.55000000000000004"/>
  <cols>
    <col min="2" max="2" width="9.6796875" bestFit="1" customWidth="1"/>
    <col min="4" max="4" width="18.81640625" bestFit="1" customWidth="1"/>
    <col min="5" max="9" width="4.08984375" customWidth="1"/>
    <col min="12" max="12" width="17.5" customWidth="1"/>
    <col min="13" max="13" width="2.6796875" bestFit="1" customWidth="1"/>
  </cols>
  <sheetData>
    <row r="1" spans="1:19" x14ac:dyDescent="0.55000000000000004">
      <c r="A1" s="67">
        <v>1</v>
      </c>
      <c r="B1" s="68" t="str" cm="1">
        <f t="array" ref="B1">_xlfn.SWITCH(TRUE,0&gt;=A1,"",30&gt;=A1,$L$2,60&gt;=A1,$L$3,70&gt;=A1,$L$4,95&gt;=A1,$L$5,100&gt;=A1,$L$6)</f>
        <v>#01-30</v>
      </c>
      <c r="D1" s="69"/>
      <c r="E1" s="69" t="s">
        <v>127</v>
      </c>
      <c r="F1" s="69" t="s">
        <v>128</v>
      </c>
      <c r="G1" s="69" t="s">
        <v>129</v>
      </c>
      <c r="H1" s="69" t="s">
        <v>130</v>
      </c>
      <c r="I1" s="69" t="s">
        <v>131</v>
      </c>
    </row>
    <row r="2" spans="1:19" x14ac:dyDescent="0.55000000000000004">
      <c r="A2" s="67">
        <v>31</v>
      </c>
      <c r="B2" s="68" t="str" cm="1">
        <f t="array" ref="B2">_xlfn.SWITCH(TRUE,0&gt;=A2,"",30&gt;=A2,$L$2,60&gt;=A2,$L$3,70&gt;=A2,$L$4,95&gt;=A2,$L$5,100&gt;=A2,$L$6)</f>
        <v>#31-60</v>
      </c>
      <c r="D2" s="70" t="s">
        <v>157</v>
      </c>
      <c r="E2" s="70">
        <f>4*$M$2</f>
        <v>4</v>
      </c>
      <c r="F2" s="70">
        <f>6*$M$3</f>
        <v>6</v>
      </c>
      <c r="G2" s="70">
        <f>1*$M$2+3*$M$4</f>
        <v>4</v>
      </c>
      <c r="H2" s="70">
        <f>2*$M$3+2*$M$4+4*$M$5+2*$M$6</f>
        <v>10</v>
      </c>
      <c r="I2" s="70">
        <f>3*$M$6</f>
        <v>3</v>
      </c>
      <c r="L2" s="73" t="s">
        <v>161</v>
      </c>
      <c r="M2" s="71">
        <f>COUNTIF($B$1:$B$100,L2)</f>
        <v>1</v>
      </c>
      <c r="N2" s="65" t="s">
        <v>155</v>
      </c>
      <c r="O2" s="65"/>
      <c r="P2" s="65"/>
      <c r="Q2" s="65"/>
      <c r="R2" s="65"/>
      <c r="S2" s="65"/>
    </row>
    <row r="3" spans="1:19" x14ac:dyDescent="0.55000000000000004">
      <c r="A3" s="67">
        <v>61</v>
      </c>
      <c r="B3" s="68" t="str" cm="1">
        <f t="array" ref="B3">_xlfn.SWITCH(TRUE,0&gt;=A3,"",30&gt;=A3,$L$2,60&gt;=A3,$L$3,70&gt;=A3,$L$4,95&gt;=A3,$L$5,100&gt;=A3,$L$6)</f>
        <v>#61-70</v>
      </c>
      <c r="D3" s="74" t="s">
        <v>166</v>
      </c>
      <c r="E3" s="74">
        <v>100</v>
      </c>
      <c r="F3" s="74">
        <v>10</v>
      </c>
      <c r="G3" s="74">
        <v>10</v>
      </c>
      <c r="H3" s="74">
        <v>10</v>
      </c>
      <c r="I3" s="74">
        <v>10</v>
      </c>
      <c r="L3" s="72" t="s">
        <v>162</v>
      </c>
      <c r="M3" s="71">
        <f>COUNTIF($B$1:$B$100,L3)</f>
        <v>1</v>
      </c>
      <c r="N3" s="65" t="s">
        <v>156</v>
      </c>
      <c r="O3" s="65"/>
      <c r="P3" s="65"/>
      <c r="Q3" s="65"/>
      <c r="R3" s="65"/>
      <c r="S3" s="65"/>
    </row>
    <row r="4" spans="1:19" x14ac:dyDescent="0.55000000000000004">
      <c r="A4" s="67">
        <v>71</v>
      </c>
      <c r="B4" s="68" t="str" cm="1">
        <f t="array" ref="B4">_xlfn.SWITCH(TRUE,0&gt;=A4,"",30&gt;=A4,$L$2,60&gt;=A4,$L$3,70&gt;=A4,$L$4,95&gt;=A4,$L$5,100&gt;=A4,$L$6)</f>
        <v>#71-95</v>
      </c>
      <c r="E4" s="63"/>
      <c r="L4" s="72" t="s">
        <v>163</v>
      </c>
      <c r="M4" s="71">
        <f>COUNTIF($B$1:$B$100,L4)</f>
        <v>1</v>
      </c>
      <c r="N4" s="65" t="s">
        <v>158</v>
      </c>
      <c r="O4" s="65"/>
      <c r="P4" s="65"/>
      <c r="Q4" s="65"/>
      <c r="R4" s="65"/>
      <c r="S4" s="65"/>
    </row>
    <row r="5" spans="1:19" x14ac:dyDescent="0.55000000000000004">
      <c r="A5" s="67">
        <v>96</v>
      </c>
      <c r="B5" s="68" t="str" cm="1">
        <f t="array" ref="B5">_xlfn.SWITCH(TRUE,0&gt;=A5,"",30&gt;=A5,$L$2,60&gt;=A5,$L$3,70&gt;=A5,$L$4,95&gt;=A5,$L$5,100&gt;=A5,$L$6)</f>
        <v>#96-100</v>
      </c>
      <c r="E5" s="63"/>
      <c r="L5" s="72" t="s">
        <v>164</v>
      </c>
      <c r="M5" s="71">
        <f>COUNTIF($B$1:$B$100,L5)</f>
        <v>1</v>
      </c>
      <c r="N5" s="65" t="s">
        <v>159</v>
      </c>
      <c r="O5" s="65"/>
      <c r="P5" s="65"/>
      <c r="Q5" s="65"/>
      <c r="R5" s="65"/>
      <c r="S5" s="65"/>
    </row>
    <row r="6" spans="1:19" x14ac:dyDescent="0.55000000000000004">
      <c r="A6" s="67"/>
      <c r="B6" s="68" t="str" cm="1">
        <f t="array" ref="B6">_xlfn.SWITCH(TRUE,0&gt;=A6,"",30&gt;=A6,$L$2,60&gt;=A6,$L$3,70&gt;=A6,$L$4,95&gt;=A6,$L$5,100&gt;=A6,$L$6)</f>
        <v/>
      </c>
      <c r="E6" s="63"/>
      <c r="L6" s="72" t="s">
        <v>165</v>
      </c>
      <c r="M6" s="71">
        <f>COUNTIF($B$1:$B$100,L6)</f>
        <v>1</v>
      </c>
      <c r="N6" s="65" t="s">
        <v>160</v>
      </c>
      <c r="O6" s="65"/>
      <c r="P6" s="65"/>
      <c r="Q6" s="65"/>
      <c r="R6" s="65"/>
      <c r="S6" s="65"/>
    </row>
    <row r="7" spans="1:19" x14ac:dyDescent="0.55000000000000004">
      <c r="A7" s="67"/>
      <c r="B7" s="68" t="str" cm="1">
        <f t="array" ref="B7">_xlfn.SWITCH(TRUE,0&gt;=A7,"",30&gt;=A7,$L$2,60&gt;=A7,$L$3,70&gt;=A7,$L$4,95&gt;=A7,$L$5,100&gt;=A7,$L$6)</f>
        <v/>
      </c>
      <c r="E7" s="63"/>
    </row>
    <row r="8" spans="1:19" x14ac:dyDescent="0.55000000000000004">
      <c r="A8" s="67"/>
      <c r="B8" s="68" t="str" cm="1">
        <f t="array" ref="B8">_xlfn.SWITCH(TRUE,0&gt;=A8,"",30&gt;=A8,$L$2,60&gt;=A8,$L$3,70&gt;=A8,$L$4,95&gt;=A8,$L$5,100&gt;=A8,$L$6)</f>
        <v/>
      </c>
      <c r="E8" s="63"/>
      <c r="L8" s="72" t="s">
        <v>167</v>
      </c>
    </row>
    <row r="9" spans="1:19" ht="15.3" customHeight="1" x14ac:dyDescent="0.55000000000000004">
      <c r="A9" s="67"/>
      <c r="B9" s="68" t="str" cm="1">
        <f t="array" ref="B9">_xlfn.SWITCH(TRUE,0&gt;=A9,"",30&gt;=A9,$L$2,60&gt;=A9,$L$3,70&gt;=A9,$L$4,95&gt;=A9,$L$5,100&gt;=A9,$L$6)</f>
        <v/>
      </c>
      <c r="E9" s="63"/>
      <c r="L9" s="72" t="s">
        <v>168</v>
      </c>
      <c r="N9" s="64"/>
      <c r="O9" s="64"/>
      <c r="P9" s="64"/>
      <c r="Q9" s="64"/>
      <c r="R9" s="64"/>
      <c r="S9" s="64"/>
    </row>
    <row r="10" spans="1:19" x14ac:dyDescent="0.55000000000000004">
      <c r="A10" s="67"/>
      <c r="B10" s="68" t="str" cm="1">
        <f t="array" ref="B10">_xlfn.SWITCH(TRUE,0&gt;=A10,"",30&gt;=A10,$L$2,60&gt;=A10,$L$3,70&gt;=A10,$L$4,95&gt;=A10,$L$5,100&gt;=A10,$L$6)</f>
        <v/>
      </c>
      <c r="E10" s="63"/>
      <c r="N10" s="64"/>
      <c r="O10" s="64"/>
      <c r="P10" s="64"/>
      <c r="Q10" s="64"/>
      <c r="R10" s="64"/>
      <c r="S10" s="64"/>
    </row>
    <row r="11" spans="1:19" x14ac:dyDescent="0.55000000000000004">
      <c r="A11" s="67"/>
      <c r="B11" s="68" t="str" cm="1">
        <f t="array" ref="B11">_xlfn.SWITCH(TRUE,0&gt;=A11,"",30&gt;=A11,$L$2,60&gt;=A11,$L$3,70&gt;=A11,$L$4,95&gt;=A11,$L$5,100&gt;=A11,$L$6)</f>
        <v/>
      </c>
      <c r="E11" s="63"/>
      <c r="N11" s="64"/>
      <c r="O11" s="64"/>
      <c r="P11" s="64"/>
      <c r="Q11" s="64"/>
      <c r="R11" s="64"/>
      <c r="S11" s="64"/>
    </row>
    <row r="12" spans="1:19" x14ac:dyDescent="0.55000000000000004">
      <c r="A12" s="67"/>
      <c r="B12" s="68" t="str" cm="1">
        <f t="array" ref="B12">_xlfn.SWITCH(TRUE,0&gt;=A12,"",30&gt;=A12,$L$2,60&gt;=A12,$L$3,70&gt;=A12,$L$4,95&gt;=A12,$L$5,100&gt;=A12,$L$6)</f>
        <v/>
      </c>
      <c r="E12" s="63"/>
      <c r="N12" s="64"/>
      <c r="O12" s="64"/>
      <c r="P12" s="64"/>
      <c r="Q12" s="64"/>
      <c r="R12" s="64"/>
      <c r="S12" s="64"/>
    </row>
    <row r="13" spans="1:19" x14ac:dyDescent="0.55000000000000004">
      <c r="A13" s="67"/>
      <c r="B13" s="68" t="str" cm="1">
        <f t="array" ref="B13">_xlfn.SWITCH(TRUE,0&gt;=A13,"",30&gt;=A13,$L$2,60&gt;=A13,$L$3,70&gt;=A13,$L$4,95&gt;=A13,$L$5,100&gt;=A13,$L$6)</f>
        <v/>
      </c>
      <c r="E13" s="63"/>
      <c r="N13" s="64"/>
      <c r="O13" s="64"/>
      <c r="P13" s="64"/>
      <c r="Q13" s="64"/>
      <c r="R13" s="64"/>
      <c r="S13" s="64"/>
    </row>
    <row r="14" spans="1:19" x14ac:dyDescent="0.55000000000000004">
      <c r="A14" s="67"/>
      <c r="B14" s="68" t="str" cm="1">
        <f t="array" ref="B14">_xlfn.SWITCH(TRUE,0&gt;=A14,"",30&gt;=A14,$L$2,60&gt;=A14,$L$3,70&gt;=A14,$L$4,95&gt;=A14,$L$5,100&gt;=A14,$L$6)</f>
        <v/>
      </c>
      <c r="E14" s="63"/>
    </row>
    <row r="15" spans="1:19" x14ac:dyDescent="0.55000000000000004">
      <c r="A15" s="67"/>
      <c r="B15" s="68" t="str" cm="1">
        <f t="array" ref="B15">_xlfn.SWITCH(TRUE,0&gt;=A15,"",30&gt;=A15,$L$2,60&gt;=A15,$L$3,70&gt;=A15,$L$4,95&gt;=A15,$L$5,100&gt;=A15,$L$6)</f>
        <v/>
      </c>
      <c r="E15" s="63"/>
    </row>
    <row r="16" spans="1:19" x14ac:dyDescent="0.55000000000000004">
      <c r="A16" s="67"/>
      <c r="B16" s="68" t="str" cm="1">
        <f t="array" ref="B16">_xlfn.SWITCH(TRUE,0&gt;=A16,"",30&gt;=A16,$L$2,60&gt;=A16,$L$3,70&gt;=A16,$L$4,95&gt;=A16,$L$5,100&gt;=A16,$L$6)</f>
        <v/>
      </c>
      <c r="E16" s="63"/>
    </row>
    <row r="17" spans="1:5" x14ac:dyDescent="0.55000000000000004">
      <c r="A17" s="67"/>
      <c r="B17" s="68" t="str" cm="1">
        <f t="array" ref="B17">_xlfn.SWITCH(TRUE,0&gt;=A17,"",30&gt;=A17,$L$2,60&gt;=A17,$L$3,70&gt;=A17,$L$4,95&gt;=A17,$L$5,100&gt;=A17,$L$6)</f>
        <v/>
      </c>
      <c r="E17" s="63"/>
    </row>
    <row r="18" spans="1:5" x14ac:dyDescent="0.55000000000000004">
      <c r="A18" s="67"/>
      <c r="B18" s="68" t="str" cm="1">
        <f t="array" ref="B18">_xlfn.SWITCH(TRUE,0&gt;=A18,"",30&gt;=A18,$L$2,60&gt;=A18,$L$3,70&gt;=A18,$L$4,95&gt;=A18,$L$5,100&gt;=A18,$L$6)</f>
        <v/>
      </c>
      <c r="E18" s="63"/>
    </row>
    <row r="19" spans="1:5" x14ac:dyDescent="0.55000000000000004">
      <c r="A19" s="67"/>
      <c r="B19" s="68" t="str" cm="1">
        <f t="array" ref="B19">_xlfn.SWITCH(TRUE,0&gt;=A19,"",30&gt;=A19,$L$2,60&gt;=A19,$L$3,70&gt;=A19,$L$4,95&gt;=A19,$L$5,100&gt;=A19,$L$6)</f>
        <v/>
      </c>
      <c r="E19" s="63"/>
    </row>
    <row r="20" spans="1:5" x14ac:dyDescent="0.55000000000000004">
      <c r="A20" s="67"/>
      <c r="B20" s="68" t="str" cm="1">
        <f t="array" ref="B20">_xlfn.SWITCH(TRUE,0&gt;=A20,"",30&gt;=A20,$L$2,60&gt;=A20,$L$3,70&gt;=A20,$L$4,95&gt;=A20,$L$5,100&gt;=A20,$L$6)</f>
        <v/>
      </c>
      <c r="E20" s="63"/>
    </row>
    <row r="21" spans="1:5" x14ac:dyDescent="0.55000000000000004">
      <c r="A21" s="67"/>
      <c r="B21" s="68" t="str" cm="1">
        <f t="array" ref="B21">_xlfn.SWITCH(TRUE,0&gt;=A21,"",30&gt;=A21,$L$2,60&gt;=A21,$L$3,70&gt;=A21,$L$4,95&gt;=A21,$L$5,100&gt;=A21,$L$6)</f>
        <v/>
      </c>
      <c r="E21" s="63"/>
    </row>
    <row r="22" spans="1:5" x14ac:dyDescent="0.55000000000000004">
      <c r="A22" s="67"/>
      <c r="B22" s="68" t="str" cm="1">
        <f t="array" ref="B22">_xlfn.SWITCH(TRUE,0&gt;=A22,"",30&gt;=A22,$L$2,60&gt;=A22,$L$3,70&gt;=A22,$L$4,95&gt;=A22,$L$5,100&gt;=A22,$L$6)</f>
        <v/>
      </c>
      <c r="E22" s="63"/>
    </row>
    <row r="23" spans="1:5" x14ac:dyDescent="0.55000000000000004">
      <c r="A23" s="67"/>
      <c r="B23" s="68" t="str" cm="1">
        <f t="array" ref="B23">_xlfn.SWITCH(TRUE,0&gt;=A23,"",30&gt;=A23,$L$2,60&gt;=A23,$L$3,70&gt;=A23,$L$4,95&gt;=A23,$L$5,100&gt;=A23,$L$6)</f>
        <v/>
      </c>
      <c r="E23" s="63"/>
    </row>
    <row r="24" spans="1:5" x14ac:dyDescent="0.55000000000000004">
      <c r="A24" s="67"/>
      <c r="B24" s="68" t="str" cm="1">
        <f t="array" ref="B24">_xlfn.SWITCH(TRUE,0&gt;=A24,"",30&gt;=A24,$L$2,60&gt;=A24,$L$3,70&gt;=A24,$L$4,95&gt;=A24,$L$5,100&gt;=A24,$L$6)</f>
        <v/>
      </c>
      <c r="E24" s="63"/>
    </row>
    <row r="25" spans="1:5" x14ac:dyDescent="0.55000000000000004">
      <c r="A25" s="67"/>
      <c r="B25" s="68" t="str" cm="1">
        <f t="array" ref="B25">_xlfn.SWITCH(TRUE,0&gt;=A25,"",30&gt;=A25,$L$2,60&gt;=A25,$L$3,70&gt;=A25,$L$4,95&gt;=A25,$L$5,100&gt;=A25,$L$6)</f>
        <v/>
      </c>
      <c r="E25" s="63"/>
    </row>
    <row r="26" spans="1:5" x14ac:dyDescent="0.55000000000000004">
      <c r="A26" s="67"/>
      <c r="B26" s="68" t="str" cm="1">
        <f t="array" ref="B26">_xlfn.SWITCH(TRUE,0&gt;=A26,"",30&gt;=A26,$L$2,60&gt;=A26,$L$3,70&gt;=A26,$L$4,95&gt;=A26,$L$5,100&gt;=A26,$L$6)</f>
        <v/>
      </c>
      <c r="E26" s="63"/>
    </row>
    <row r="27" spans="1:5" x14ac:dyDescent="0.55000000000000004">
      <c r="A27" s="67"/>
      <c r="B27" s="68" t="str" cm="1">
        <f t="array" ref="B27">_xlfn.SWITCH(TRUE,0&gt;=A27,"",30&gt;=A27,$L$2,60&gt;=A27,$L$3,70&gt;=A27,$L$4,95&gt;=A27,$L$5,100&gt;=A27,$L$6)</f>
        <v/>
      </c>
      <c r="E27" s="63"/>
    </row>
    <row r="28" spans="1:5" x14ac:dyDescent="0.55000000000000004">
      <c r="A28" s="67"/>
      <c r="B28" s="68" t="str" cm="1">
        <f t="array" ref="B28">_xlfn.SWITCH(TRUE,0&gt;=A28,"",30&gt;=A28,$L$2,60&gt;=A28,$L$3,70&gt;=A28,$L$4,95&gt;=A28,$L$5,100&gt;=A28,$L$6)</f>
        <v/>
      </c>
      <c r="E28" s="63"/>
    </row>
    <row r="29" spans="1:5" x14ac:dyDescent="0.55000000000000004">
      <c r="A29" s="67"/>
      <c r="B29" s="68" t="str" cm="1">
        <f t="array" ref="B29">_xlfn.SWITCH(TRUE,0&gt;=A29,"",30&gt;=A29,$L$2,60&gt;=A29,$L$3,70&gt;=A29,$L$4,95&gt;=A29,$L$5,100&gt;=A29,$L$6)</f>
        <v/>
      </c>
      <c r="E29" s="63"/>
    </row>
    <row r="30" spans="1:5" x14ac:dyDescent="0.55000000000000004">
      <c r="A30" s="67"/>
      <c r="B30" s="68" t="str" cm="1">
        <f t="array" ref="B30">_xlfn.SWITCH(TRUE,0&gt;=A30,"",30&gt;=A30,$L$2,60&gt;=A30,$L$3,70&gt;=A30,$L$4,95&gt;=A30,$L$5,100&gt;=A30,$L$6)</f>
        <v/>
      </c>
      <c r="E30" s="63"/>
    </row>
    <row r="31" spans="1:5" x14ac:dyDescent="0.55000000000000004">
      <c r="A31" s="67"/>
      <c r="B31" s="68" t="str" cm="1">
        <f t="array" ref="B31">_xlfn.SWITCH(TRUE,0&gt;=A31,"",30&gt;=A31,$L$2,60&gt;=A31,$L$3,70&gt;=A31,$L$4,95&gt;=A31,$L$5,100&gt;=A31,$L$6)</f>
        <v/>
      </c>
      <c r="E31" s="63"/>
    </row>
    <row r="32" spans="1:5" x14ac:dyDescent="0.55000000000000004">
      <c r="A32" s="67"/>
      <c r="B32" s="68" t="str" cm="1">
        <f t="array" ref="B32">_xlfn.SWITCH(TRUE,0&gt;=A32,"",30&gt;=A32,$L$2,60&gt;=A32,$L$3,70&gt;=A32,$L$4,95&gt;=A32,$L$5,100&gt;=A32,$L$6)</f>
        <v/>
      </c>
      <c r="E32" s="63"/>
    </row>
    <row r="33" spans="1:5" x14ac:dyDescent="0.55000000000000004">
      <c r="A33" s="67"/>
      <c r="B33" s="68" t="str" cm="1">
        <f t="array" ref="B33">_xlfn.SWITCH(TRUE,0&gt;=A33,"",30&gt;=A33,$L$2,60&gt;=A33,$L$3,70&gt;=A33,$L$4,95&gt;=A33,$L$5,100&gt;=A33,$L$6)</f>
        <v/>
      </c>
      <c r="E33" s="63"/>
    </row>
    <row r="34" spans="1:5" x14ac:dyDescent="0.55000000000000004">
      <c r="A34" s="67"/>
      <c r="B34" s="68" t="str" cm="1">
        <f t="array" ref="B34">_xlfn.SWITCH(TRUE,0&gt;=A34,"",30&gt;=A34,$L$2,60&gt;=A34,$L$3,70&gt;=A34,$L$4,95&gt;=A34,$L$5,100&gt;=A34,$L$6)</f>
        <v/>
      </c>
      <c r="E34" s="63"/>
    </row>
    <row r="35" spans="1:5" x14ac:dyDescent="0.55000000000000004">
      <c r="A35" s="67"/>
      <c r="B35" s="68" t="str" cm="1">
        <f t="array" ref="B35">_xlfn.SWITCH(TRUE,0&gt;=A35,"",30&gt;=A35,$L$2,60&gt;=A35,$L$3,70&gt;=A35,$L$4,95&gt;=A35,$L$5,100&gt;=A35,$L$6)</f>
        <v/>
      </c>
      <c r="E35" s="63"/>
    </row>
    <row r="36" spans="1:5" x14ac:dyDescent="0.55000000000000004">
      <c r="A36" s="67"/>
      <c r="B36" s="68" t="str" cm="1">
        <f t="array" ref="B36">_xlfn.SWITCH(TRUE,0&gt;=A36,"",30&gt;=A36,$L$2,60&gt;=A36,$L$3,70&gt;=A36,$L$4,95&gt;=A36,$L$5,100&gt;=A36,$L$6)</f>
        <v/>
      </c>
      <c r="E36" s="63"/>
    </row>
    <row r="37" spans="1:5" x14ac:dyDescent="0.55000000000000004">
      <c r="A37" s="67"/>
      <c r="B37" s="68" t="str" cm="1">
        <f t="array" ref="B37">_xlfn.SWITCH(TRUE,0&gt;=A37,"",30&gt;=A37,$L$2,60&gt;=A37,$L$3,70&gt;=A37,$L$4,95&gt;=A37,$L$5,100&gt;=A37,$L$6)</f>
        <v/>
      </c>
      <c r="E37" s="63"/>
    </row>
    <row r="38" spans="1:5" x14ac:dyDescent="0.55000000000000004">
      <c r="A38" s="67"/>
      <c r="B38" s="68" t="str" cm="1">
        <f t="array" ref="B38">_xlfn.SWITCH(TRUE,0&gt;=A38,"",30&gt;=A38,$L$2,60&gt;=A38,$L$3,70&gt;=A38,$L$4,95&gt;=A38,$L$5,100&gt;=A38,$L$6)</f>
        <v/>
      </c>
      <c r="E38" s="63"/>
    </row>
    <row r="39" spans="1:5" x14ac:dyDescent="0.55000000000000004">
      <c r="A39" s="67"/>
      <c r="B39" s="68" t="str" cm="1">
        <f t="array" ref="B39">_xlfn.SWITCH(TRUE,0&gt;=A39,"",30&gt;=A39,$L$2,60&gt;=A39,$L$3,70&gt;=A39,$L$4,95&gt;=A39,$L$5,100&gt;=A39,$L$6)</f>
        <v/>
      </c>
      <c r="E39" s="63"/>
    </row>
    <row r="40" spans="1:5" x14ac:dyDescent="0.55000000000000004">
      <c r="A40" s="67"/>
      <c r="B40" s="68" t="str" cm="1">
        <f t="array" ref="B40">_xlfn.SWITCH(TRUE,0&gt;=A40,"",30&gt;=A40,$L$2,60&gt;=A40,$L$3,70&gt;=A40,$L$4,95&gt;=A40,$L$5,100&gt;=A40,$L$6)</f>
        <v/>
      </c>
      <c r="E40" s="63"/>
    </row>
    <row r="41" spans="1:5" x14ac:dyDescent="0.55000000000000004">
      <c r="A41" s="67"/>
      <c r="B41" s="68" t="str" cm="1">
        <f t="array" ref="B41">_xlfn.SWITCH(TRUE,0&gt;=A41,"",30&gt;=A41,$L$2,60&gt;=A41,$L$3,70&gt;=A41,$L$4,95&gt;=A41,$L$5,100&gt;=A41,$L$6)</f>
        <v/>
      </c>
      <c r="E41" s="63"/>
    </row>
    <row r="42" spans="1:5" x14ac:dyDescent="0.55000000000000004">
      <c r="A42" s="67"/>
      <c r="B42" s="68" t="str" cm="1">
        <f t="array" ref="B42">_xlfn.SWITCH(TRUE,0&gt;=A42,"",30&gt;=A42,$L$2,60&gt;=A42,$L$3,70&gt;=A42,$L$4,95&gt;=A42,$L$5,100&gt;=A42,$L$6)</f>
        <v/>
      </c>
      <c r="E42" s="63"/>
    </row>
    <row r="43" spans="1:5" x14ac:dyDescent="0.55000000000000004">
      <c r="A43" s="67"/>
      <c r="B43" s="68" t="str" cm="1">
        <f t="array" ref="B43">_xlfn.SWITCH(TRUE,0&gt;=A43,"",30&gt;=A43,$L$2,60&gt;=A43,$L$3,70&gt;=A43,$L$4,95&gt;=A43,$L$5,100&gt;=A43,$L$6)</f>
        <v/>
      </c>
      <c r="E43" s="63"/>
    </row>
    <row r="44" spans="1:5" x14ac:dyDescent="0.55000000000000004">
      <c r="A44" s="67"/>
      <c r="B44" s="68" t="str" cm="1">
        <f t="array" ref="B44">_xlfn.SWITCH(TRUE,0&gt;=A44,"",30&gt;=A44,$L$2,60&gt;=A44,$L$3,70&gt;=A44,$L$4,95&gt;=A44,$L$5,100&gt;=A44,$L$6)</f>
        <v/>
      </c>
      <c r="E44" s="63"/>
    </row>
    <row r="45" spans="1:5" x14ac:dyDescent="0.55000000000000004">
      <c r="A45" s="67"/>
      <c r="B45" s="68" t="str" cm="1">
        <f t="array" ref="B45">_xlfn.SWITCH(TRUE,0&gt;=A45,"",30&gt;=A45,$L$2,60&gt;=A45,$L$3,70&gt;=A45,$L$4,95&gt;=A45,$L$5,100&gt;=A45,$L$6)</f>
        <v/>
      </c>
      <c r="E45" s="63"/>
    </row>
    <row r="46" spans="1:5" x14ac:dyDescent="0.55000000000000004">
      <c r="A46" s="67"/>
      <c r="B46" s="68" t="str" cm="1">
        <f t="array" ref="B46">_xlfn.SWITCH(TRUE,0&gt;=A46,"",30&gt;=A46,$L$2,60&gt;=A46,$L$3,70&gt;=A46,$L$4,95&gt;=A46,$L$5,100&gt;=A46,$L$6)</f>
        <v/>
      </c>
      <c r="E46" s="63"/>
    </row>
    <row r="47" spans="1:5" x14ac:dyDescent="0.55000000000000004">
      <c r="A47" s="67"/>
      <c r="B47" s="68" t="str" cm="1">
        <f t="array" ref="B47">_xlfn.SWITCH(TRUE,0&gt;=A47,"",30&gt;=A47,$L$2,60&gt;=A47,$L$3,70&gt;=A47,$L$4,95&gt;=A47,$L$5,100&gt;=A47,$L$6)</f>
        <v/>
      </c>
      <c r="E47" s="63"/>
    </row>
    <row r="48" spans="1:5" x14ac:dyDescent="0.55000000000000004">
      <c r="A48" s="67"/>
      <c r="B48" s="68" t="str" cm="1">
        <f t="array" ref="B48">_xlfn.SWITCH(TRUE,0&gt;=A48,"",30&gt;=A48,$L$2,60&gt;=A48,$L$3,70&gt;=A48,$L$4,95&gt;=A48,$L$5,100&gt;=A48,$L$6)</f>
        <v/>
      </c>
      <c r="E48" s="63"/>
    </row>
    <row r="49" spans="1:5" x14ac:dyDescent="0.55000000000000004">
      <c r="A49" s="67"/>
      <c r="B49" s="68" t="str" cm="1">
        <f t="array" ref="B49">_xlfn.SWITCH(TRUE,0&gt;=A49,"",30&gt;=A49,$L$2,60&gt;=A49,$L$3,70&gt;=A49,$L$4,95&gt;=A49,$L$5,100&gt;=A49,$L$6)</f>
        <v/>
      </c>
      <c r="E49" s="63"/>
    </row>
    <row r="50" spans="1:5" x14ac:dyDescent="0.55000000000000004">
      <c r="A50" s="67"/>
      <c r="B50" s="68" t="str" cm="1">
        <f t="array" ref="B50">_xlfn.SWITCH(TRUE,0&gt;=A50,"",30&gt;=A50,$L$2,60&gt;=A50,$L$3,70&gt;=A50,$L$4,95&gt;=A50,$L$5,100&gt;=A50,$L$6)</f>
        <v/>
      </c>
      <c r="E50" s="63"/>
    </row>
    <row r="51" spans="1:5" x14ac:dyDescent="0.55000000000000004">
      <c r="A51" s="67"/>
      <c r="B51" s="68" t="str" cm="1">
        <f t="array" ref="B51">_xlfn.SWITCH(TRUE,0&gt;=A51,"",30&gt;=A51,$L$2,60&gt;=A51,$L$3,70&gt;=A51,$L$4,95&gt;=A51,$L$5,100&gt;=A51,$L$6)</f>
        <v/>
      </c>
      <c r="E51" s="63"/>
    </row>
    <row r="52" spans="1:5" x14ac:dyDescent="0.55000000000000004">
      <c r="A52" s="67"/>
      <c r="B52" s="68" t="str" cm="1">
        <f t="array" ref="B52">_xlfn.SWITCH(TRUE,0&gt;=A52,"",30&gt;=A52,$L$2,60&gt;=A52,$L$3,70&gt;=A52,$L$4,95&gt;=A52,$L$5,100&gt;=A52,$L$6)</f>
        <v/>
      </c>
      <c r="E52" s="63"/>
    </row>
    <row r="53" spans="1:5" x14ac:dyDescent="0.55000000000000004">
      <c r="A53" s="67"/>
      <c r="B53" s="68" t="str" cm="1">
        <f t="array" ref="B53">_xlfn.SWITCH(TRUE,0&gt;=A53,"",30&gt;=A53,$L$2,60&gt;=A53,$L$3,70&gt;=A53,$L$4,95&gt;=A53,$L$5,100&gt;=A53,$L$6)</f>
        <v/>
      </c>
      <c r="E53" s="63"/>
    </row>
    <row r="54" spans="1:5" x14ac:dyDescent="0.55000000000000004">
      <c r="A54" s="67"/>
      <c r="B54" s="68" t="str" cm="1">
        <f t="array" ref="B54">_xlfn.SWITCH(TRUE,0&gt;=A54,"",30&gt;=A54,$L$2,60&gt;=A54,$L$3,70&gt;=A54,$L$4,95&gt;=A54,$L$5,100&gt;=A54,$L$6)</f>
        <v/>
      </c>
      <c r="E54" s="63"/>
    </row>
    <row r="55" spans="1:5" x14ac:dyDescent="0.55000000000000004">
      <c r="A55" s="67"/>
      <c r="B55" s="68" t="str" cm="1">
        <f t="array" ref="B55">_xlfn.SWITCH(TRUE,0&gt;=A55,"",30&gt;=A55,$L$2,60&gt;=A55,$L$3,70&gt;=A55,$L$4,95&gt;=A55,$L$5,100&gt;=A55,$L$6)</f>
        <v/>
      </c>
      <c r="E55" s="63"/>
    </row>
    <row r="56" spans="1:5" x14ac:dyDescent="0.55000000000000004">
      <c r="A56" s="67"/>
      <c r="B56" s="68" t="str" cm="1">
        <f t="array" ref="B56">_xlfn.SWITCH(TRUE,0&gt;=A56,"",30&gt;=A56,$L$2,60&gt;=A56,$L$3,70&gt;=A56,$L$4,95&gt;=A56,$L$5,100&gt;=A56,$L$6)</f>
        <v/>
      </c>
      <c r="E56" s="63"/>
    </row>
    <row r="57" spans="1:5" x14ac:dyDescent="0.55000000000000004">
      <c r="A57" s="67"/>
      <c r="B57" s="68" t="str" cm="1">
        <f t="array" ref="B57">_xlfn.SWITCH(TRUE,0&gt;=A57,"",30&gt;=A57,$L$2,60&gt;=A57,$L$3,70&gt;=A57,$L$4,95&gt;=A57,$L$5,100&gt;=A57,$L$6)</f>
        <v/>
      </c>
      <c r="E57" s="63"/>
    </row>
    <row r="58" spans="1:5" x14ac:dyDescent="0.55000000000000004">
      <c r="A58" s="67"/>
      <c r="B58" s="68" t="str" cm="1">
        <f t="array" ref="B58">_xlfn.SWITCH(TRUE,0&gt;=A58,"",30&gt;=A58,$L$2,60&gt;=A58,$L$3,70&gt;=A58,$L$4,95&gt;=A58,$L$5,100&gt;=A58,$L$6)</f>
        <v/>
      </c>
      <c r="E58" s="63"/>
    </row>
    <row r="59" spans="1:5" x14ac:dyDescent="0.55000000000000004">
      <c r="A59" s="67"/>
      <c r="B59" s="68" t="str" cm="1">
        <f t="array" ref="B59">_xlfn.SWITCH(TRUE,0&gt;=A59,"",30&gt;=A59,$L$2,60&gt;=A59,$L$3,70&gt;=A59,$L$4,95&gt;=A59,$L$5,100&gt;=A59,$L$6)</f>
        <v/>
      </c>
      <c r="E59" s="63"/>
    </row>
    <row r="60" spans="1:5" x14ac:dyDescent="0.55000000000000004">
      <c r="A60" s="67"/>
      <c r="B60" s="68" t="str" cm="1">
        <f t="array" ref="B60">_xlfn.SWITCH(TRUE,0&gt;=A60,"",30&gt;=A60,$L$2,60&gt;=A60,$L$3,70&gt;=A60,$L$4,95&gt;=A60,$L$5,100&gt;=A60,$L$6)</f>
        <v/>
      </c>
      <c r="E60" s="63"/>
    </row>
    <row r="61" spans="1:5" x14ac:dyDescent="0.55000000000000004">
      <c r="A61" s="67"/>
      <c r="B61" s="68" t="str" cm="1">
        <f t="array" ref="B61">_xlfn.SWITCH(TRUE,0&gt;=A61,"",30&gt;=A61,$L$2,60&gt;=A61,$L$3,70&gt;=A61,$L$4,95&gt;=A61,$L$5,100&gt;=A61,$L$6)</f>
        <v/>
      </c>
      <c r="E61" s="63"/>
    </row>
    <row r="62" spans="1:5" x14ac:dyDescent="0.55000000000000004">
      <c r="A62" s="67"/>
      <c r="B62" s="68" t="str" cm="1">
        <f t="array" ref="B62">_xlfn.SWITCH(TRUE,0&gt;=A62,"",30&gt;=A62,$L$2,60&gt;=A62,$L$3,70&gt;=A62,$L$4,95&gt;=A62,$L$5,100&gt;=A62,$L$6)</f>
        <v/>
      </c>
      <c r="E62" s="63"/>
    </row>
    <row r="63" spans="1:5" x14ac:dyDescent="0.55000000000000004">
      <c r="A63" s="67"/>
      <c r="B63" s="68" t="str" cm="1">
        <f t="array" ref="B63">_xlfn.SWITCH(TRUE,0&gt;=A63,"",30&gt;=A63,$L$2,60&gt;=A63,$L$3,70&gt;=A63,$L$4,95&gt;=A63,$L$5,100&gt;=A63,$L$6)</f>
        <v/>
      </c>
      <c r="E63" s="63"/>
    </row>
    <row r="64" spans="1:5" x14ac:dyDescent="0.55000000000000004">
      <c r="A64" s="67"/>
      <c r="B64" s="68" t="str" cm="1">
        <f t="array" ref="B64">_xlfn.SWITCH(TRUE,0&gt;=A64,"",30&gt;=A64,$L$2,60&gt;=A64,$L$3,70&gt;=A64,$L$4,95&gt;=A64,$L$5,100&gt;=A64,$L$6)</f>
        <v/>
      </c>
      <c r="E64" s="63"/>
    </row>
    <row r="65" spans="1:5" x14ac:dyDescent="0.55000000000000004">
      <c r="A65" s="67"/>
      <c r="B65" s="68" t="str" cm="1">
        <f t="array" ref="B65">_xlfn.SWITCH(TRUE,0&gt;=A65,"",30&gt;=A65,$L$2,60&gt;=A65,$L$3,70&gt;=A65,$L$4,95&gt;=A65,$L$5,100&gt;=A65,$L$6)</f>
        <v/>
      </c>
      <c r="E65" s="63"/>
    </row>
    <row r="66" spans="1:5" x14ac:dyDescent="0.55000000000000004">
      <c r="A66" s="67"/>
      <c r="B66" s="68" t="str" cm="1">
        <f t="array" ref="B66">_xlfn.SWITCH(TRUE,0&gt;=A66,"",30&gt;=A66,$L$2,60&gt;=A66,$L$3,70&gt;=A66,$L$4,95&gt;=A66,$L$5,100&gt;=A66,$L$6)</f>
        <v/>
      </c>
      <c r="E66" s="63"/>
    </row>
    <row r="67" spans="1:5" x14ac:dyDescent="0.55000000000000004">
      <c r="A67" s="67"/>
      <c r="B67" s="68" t="str" cm="1">
        <f t="array" ref="B67">_xlfn.SWITCH(TRUE,0&gt;=A67,"",30&gt;=A67,$L$2,60&gt;=A67,$L$3,70&gt;=A67,$L$4,95&gt;=A67,$L$5,100&gt;=A67,$L$6)</f>
        <v/>
      </c>
      <c r="E67" s="63"/>
    </row>
    <row r="68" spans="1:5" x14ac:dyDescent="0.55000000000000004">
      <c r="A68" s="67"/>
      <c r="B68" s="68" t="str" cm="1">
        <f t="array" ref="B68">_xlfn.SWITCH(TRUE,0&gt;=A68,"",30&gt;=A68,$L$2,60&gt;=A68,$L$3,70&gt;=A68,$L$4,95&gt;=A68,$L$5,100&gt;=A68,$L$6)</f>
        <v/>
      </c>
      <c r="E68" s="63"/>
    </row>
    <row r="69" spans="1:5" x14ac:dyDescent="0.55000000000000004">
      <c r="A69" s="67"/>
      <c r="B69" s="68" t="str" cm="1">
        <f t="array" ref="B69">_xlfn.SWITCH(TRUE,0&gt;=A69,"",30&gt;=A69,$L$2,60&gt;=A69,$L$3,70&gt;=A69,$L$4,95&gt;=A69,$L$5,100&gt;=A69,$L$6)</f>
        <v/>
      </c>
      <c r="E69" s="63"/>
    </row>
    <row r="70" spans="1:5" x14ac:dyDescent="0.55000000000000004">
      <c r="A70" s="67"/>
      <c r="B70" s="68" t="str" cm="1">
        <f t="array" ref="B70">_xlfn.SWITCH(TRUE,0&gt;=A70,"",30&gt;=A70,$L$2,60&gt;=A70,$L$3,70&gt;=A70,$L$4,95&gt;=A70,$L$5,100&gt;=A70,$L$6)</f>
        <v/>
      </c>
      <c r="E70" s="63"/>
    </row>
    <row r="71" spans="1:5" x14ac:dyDescent="0.55000000000000004">
      <c r="A71" s="67"/>
      <c r="B71" s="68" t="str" cm="1">
        <f t="array" ref="B71">_xlfn.SWITCH(TRUE,0&gt;=A71,"",30&gt;=A71,$L$2,60&gt;=A71,$L$3,70&gt;=A71,$L$4,95&gt;=A71,$L$5,100&gt;=A71,$L$6)</f>
        <v/>
      </c>
      <c r="E71" s="63"/>
    </row>
    <row r="72" spans="1:5" x14ac:dyDescent="0.55000000000000004">
      <c r="A72" s="67"/>
      <c r="B72" s="68" t="str" cm="1">
        <f t="array" ref="B72">_xlfn.SWITCH(TRUE,0&gt;=A72,"",30&gt;=A72,$L$2,60&gt;=A72,$L$3,70&gt;=A72,$L$4,95&gt;=A72,$L$5,100&gt;=A72,$L$6)</f>
        <v/>
      </c>
      <c r="E72" s="63"/>
    </row>
    <row r="73" spans="1:5" x14ac:dyDescent="0.55000000000000004">
      <c r="A73" s="67"/>
      <c r="B73" s="68" t="str" cm="1">
        <f t="array" ref="B73">_xlfn.SWITCH(TRUE,0&gt;=A73,"",30&gt;=A73,$L$2,60&gt;=A73,$L$3,70&gt;=A73,$L$4,95&gt;=A73,$L$5,100&gt;=A73,$L$6)</f>
        <v/>
      </c>
      <c r="E73" s="63"/>
    </row>
    <row r="74" spans="1:5" x14ac:dyDescent="0.55000000000000004">
      <c r="A74" s="67"/>
      <c r="B74" s="68" t="str" cm="1">
        <f t="array" ref="B74">_xlfn.SWITCH(TRUE,0&gt;=A74,"",30&gt;=A74,$L$2,60&gt;=A74,$L$3,70&gt;=A74,$L$4,95&gt;=A74,$L$5,100&gt;=A74,$L$6)</f>
        <v/>
      </c>
      <c r="E74" s="63"/>
    </row>
    <row r="75" spans="1:5" x14ac:dyDescent="0.55000000000000004">
      <c r="A75" s="67"/>
      <c r="B75" s="68" t="str" cm="1">
        <f t="array" ref="B75">_xlfn.SWITCH(TRUE,0&gt;=A75,"",30&gt;=A75,$L$2,60&gt;=A75,$L$3,70&gt;=A75,$L$4,95&gt;=A75,$L$5,100&gt;=A75,$L$6)</f>
        <v/>
      </c>
      <c r="E75" s="63"/>
    </row>
    <row r="76" spans="1:5" x14ac:dyDescent="0.55000000000000004">
      <c r="A76" s="67"/>
      <c r="B76" s="68" t="str" cm="1">
        <f t="array" ref="B76">_xlfn.SWITCH(TRUE,0&gt;=A76,"",30&gt;=A76,$L$2,60&gt;=A76,$L$3,70&gt;=A76,$L$4,95&gt;=A76,$L$5,100&gt;=A76,$L$6)</f>
        <v/>
      </c>
      <c r="E76" s="63"/>
    </row>
    <row r="77" spans="1:5" x14ac:dyDescent="0.55000000000000004">
      <c r="A77" s="67"/>
      <c r="B77" s="68" t="str" cm="1">
        <f t="array" ref="B77">_xlfn.SWITCH(TRUE,0&gt;=A77,"",30&gt;=A77,$L$2,60&gt;=A77,$L$3,70&gt;=A77,$L$4,95&gt;=A77,$L$5,100&gt;=A77,$L$6)</f>
        <v/>
      </c>
      <c r="E77" s="63"/>
    </row>
    <row r="78" spans="1:5" x14ac:dyDescent="0.55000000000000004">
      <c r="A78" s="67"/>
      <c r="B78" s="68" t="str" cm="1">
        <f t="array" ref="B78">_xlfn.SWITCH(TRUE,0&gt;=A78,"",30&gt;=A78,$L$2,60&gt;=A78,$L$3,70&gt;=A78,$L$4,95&gt;=A78,$L$5,100&gt;=A78,$L$6)</f>
        <v/>
      </c>
      <c r="E78" s="63"/>
    </row>
    <row r="79" spans="1:5" x14ac:dyDescent="0.55000000000000004">
      <c r="A79" s="67"/>
      <c r="B79" s="68" t="str" cm="1">
        <f t="array" ref="B79">_xlfn.SWITCH(TRUE,0&gt;=A79,"",30&gt;=A79,$L$2,60&gt;=A79,$L$3,70&gt;=A79,$L$4,95&gt;=A79,$L$5,100&gt;=A79,$L$6)</f>
        <v/>
      </c>
      <c r="E79" s="63"/>
    </row>
    <row r="80" spans="1:5" x14ac:dyDescent="0.55000000000000004">
      <c r="A80" s="67"/>
      <c r="B80" s="68" t="str" cm="1">
        <f t="array" ref="B80">_xlfn.SWITCH(TRUE,0&gt;=A80,"",30&gt;=A80,$L$2,60&gt;=A80,$L$3,70&gt;=A80,$L$4,95&gt;=A80,$L$5,100&gt;=A80,$L$6)</f>
        <v/>
      </c>
      <c r="E80" s="63"/>
    </row>
    <row r="81" spans="1:5" x14ac:dyDescent="0.55000000000000004">
      <c r="A81" s="67"/>
      <c r="B81" s="68" t="str" cm="1">
        <f t="array" ref="B81">_xlfn.SWITCH(TRUE,0&gt;=A81,"",30&gt;=A81,$L$2,60&gt;=A81,$L$3,70&gt;=A81,$L$4,95&gt;=A81,$L$5,100&gt;=A81,$L$6)</f>
        <v/>
      </c>
      <c r="E81" s="63"/>
    </row>
    <row r="82" spans="1:5" x14ac:dyDescent="0.55000000000000004">
      <c r="A82" s="67"/>
      <c r="B82" s="68" t="str" cm="1">
        <f t="array" ref="B82">_xlfn.SWITCH(TRUE,0&gt;=A82,"",30&gt;=A82,$L$2,60&gt;=A82,$L$3,70&gt;=A82,$L$4,95&gt;=A82,$L$5,100&gt;=A82,$L$6)</f>
        <v/>
      </c>
      <c r="E82" s="63"/>
    </row>
    <row r="83" spans="1:5" x14ac:dyDescent="0.55000000000000004">
      <c r="A83" s="67"/>
      <c r="B83" s="68" t="str" cm="1">
        <f t="array" ref="B83">_xlfn.SWITCH(TRUE,0&gt;=A83,"",30&gt;=A83,$L$2,60&gt;=A83,$L$3,70&gt;=A83,$L$4,95&gt;=A83,$L$5,100&gt;=A83,$L$6)</f>
        <v/>
      </c>
      <c r="E83" s="63"/>
    </row>
    <row r="84" spans="1:5" x14ac:dyDescent="0.55000000000000004">
      <c r="A84" s="67"/>
      <c r="B84" s="68" t="str" cm="1">
        <f t="array" ref="B84">_xlfn.SWITCH(TRUE,0&gt;=A84,"",30&gt;=A84,$L$2,60&gt;=A84,$L$3,70&gt;=A84,$L$4,95&gt;=A84,$L$5,100&gt;=A84,$L$6)</f>
        <v/>
      </c>
      <c r="E84" s="63"/>
    </row>
    <row r="85" spans="1:5" x14ac:dyDescent="0.55000000000000004">
      <c r="A85" s="67"/>
      <c r="B85" s="68" t="str" cm="1">
        <f t="array" ref="B85">_xlfn.SWITCH(TRUE,0&gt;=A85,"",30&gt;=A85,$L$2,60&gt;=A85,$L$3,70&gt;=A85,$L$4,95&gt;=A85,$L$5,100&gt;=A85,$L$6)</f>
        <v/>
      </c>
      <c r="E85" s="63"/>
    </row>
    <row r="86" spans="1:5" x14ac:dyDescent="0.55000000000000004">
      <c r="A86" s="67"/>
      <c r="B86" s="68" t="str" cm="1">
        <f t="array" ref="B86">_xlfn.SWITCH(TRUE,0&gt;=A86,"",30&gt;=A86,$L$2,60&gt;=A86,$L$3,70&gt;=A86,$L$4,95&gt;=A86,$L$5,100&gt;=A86,$L$6)</f>
        <v/>
      </c>
      <c r="E86" s="63"/>
    </row>
    <row r="87" spans="1:5" x14ac:dyDescent="0.55000000000000004">
      <c r="A87" s="67"/>
      <c r="B87" s="68" t="str" cm="1">
        <f t="array" ref="B87">_xlfn.SWITCH(TRUE,0&gt;=A87,"",30&gt;=A87,$L$2,60&gt;=A87,$L$3,70&gt;=A87,$L$4,95&gt;=A87,$L$5,100&gt;=A87,$L$6)</f>
        <v/>
      </c>
      <c r="E87" s="63"/>
    </row>
    <row r="88" spans="1:5" x14ac:dyDescent="0.55000000000000004">
      <c r="A88" s="67"/>
      <c r="B88" s="68" t="str" cm="1">
        <f t="array" ref="B88">_xlfn.SWITCH(TRUE,0&gt;=A88,"",30&gt;=A88,$L$2,60&gt;=A88,$L$3,70&gt;=A88,$L$4,95&gt;=A88,$L$5,100&gt;=A88,$L$6)</f>
        <v/>
      </c>
      <c r="E88" s="63"/>
    </row>
    <row r="89" spans="1:5" x14ac:dyDescent="0.55000000000000004">
      <c r="A89" s="67"/>
      <c r="B89" s="68" t="str" cm="1">
        <f t="array" ref="B89">_xlfn.SWITCH(TRUE,0&gt;=A89,"",30&gt;=A89,$L$2,60&gt;=A89,$L$3,70&gt;=A89,$L$4,95&gt;=A89,$L$5,100&gt;=A89,$L$6)</f>
        <v/>
      </c>
      <c r="E89" s="63"/>
    </row>
    <row r="90" spans="1:5" x14ac:dyDescent="0.55000000000000004">
      <c r="A90" s="67"/>
      <c r="B90" s="68" t="str" cm="1">
        <f t="array" ref="B90">_xlfn.SWITCH(TRUE,0&gt;=A90,"",30&gt;=A90,$L$2,60&gt;=A90,$L$3,70&gt;=A90,$L$4,95&gt;=A90,$L$5,100&gt;=A90,$L$6)</f>
        <v/>
      </c>
      <c r="E90" s="63"/>
    </row>
    <row r="91" spans="1:5" x14ac:dyDescent="0.55000000000000004">
      <c r="A91" s="67"/>
      <c r="B91" s="68" t="str" cm="1">
        <f t="array" ref="B91">_xlfn.SWITCH(TRUE,0&gt;=A91,"",30&gt;=A91,$L$2,60&gt;=A91,$L$3,70&gt;=A91,$L$4,95&gt;=A91,$L$5,100&gt;=A91,$L$6)</f>
        <v/>
      </c>
      <c r="E91" s="63"/>
    </row>
    <row r="92" spans="1:5" x14ac:dyDescent="0.55000000000000004">
      <c r="A92" s="67"/>
      <c r="B92" s="68" t="str" cm="1">
        <f t="array" ref="B92">_xlfn.SWITCH(TRUE,0&gt;=A92,"",30&gt;=A92,$L$2,60&gt;=A92,$L$3,70&gt;=A92,$L$4,95&gt;=A92,$L$5,100&gt;=A92,$L$6)</f>
        <v/>
      </c>
      <c r="E92" s="63"/>
    </row>
    <row r="93" spans="1:5" x14ac:dyDescent="0.55000000000000004">
      <c r="A93" s="67"/>
      <c r="B93" s="68" t="str" cm="1">
        <f t="array" ref="B93">_xlfn.SWITCH(TRUE,0&gt;=A93,"",30&gt;=A93,$L$2,60&gt;=A93,$L$3,70&gt;=A93,$L$4,95&gt;=A93,$L$5,100&gt;=A93,$L$6)</f>
        <v/>
      </c>
      <c r="E93" s="63"/>
    </row>
    <row r="94" spans="1:5" x14ac:dyDescent="0.55000000000000004">
      <c r="A94" s="67"/>
      <c r="B94" s="68" t="str" cm="1">
        <f t="array" ref="B94">_xlfn.SWITCH(TRUE,0&gt;=A94,"",30&gt;=A94,$L$2,60&gt;=A94,$L$3,70&gt;=A94,$L$4,95&gt;=A94,$L$5,100&gt;=A94,$L$6)</f>
        <v/>
      </c>
      <c r="E94" s="63"/>
    </row>
    <row r="95" spans="1:5" x14ac:dyDescent="0.55000000000000004">
      <c r="A95" s="67"/>
      <c r="B95" s="68" t="str" cm="1">
        <f t="array" ref="B95">_xlfn.SWITCH(TRUE,0&gt;=A95,"",30&gt;=A95,$L$2,60&gt;=A95,$L$3,70&gt;=A95,$L$4,95&gt;=A95,$L$5,100&gt;=A95,$L$6)</f>
        <v/>
      </c>
      <c r="E95" s="63"/>
    </row>
    <row r="96" spans="1:5" x14ac:dyDescent="0.55000000000000004">
      <c r="A96" s="67"/>
      <c r="B96" s="68" t="str" cm="1">
        <f t="array" ref="B96">_xlfn.SWITCH(TRUE,0&gt;=A96,"",30&gt;=A96,$L$2,60&gt;=A96,$L$3,70&gt;=A96,$L$4,95&gt;=A96,$L$5,100&gt;=A96,$L$6)</f>
        <v/>
      </c>
      <c r="E96" s="63"/>
    </row>
    <row r="97" spans="1:5" x14ac:dyDescent="0.55000000000000004">
      <c r="A97" s="67"/>
      <c r="B97" s="68" t="str" cm="1">
        <f t="array" ref="B97">_xlfn.SWITCH(TRUE,0&gt;=A97,"",30&gt;=A97,$L$2,60&gt;=A97,$L$3,70&gt;=A97,$L$4,95&gt;=A97,$L$5,100&gt;=A97,$L$6)</f>
        <v/>
      </c>
      <c r="E97" s="63"/>
    </row>
    <row r="98" spans="1:5" x14ac:dyDescent="0.55000000000000004">
      <c r="A98" s="67"/>
      <c r="B98" s="68" t="str" cm="1">
        <f t="array" ref="B98">_xlfn.SWITCH(TRUE,0&gt;=A98,"",30&gt;=A98,$L$2,60&gt;=A98,$L$3,70&gt;=A98,$L$4,95&gt;=A98,$L$5,100&gt;=A98,$L$6)</f>
        <v/>
      </c>
      <c r="E98" s="63"/>
    </row>
    <row r="99" spans="1:5" x14ac:dyDescent="0.55000000000000004">
      <c r="A99" s="67"/>
      <c r="B99" s="68" t="str" cm="1">
        <f t="array" ref="B99">_xlfn.SWITCH(TRUE,0&gt;=A99,"",30&gt;=A99,$L$2,60&gt;=A99,$L$3,70&gt;=A99,$L$4,95&gt;=A99,$L$5,100&gt;=A99,$L$6)</f>
        <v/>
      </c>
      <c r="E99" s="63"/>
    </row>
    <row r="100" spans="1:5" x14ac:dyDescent="0.55000000000000004">
      <c r="A100" s="67"/>
      <c r="B100" s="68" t="str" cm="1">
        <f t="array" ref="B100">_xlfn.SWITCH(TRUE,0&gt;=A100,"",30&gt;=A100,$L$2,60&gt;=A100,$L$3,70&gt;=A100,$L$4,95&gt;=A100,$L$5,100&gt;=A100,$L$6)</f>
        <v/>
      </c>
      <c r="E100" s="63"/>
    </row>
    <row r="101" spans="1:5" x14ac:dyDescent="0.55000000000000004">
      <c r="E101" s="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7AAF-1570-46A2-973E-C86FB9652BF3}">
  <dimension ref="A1:S104"/>
  <sheetViews>
    <sheetView workbookViewId="0">
      <selection activeCell="B22" sqref="B22"/>
    </sheetView>
  </sheetViews>
  <sheetFormatPr defaultRowHeight="15.3" x14ac:dyDescent="0.55000000000000004"/>
  <cols>
    <col min="2" max="2" width="9.6796875" bestFit="1" customWidth="1"/>
    <col min="4" max="4" width="18.81640625" bestFit="1" customWidth="1"/>
    <col min="5" max="9" width="4.08984375" customWidth="1"/>
    <col min="12" max="12" width="17.5" customWidth="1"/>
    <col min="13" max="13" width="2.6796875" bestFit="1" customWidth="1"/>
  </cols>
  <sheetData>
    <row r="1" spans="1:19" x14ac:dyDescent="0.55000000000000004">
      <c r="L1" s="72" t="s">
        <v>167</v>
      </c>
    </row>
    <row r="2" spans="1:19" x14ac:dyDescent="0.55000000000000004">
      <c r="L2" s="72" t="s">
        <v>168</v>
      </c>
    </row>
    <row r="4" spans="1:19" x14ac:dyDescent="0.55000000000000004">
      <c r="A4" s="67">
        <v>1</v>
      </c>
      <c r="B4" s="68" t="str" cm="1">
        <f t="array" ref="B4">_xlfn.SWITCH(TRUE,0&gt;=A4,"",30&gt;=A4,$L$5,60&gt;=A4,$L$6,70&gt;=A4,$L$7,95&gt;=A4,$L$8,100&gt;=A4,$L$9)</f>
        <v>#01-30</v>
      </c>
      <c r="D4" s="69"/>
      <c r="E4" s="69" t="s">
        <v>127</v>
      </c>
      <c r="F4" s="69" t="s">
        <v>128</v>
      </c>
      <c r="G4" s="69" t="s">
        <v>129</v>
      </c>
      <c r="H4" s="69" t="s">
        <v>130</v>
      </c>
      <c r="I4" s="69" t="s">
        <v>131</v>
      </c>
    </row>
    <row r="5" spans="1:19" x14ac:dyDescent="0.55000000000000004">
      <c r="A5" s="67">
        <v>31</v>
      </c>
      <c r="B5" s="68" t="str" cm="1">
        <f t="array" ref="B5">_xlfn.SWITCH(TRUE,0&gt;=A5,"",30&gt;=A5,$L$5,60&gt;=A5,$L$6,70&gt;=A5,$L$7,95&gt;=A5,$L$8,100&gt;=A5,$L$9)</f>
        <v>#31-60</v>
      </c>
      <c r="D5" s="70" t="s">
        <v>157</v>
      </c>
      <c r="E5" s="70">
        <f>4*$M$5</f>
        <v>4</v>
      </c>
      <c r="F5" s="70">
        <f>6*$M$6</f>
        <v>6</v>
      </c>
      <c r="G5" s="70">
        <f>1*$M$5+3*$M$7</f>
        <v>4</v>
      </c>
      <c r="H5" s="70">
        <f>2*$M$6+2*$M$7+4*$M$8+2*$M$9</f>
        <v>10</v>
      </c>
      <c r="I5" s="70">
        <f>3*$M$9</f>
        <v>3</v>
      </c>
      <c r="L5" s="73" t="s">
        <v>161</v>
      </c>
      <c r="M5" s="71">
        <f>COUNTIF($B$4:$B$103,L5)</f>
        <v>1</v>
      </c>
      <c r="N5" s="65" t="s">
        <v>155</v>
      </c>
      <c r="O5" s="65"/>
      <c r="P5" s="65"/>
      <c r="Q5" s="65"/>
      <c r="R5" s="65"/>
      <c r="S5" s="65"/>
    </row>
    <row r="6" spans="1:19" x14ac:dyDescent="0.55000000000000004">
      <c r="A6" s="67">
        <v>61</v>
      </c>
      <c r="B6" s="68" t="str" cm="1">
        <f t="array" ref="B6">_xlfn.SWITCH(TRUE,0&gt;=A6,"",30&gt;=A6,$L$5,60&gt;=A6,$L$6,70&gt;=A6,$L$7,95&gt;=A6,$L$8,100&gt;=A6,$L$9)</f>
        <v>#61-70</v>
      </c>
      <c r="D6" s="74" t="s">
        <v>166</v>
      </c>
      <c r="E6" s="74">
        <v>100</v>
      </c>
      <c r="F6" s="74">
        <v>10</v>
      </c>
      <c r="G6" s="74">
        <v>10</v>
      </c>
      <c r="H6" s="74">
        <v>10</v>
      </c>
      <c r="I6" s="74">
        <v>10</v>
      </c>
      <c r="L6" s="72" t="s">
        <v>162</v>
      </c>
      <c r="M6" s="71">
        <f>COUNTIF($B$4:$B$103,L6)</f>
        <v>1</v>
      </c>
      <c r="N6" s="65" t="s">
        <v>156</v>
      </c>
      <c r="O6" s="65"/>
      <c r="P6" s="65"/>
      <c r="Q6" s="65"/>
      <c r="R6" s="65"/>
      <c r="S6" s="65"/>
    </row>
    <row r="7" spans="1:19" x14ac:dyDescent="0.55000000000000004">
      <c r="A7" s="67">
        <v>71</v>
      </c>
      <c r="B7" s="68" t="str" cm="1">
        <f t="array" ref="B7">_xlfn.SWITCH(TRUE,0&gt;=A7,"",30&gt;=A7,$L$5,60&gt;=A7,$L$6,70&gt;=A7,$L$7,95&gt;=A7,$L$8,100&gt;=A7,$L$9)</f>
        <v>#71-95</v>
      </c>
      <c r="E7" s="63"/>
      <c r="L7" s="72" t="s">
        <v>163</v>
      </c>
      <c r="M7" s="71">
        <f>COUNTIF($B$4:$B$103,L7)</f>
        <v>1</v>
      </c>
      <c r="N7" s="65" t="s">
        <v>158</v>
      </c>
      <c r="O7" s="65"/>
      <c r="P7" s="65"/>
      <c r="Q7" s="65"/>
      <c r="R7" s="65"/>
      <c r="S7" s="65"/>
    </row>
    <row r="8" spans="1:19" x14ac:dyDescent="0.55000000000000004">
      <c r="A8" s="67">
        <v>96</v>
      </c>
      <c r="B8" s="68" t="str" cm="1">
        <f t="array" ref="B8">_xlfn.SWITCH(TRUE,0&gt;=A8,"",30&gt;=A8,$L$5,60&gt;=A8,$L$6,70&gt;=A8,$L$7,95&gt;=A8,$L$8,100&gt;=A8,$L$9)</f>
        <v>#96-100</v>
      </c>
      <c r="E8" s="63"/>
      <c r="L8" s="72" t="s">
        <v>164</v>
      </c>
      <c r="M8" s="71">
        <f>COUNTIF($B$4:$B$103,L8)</f>
        <v>1</v>
      </c>
      <c r="N8" s="65" t="s">
        <v>159</v>
      </c>
      <c r="O8" s="65"/>
      <c r="P8" s="65"/>
      <c r="Q8" s="65"/>
      <c r="R8" s="65"/>
      <c r="S8" s="65"/>
    </row>
    <row r="9" spans="1:19" x14ac:dyDescent="0.55000000000000004">
      <c r="A9" s="67"/>
      <c r="B9" s="68" t="str" cm="1">
        <f t="array" ref="B9">_xlfn.SWITCH(TRUE,0&gt;=A9,"",30&gt;=A9,$L$5,60&gt;=A9,$L$6,70&gt;=A9,$L$7,95&gt;=A9,$L$8,100&gt;=A9,$L$9)</f>
        <v/>
      </c>
      <c r="E9" s="63"/>
      <c r="L9" s="72" t="s">
        <v>165</v>
      </c>
      <c r="M9" s="71">
        <f>COUNTIF($B$4:$B$103,L9)</f>
        <v>1</v>
      </c>
      <c r="N9" s="65" t="s">
        <v>160</v>
      </c>
      <c r="O9" s="65"/>
      <c r="P9" s="65"/>
      <c r="Q9" s="65"/>
      <c r="R9" s="65"/>
      <c r="S9" s="65"/>
    </row>
    <row r="10" spans="1:19" x14ac:dyDescent="0.55000000000000004">
      <c r="A10" s="67"/>
      <c r="B10" s="68" t="str" cm="1">
        <f t="array" ref="B10">_xlfn.SWITCH(TRUE,0&gt;=A10,"",30&gt;=A10,$L$5,60&gt;=A10,$L$6,70&gt;=A10,$L$7,95&gt;=A10,$L$8,100&gt;=A10,$L$9)</f>
        <v/>
      </c>
      <c r="E10" s="63"/>
    </row>
    <row r="11" spans="1:19" x14ac:dyDescent="0.55000000000000004">
      <c r="A11" s="67"/>
      <c r="B11" s="68" t="str" cm="1">
        <f t="array" ref="B11">_xlfn.SWITCH(TRUE,0&gt;=A11,"",30&gt;=A11,$L$5,60&gt;=A11,$L$6,70&gt;=A11,$L$7,95&gt;=A11,$L$8,100&gt;=A11,$L$9)</f>
        <v/>
      </c>
      <c r="E11" s="63"/>
    </row>
    <row r="12" spans="1:19" ht="15.3" customHeight="1" x14ac:dyDescent="0.55000000000000004">
      <c r="A12" s="67"/>
      <c r="B12" s="68" t="str" cm="1">
        <f t="array" ref="B12">_xlfn.SWITCH(TRUE,0&gt;=A12,"",30&gt;=A12,$L$5,60&gt;=A12,$L$6,70&gt;=A12,$L$7,95&gt;=A12,$L$8,100&gt;=A12,$L$9)</f>
        <v/>
      </c>
      <c r="E12" s="63"/>
      <c r="N12" s="64"/>
      <c r="O12" s="64"/>
      <c r="P12" s="64"/>
      <c r="Q12" s="64"/>
      <c r="R12" s="64"/>
      <c r="S12" s="64"/>
    </row>
    <row r="13" spans="1:19" x14ac:dyDescent="0.55000000000000004">
      <c r="A13" s="67"/>
      <c r="B13" s="68" t="str" cm="1">
        <f t="array" ref="B13">_xlfn.SWITCH(TRUE,0&gt;=A13,"",30&gt;=A13,$L$5,60&gt;=A13,$L$6,70&gt;=A13,$L$7,95&gt;=A13,$L$8,100&gt;=A13,$L$9)</f>
        <v/>
      </c>
      <c r="E13" s="63"/>
      <c r="N13" s="64"/>
      <c r="O13" s="64"/>
      <c r="P13" s="64"/>
      <c r="Q13" s="64"/>
      <c r="R13" s="64"/>
      <c r="S13" s="64"/>
    </row>
    <row r="14" spans="1:19" x14ac:dyDescent="0.55000000000000004">
      <c r="A14" s="67"/>
      <c r="B14" s="68" t="str" cm="1">
        <f t="array" ref="B14">_xlfn.SWITCH(TRUE,0&gt;=A14,"",30&gt;=A14,$L$5,60&gt;=A14,$L$6,70&gt;=A14,$L$7,95&gt;=A14,$L$8,100&gt;=A14,$L$9)</f>
        <v/>
      </c>
      <c r="E14" s="63"/>
      <c r="N14" s="64"/>
      <c r="O14" s="64"/>
      <c r="P14" s="64"/>
      <c r="Q14" s="64"/>
      <c r="R14" s="64"/>
      <c r="S14" s="64"/>
    </row>
    <row r="15" spans="1:19" x14ac:dyDescent="0.55000000000000004">
      <c r="A15" s="67"/>
      <c r="B15" s="68" t="str" cm="1">
        <f t="array" ref="B15">_xlfn.SWITCH(TRUE,0&gt;=A15,"",30&gt;=A15,$L$5,60&gt;=A15,$L$6,70&gt;=A15,$L$7,95&gt;=A15,$L$8,100&gt;=A15,$L$9)</f>
        <v/>
      </c>
      <c r="E15" s="63"/>
      <c r="N15" s="64"/>
      <c r="O15" s="64"/>
      <c r="P15" s="64"/>
      <c r="Q15" s="64"/>
      <c r="R15" s="64"/>
      <c r="S15" s="64"/>
    </row>
    <row r="16" spans="1:19" x14ac:dyDescent="0.55000000000000004">
      <c r="A16" s="67"/>
      <c r="B16" s="68" t="str" cm="1">
        <f t="array" ref="B16">_xlfn.SWITCH(TRUE,0&gt;=A16,"",30&gt;=A16,$L$5,60&gt;=A16,$L$6,70&gt;=A16,$L$7,95&gt;=A16,$L$8,100&gt;=A16,$L$9)</f>
        <v/>
      </c>
      <c r="E16" s="63"/>
      <c r="N16" s="64"/>
      <c r="O16" s="64"/>
      <c r="P16" s="64"/>
      <c r="Q16" s="64"/>
      <c r="R16" s="64"/>
      <c r="S16" s="64"/>
    </row>
    <row r="17" spans="1:5" x14ac:dyDescent="0.55000000000000004">
      <c r="A17" s="67"/>
      <c r="B17" s="68" t="str" cm="1">
        <f t="array" ref="B17">_xlfn.SWITCH(TRUE,0&gt;=A17,"",30&gt;=A17,$L$5,60&gt;=A17,$L$6,70&gt;=A17,$L$7,95&gt;=A17,$L$8,100&gt;=A17,$L$9)</f>
        <v/>
      </c>
      <c r="E17" s="63"/>
    </row>
    <row r="18" spans="1:5" x14ac:dyDescent="0.55000000000000004">
      <c r="A18" s="67"/>
      <c r="B18" s="68" t="str" cm="1">
        <f t="array" ref="B18">_xlfn.SWITCH(TRUE,0&gt;=A18,"",30&gt;=A18,$L$5,60&gt;=A18,$L$6,70&gt;=A18,$L$7,95&gt;=A18,$L$8,100&gt;=A18,$L$9)</f>
        <v/>
      </c>
      <c r="E18" s="63"/>
    </row>
    <row r="19" spans="1:5" x14ac:dyDescent="0.55000000000000004">
      <c r="A19" s="67"/>
      <c r="B19" s="68" t="str" cm="1">
        <f t="array" ref="B19">_xlfn.SWITCH(TRUE,0&gt;=A19,"",30&gt;=A19,$L$5,60&gt;=A19,$L$6,70&gt;=A19,$L$7,95&gt;=A19,$L$8,100&gt;=A19,$L$9)</f>
        <v/>
      </c>
      <c r="E19" s="63"/>
    </row>
    <row r="20" spans="1:5" x14ac:dyDescent="0.55000000000000004">
      <c r="A20" s="67"/>
      <c r="B20" s="68" t="str" cm="1">
        <f t="array" ref="B20">_xlfn.SWITCH(TRUE,0&gt;=A20,"",30&gt;=A20,$L$5,60&gt;=A20,$L$6,70&gt;=A20,$L$7,95&gt;=A20,$L$8,100&gt;=A20,$L$9)</f>
        <v/>
      </c>
      <c r="E20" s="63"/>
    </row>
    <row r="21" spans="1:5" x14ac:dyDescent="0.55000000000000004">
      <c r="A21" s="67"/>
      <c r="B21" s="68" t="str" cm="1">
        <f t="array" ref="B21">_xlfn.SWITCH(TRUE,0&gt;=A21,"",30&gt;=A21,$L$5,60&gt;=A21,$L$6,70&gt;=A21,$L$7,95&gt;=A21,$L$8,100&gt;=A21,$L$9)</f>
        <v/>
      </c>
      <c r="E21" s="63"/>
    </row>
    <row r="22" spans="1:5" x14ac:dyDescent="0.55000000000000004">
      <c r="A22" s="67"/>
      <c r="B22" s="68" t="str" cm="1">
        <f t="array" ref="B22">_xlfn.SWITCH(TRUE,0&gt;=A22,"",30&gt;=A22,$L$5,60&gt;=A22,$L$6,70&gt;=A22,$L$7,95&gt;=A22,$L$8,100&gt;=A22,$L$9)</f>
        <v/>
      </c>
      <c r="E22" s="63"/>
    </row>
    <row r="23" spans="1:5" x14ac:dyDescent="0.55000000000000004">
      <c r="A23" s="67"/>
      <c r="B23" s="68" t="str" cm="1">
        <f t="array" ref="B23">_xlfn.SWITCH(TRUE,0&gt;=A23,"",30&gt;=A23,$L$5,60&gt;=A23,$L$6,70&gt;=A23,$L$7,95&gt;=A23,$L$8,100&gt;=A23,$L$9)</f>
        <v/>
      </c>
      <c r="E23" s="63"/>
    </row>
    <row r="24" spans="1:5" x14ac:dyDescent="0.55000000000000004">
      <c r="A24" s="67"/>
      <c r="B24" s="68" t="str" cm="1">
        <f t="array" ref="B24">_xlfn.SWITCH(TRUE,0&gt;=A24,"",30&gt;=A24,$L$5,60&gt;=A24,$L$6,70&gt;=A24,$L$7,95&gt;=A24,$L$8,100&gt;=A24,$L$9)</f>
        <v/>
      </c>
      <c r="E24" s="63"/>
    </row>
    <row r="25" spans="1:5" x14ac:dyDescent="0.55000000000000004">
      <c r="A25" s="67"/>
      <c r="B25" s="68" t="str" cm="1">
        <f t="array" ref="B25">_xlfn.SWITCH(TRUE,0&gt;=A25,"",30&gt;=A25,$L$5,60&gt;=A25,$L$6,70&gt;=A25,$L$7,95&gt;=A25,$L$8,100&gt;=A25,$L$9)</f>
        <v/>
      </c>
      <c r="E25" s="63"/>
    </row>
    <row r="26" spans="1:5" x14ac:dyDescent="0.55000000000000004">
      <c r="A26" s="67"/>
      <c r="B26" s="68" t="str" cm="1">
        <f t="array" ref="B26">_xlfn.SWITCH(TRUE,0&gt;=A26,"",30&gt;=A26,$L$5,60&gt;=A26,$L$6,70&gt;=A26,$L$7,95&gt;=A26,$L$8,100&gt;=A26,$L$9)</f>
        <v/>
      </c>
      <c r="E26" s="63"/>
    </row>
    <row r="27" spans="1:5" x14ac:dyDescent="0.55000000000000004">
      <c r="A27" s="67"/>
      <c r="B27" s="68" t="str" cm="1">
        <f t="array" ref="B27">_xlfn.SWITCH(TRUE,0&gt;=A27,"",30&gt;=A27,$L$5,60&gt;=A27,$L$6,70&gt;=A27,$L$7,95&gt;=A27,$L$8,100&gt;=A27,$L$9)</f>
        <v/>
      </c>
      <c r="E27" s="63"/>
    </row>
    <row r="28" spans="1:5" x14ac:dyDescent="0.55000000000000004">
      <c r="A28" s="67"/>
      <c r="B28" s="68" t="str" cm="1">
        <f t="array" ref="B28">_xlfn.SWITCH(TRUE,0&gt;=A28,"",30&gt;=A28,$L$5,60&gt;=A28,$L$6,70&gt;=A28,$L$7,95&gt;=A28,$L$8,100&gt;=A28,$L$9)</f>
        <v/>
      </c>
      <c r="E28" s="63"/>
    </row>
    <row r="29" spans="1:5" x14ac:dyDescent="0.55000000000000004">
      <c r="A29" s="67"/>
      <c r="B29" s="68" t="str" cm="1">
        <f t="array" ref="B29">_xlfn.SWITCH(TRUE,0&gt;=A29,"",30&gt;=A29,$L$5,60&gt;=A29,$L$6,70&gt;=A29,$L$7,95&gt;=A29,$L$8,100&gt;=A29,$L$9)</f>
        <v/>
      </c>
      <c r="E29" s="63"/>
    </row>
    <row r="30" spans="1:5" x14ac:dyDescent="0.55000000000000004">
      <c r="A30" s="67"/>
      <c r="B30" s="68" t="str" cm="1">
        <f t="array" ref="B30">_xlfn.SWITCH(TRUE,0&gt;=A30,"",30&gt;=A30,$L$5,60&gt;=A30,$L$6,70&gt;=A30,$L$7,95&gt;=A30,$L$8,100&gt;=A30,$L$9)</f>
        <v/>
      </c>
      <c r="E30" s="63"/>
    </row>
    <row r="31" spans="1:5" x14ac:dyDescent="0.55000000000000004">
      <c r="A31" s="67"/>
      <c r="B31" s="68" t="str" cm="1">
        <f t="array" ref="B31">_xlfn.SWITCH(TRUE,0&gt;=A31,"",30&gt;=A31,$L$5,60&gt;=A31,$L$6,70&gt;=A31,$L$7,95&gt;=A31,$L$8,100&gt;=A31,$L$9)</f>
        <v/>
      </c>
      <c r="E31" s="63"/>
    </row>
    <row r="32" spans="1:5" x14ac:dyDescent="0.55000000000000004">
      <c r="A32" s="67"/>
      <c r="B32" s="68" t="str" cm="1">
        <f t="array" ref="B32">_xlfn.SWITCH(TRUE,0&gt;=A32,"",30&gt;=A32,$L$5,60&gt;=A32,$L$6,70&gt;=A32,$L$7,95&gt;=A32,$L$8,100&gt;=A32,$L$9)</f>
        <v/>
      </c>
      <c r="E32" s="63"/>
    </row>
    <row r="33" spans="1:5" x14ac:dyDescent="0.55000000000000004">
      <c r="A33" s="67"/>
      <c r="B33" s="68" t="str" cm="1">
        <f t="array" ref="B33">_xlfn.SWITCH(TRUE,0&gt;=A33,"",30&gt;=A33,$L$5,60&gt;=A33,$L$6,70&gt;=A33,$L$7,95&gt;=A33,$L$8,100&gt;=A33,$L$9)</f>
        <v/>
      </c>
      <c r="E33" s="63"/>
    </row>
    <row r="34" spans="1:5" x14ac:dyDescent="0.55000000000000004">
      <c r="A34" s="67"/>
      <c r="B34" s="68" t="str" cm="1">
        <f t="array" ref="B34">_xlfn.SWITCH(TRUE,0&gt;=A34,"",30&gt;=A34,$L$5,60&gt;=A34,$L$6,70&gt;=A34,$L$7,95&gt;=A34,$L$8,100&gt;=A34,$L$9)</f>
        <v/>
      </c>
      <c r="E34" s="63"/>
    </row>
    <row r="35" spans="1:5" x14ac:dyDescent="0.55000000000000004">
      <c r="A35" s="67"/>
      <c r="B35" s="68" t="str" cm="1">
        <f t="array" ref="B35">_xlfn.SWITCH(TRUE,0&gt;=A35,"",30&gt;=A35,$L$5,60&gt;=A35,$L$6,70&gt;=A35,$L$7,95&gt;=A35,$L$8,100&gt;=A35,$L$9)</f>
        <v/>
      </c>
      <c r="E35" s="63"/>
    </row>
    <row r="36" spans="1:5" x14ac:dyDescent="0.55000000000000004">
      <c r="A36" s="67"/>
      <c r="B36" s="68" t="str" cm="1">
        <f t="array" ref="B36">_xlfn.SWITCH(TRUE,0&gt;=A36,"",30&gt;=A36,$L$5,60&gt;=A36,$L$6,70&gt;=A36,$L$7,95&gt;=A36,$L$8,100&gt;=A36,$L$9)</f>
        <v/>
      </c>
      <c r="E36" s="63"/>
    </row>
    <row r="37" spans="1:5" x14ac:dyDescent="0.55000000000000004">
      <c r="A37" s="67"/>
      <c r="B37" s="68" t="str" cm="1">
        <f t="array" ref="B37">_xlfn.SWITCH(TRUE,0&gt;=A37,"",30&gt;=A37,$L$5,60&gt;=A37,$L$6,70&gt;=A37,$L$7,95&gt;=A37,$L$8,100&gt;=A37,$L$9)</f>
        <v/>
      </c>
      <c r="E37" s="63"/>
    </row>
    <row r="38" spans="1:5" x14ac:dyDescent="0.55000000000000004">
      <c r="A38" s="67"/>
      <c r="B38" s="68" t="str" cm="1">
        <f t="array" ref="B38">_xlfn.SWITCH(TRUE,0&gt;=A38,"",30&gt;=A38,$L$5,60&gt;=A38,$L$6,70&gt;=A38,$L$7,95&gt;=A38,$L$8,100&gt;=A38,$L$9)</f>
        <v/>
      </c>
      <c r="E38" s="63"/>
    </row>
    <row r="39" spans="1:5" x14ac:dyDescent="0.55000000000000004">
      <c r="A39" s="67"/>
      <c r="B39" s="68" t="str" cm="1">
        <f t="array" ref="B39">_xlfn.SWITCH(TRUE,0&gt;=A39,"",30&gt;=A39,$L$5,60&gt;=A39,$L$6,70&gt;=A39,$L$7,95&gt;=A39,$L$8,100&gt;=A39,$L$9)</f>
        <v/>
      </c>
      <c r="E39" s="63"/>
    </row>
    <row r="40" spans="1:5" x14ac:dyDescent="0.55000000000000004">
      <c r="A40" s="67"/>
      <c r="B40" s="68" t="str" cm="1">
        <f t="array" ref="B40">_xlfn.SWITCH(TRUE,0&gt;=A40,"",30&gt;=A40,$L$5,60&gt;=A40,$L$6,70&gt;=A40,$L$7,95&gt;=A40,$L$8,100&gt;=A40,$L$9)</f>
        <v/>
      </c>
      <c r="E40" s="63"/>
    </row>
    <row r="41" spans="1:5" x14ac:dyDescent="0.55000000000000004">
      <c r="A41" s="67"/>
      <c r="B41" s="68" t="str" cm="1">
        <f t="array" ref="B41">_xlfn.SWITCH(TRUE,0&gt;=A41,"",30&gt;=A41,$L$5,60&gt;=A41,$L$6,70&gt;=A41,$L$7,95&gt;=A41,$L$8,100&gt;=A41,$L$9)</f>
        <v/>
      </c>
      <c r="E41" s="63"/>
    </row>
    <row r="42" spans="1:5" x14ac:dyDescent="0.55000000000000004">
      <c r="A42" s="67"/>
      <c r="B42" s="68" t="str" cm="1">
        <f t="array" ref="B42">_xlfn.SWITCH(TRUE,0&gt;=A42,"",30&gt;=A42,$L$5,60&gt;=A42,$L$6,70&gt;=A42,$L$7,95&gt;=A42,$L$8,100&gt;=A42,$L$9)</f>
        <v/>
      </c>
      <c r="E42" s="63"/>
    </row>
    <row r="43" spans="1:5" x14ac:dyDescent="0.55000000000000004">
      <c r="A43" s="67"/>
      <c r="B43" s="68" t="str" cm="1">
        <f t="array" ref="B43">_xlfn.SWITCH(TRUE,0&gt;=A43,"",30&gt;=A43,$L$5,60&gt;=A43,$L$6,70&gt;=A43,$L$7,95&gt;=A43,$L$8,100&gt;=A43,$L$9)</f>
        <v/>
      </c>
      <c r="E43" s="63"/>
    </row>
    <row r="44" spans="1:5" x14ac:dyDescent="0.55000000000000004">
      <c r="A44" s="67"/>
      <c r="B44" s="68" t="str" cm="1">
        <f t="array" ref="B44">_xlfn.SWITCH(TRUE,0&gt;=A44,"",30&gt;=A44,$L$5,60&gt;=A44,$L$6,70&gt;=A44,$L$7,95&gt;=A44,$L$8,100&gt;=A44,$L$9)</f>
        <v/>
      </c>
      <c r="E44" s="63"/>
    </row>
    <row r="45" spans="1:5" x14ac:dyDescent="0.55000000000000004">
      <c r="A45" s="67"/>
      <c r="B45" s="68" t="str" cm="1">
        <f t="array" ref="B45">_xlfn.SWITCH(TRUE,0&gt;=A45,"",30&gt;=A45,$L$5,60&gt;=A45,$L$6,70&gt;=A45,$L$7,95&gt;=A45,$L$8,100&gt;=A45,$L$9)</f>
        <v/>
      </c>
      <c r="E45" s="63"/>
    </row>
    <row r="46" spans="1:5" x14ac:dyDescent="0.55000000000000004">
      <c r="A46" s="67"/>
      <c r="B46" s="68" t="str" cm="1">
        <f t="array" ref="B46">_xlfn.SWITCH(TRUE,0&gt;=A46,"",30&gt;=A46,$L$5,60&gt;=A46,$L$6,70&gt;=A46,$L$7,95&gt;=A46,$L$8,100&gt;=A46,$L$9)</f>
        <v/>
      </c>
      <c r="E46" s="63"/>
    </row>
    <row r="47" spans="1:5" x14ac:dyDescent="0.55000000000000004">
      <c r="A47" s="67"/>
      <c r="B47" s="68" t="str" cm="1">
        <f t="array" ref="B47">_xlfn.SWITCH(TRUE,0&gt;=A47,"",30&gt;=A47,$L$5,60&gt;=A47,$L$6,70&gt;=A47,$L$7,95&gt;=A47,$L$8,100&gt;=A47,$L$9)</f>
        <v/>
      </c>
      <c r="E47" s="63"/>
    </row>
    <row r="48" spans="1:5" x14ac:dyDescent="0.55000000000000004">
      <c r="A48" s="67"/>
      <c r="B48" s="68" t="str" cm="1">
        <f t="array" ref="B48">_xlfn.SWITCH(TRUE,0&gt;=A48,"",30&gt;=A48,$L$5,60&gt;=A48,$L$6,70&gt;=A48,$L$7,95&gt;=A48,$L$8,100&gt;=A48,$L$9)</f>
        <v/>
      </c>
      <c r="E48" s="63"/>
    </row>
    <row r="49" spans="1:5" x14ac:dyDescent="0.55000000000000004">
      <c r="A49" s="67"/>
      <c r="B49" s="68" t="str" cm="1">
        <f t="array" ref="B49">_xlfn.SWITCH(TRUE,0&gt;=A49,"",30&gt;=A49,$L$5,60&gt;=A49,$L$6,70&gt;=A49,$L$7,95&gt;=A49,$L$8,100&gt;=A49,$L$9)</f>
        <v/>
      </c>
      <c r="E49" s="63"/>
    </row>
    <row r="50" spans="1:5" x14ac:dyDescent="0.55000000000000004">
      <c r="A50" s="67"/>
      <c r="B50" s="68" t="str" cm="1">
        <f t="array" ref="B50">_xlfn.SWITCH(TRUE,0&gt;=A50,"",30&gt;=A50,$L$5,60&gt;=A50,$L$6,70&gt;=A50,$L$7,95&gt;=A50,$L$8,100&gt;=A50,$L$9)</f>
        <v/>
      </c>
      <c r="E50" s="63"/>
    </row>
    <row r="51" spans="1:5" x14ac:dyDescent="0.55000000000000004">
      <c r="A51" s="67"/>
      <c r="B51" s="68" t="str" cm="1">
        <f t="array" ref="B51">_xlfn.SWITCH(TRUE,0&gt;=A51,"",30&gt;=A51,$L$5,60&gt;=A51,$L$6,70&gt;=A51,$L$7,95&gt;=A51,$L$8,100&gt;=A51,$L$9)</f>
        <v/>
      </c>
      <c r="E51" s="63"/>
    </row>
    <row r="52" spans="1:5" x14ac:dyDescent="0.55000000000000004">
      <c r="A52" s="67"/>
      <c r="B52" s="68" t="str" cm="1">
        <f t="array" ref="B52">_xlfn.SWITCH(TRUE,0&gt;=A52,"",30&gt;=A52,$L$5,60&gt;=A52,$L$6,70&gt;=A52,$L$7,95&gt;=A52,$L$8,100&gt;=A52,$L$9)</f>
        <v/>
      </c>
      <c r="E52" s="63"/>
    </row>
    <row r="53" spans="1:5" x14ac:dyDescent="0.55000000000000004">
      <c r="A53" s="67"/>
      <c r="B53" s="68" t="str" cm="1">
        <f t="array" ref="B53">_xlfn.SWITCH(TRUE,0&gt;=A53,"",30&gt;=A53,$L$5,60&gt;=A53,$L$6,70&gt;=A53,$L$7,95&gt;=A53,$L$8,100&gt;=A53,$L$9)</f>
        <v/>
      </c>
      <c r="E53" s="63"/>
    </row>
    <row r="54" spans="1:5" x14ac:dyDescent="0.55000000000000004">
      <c r="A54" s="67"/>
      <c r="B54" s="68" t="str" cm="1">
        <f t="array" ref="B54">_xlfn.SWITCH(TRUE,0&gt;=A54,"",30&gt;=A54,$L$5,60&gt;=A54,$L$6,70&gt;=A54,$L$7,95&gt;=A54,$L$8,100&gt;=A54,$L$9)</f>
        <v/>
      </c>
      <c r="E54" s="63"/>
    </row>
    <row r="55" spans="1:5" x14ac:dyDescent="0.55000000000000004">
      <c r="A55" s="67"/>
      <c r="B55" s="68" t="str" cm="1">
        <f t="array" ref="B55">_xlfn.SWITCH(TRUE,0&gt;=A55,"",30&gt;=A55,$L$5,60&gt;=A55,$L$6,70&gt;=A55,$L$7,95&gt;=A55,$L$8,100&gt;=A55,$L$9)</f>
        <v/>
      </c>
      <c r="E55" s="63"/>
    </row>
    <row r="56" spans="1:5" x14ac:dyDescent="0.55000000000000004">
      <c r="A56" s="67"/>
      <c r="B56" s="68" t="str" cm="1">
        <f t="array" ref="B56">_xlfn.SWITCH(TRUE,0&gt;=A56,"",30&gt;=A56,$L$5,60&gt;=A56,$L$6,70&gt;=A56,$L$7,95&gt;=A56,$L$8,100&gt;=A56,$L$9)</f>
        <v/>
      </c>
      <c r="E56" s="63"/>
    </row>
    <row r="57" spans="1:5" x14ac:dyDescent="0.55000000000000004">
      <c r="A57" s="67"/>
      <c r="B57" s="68" t="str" cm="1">
        <f t="array" ref="B57">_xlfn.SWITCH(TRUE,0&gt;=A57,"",30&gt;=A57,$L$5,60&gt;=A57,$L$6,70&gt;=A57,$L$7,95&gt;=A57,$L$8,100&gt;=A57,$L$9)</f>
        <v/>
      </c>
      <c r="E57" s="63"/>
    </row>
    <row r="58" spans="1:5" x14ac:dyDescent="0.55000000000000004">
      <c r="A58" s="67"/>
      <c r="B58" s="68" t="str" cm="1">
        <f t="array" ref="B58">_xlfn.SWITCH(TRUE,0&gt;=A58,"",30&gt;=A58,$L$5,60&gt;=A58,$L$6,70&gt;=A58,$L$7,95&gt;=A58,$L$8,100&gt;=A58,$L$9)</f>
        <v/>
      </c>
      <c r="E58" s="63"/>
    </row>
    <row r="59" spans="1:5" x14ac:dyDescent="0.55000000000000004">
      <c r="A59" s="67"/>
      <c r="B59" s="68" t="str" cm="1">
        <f t="array" ref="B59">_xlfn.SWITCH(TRUE,0&gt;=A59,"",30&gt;=A59,$L$5,60&gt;=A59,$L$6,70&gt;=A59,$L$7,95&gt;=A59,$L$8,100&gt;=A59,$L$9)</f>
        <v/>
      </c>
      <c r="E59" s="63"/>
    </row>
    <row r="60" spans="1:5" x14ac:dyDescent="0.55000000000000004">
      <c r="A60" s="67"/>
      <c r="B60" s="68" t="str" cm="1">
        <f t="array" ref="B60">_xlfn.SWITCH(TRUE,0&gt;=A60,"",30&gt;=A60,$L$5,60&gt;=A60,$L$6,70&gt;=A60,$L$7,95&gt;=A60,$L$8,100&gt;=A60,$L$9)</f>
        <v/>
      </c>
      <c r="E60" s="63"/>
    </row>
    <row r="61" spans="1:5" x14ac:dyDescent="0.55000000000000004">
      <c r="A61" s="67"/>
      <c r="B61" s="68" t="str" cm="1">
        <f t="array" ref="B61">_xlfn.SWITCH(TRUE,0&gt;=A61,"",30&gt;=A61,$L$5,60&gt;=A61,$L$6,70&gt;=A61,$L$7,95&gt;=A61,$L$8,100&gt;=A61,$L$9)</f>
        <v/>
      </c>
      <c r="E61" s="63"/>
    </row>
    <row r="62" spans="1:5" x14ac:dyDescent="0.55000000000000004">
      <c r="A62" s="67"/>
      <c r="B62" s="68" t="str" cm="1">
        <f t="array" ref="B62">_xlfn.SWITCH(TRUE,0&gt;=A62,"",30&gt;=A62,$L$5,60&gt;=A62,$L$6,70&gt;=A62,$L$7,95&gt;=A62,$L$8,100&gt;=A62,$L$9)</f>
        <v/>
      </c>
      <c r="E62" s="63"/>
    </row>
    <row r="63" spans="1:5" x14ac:dyDescent="0.55000000000000004">
      <c r="A63" s="67"/>
      <c r="B63" s="68" t="str" cm="1">
        <f t="array" ref="B63">_xlfn.SWITCH(TRUE,0&gt;=A63,"",30&gt;=A63,$L$5,60&gt;=A63,$L$6,70&gt;=A63,$L$7,95&gt;=A63,$L$8,100&gt;=A63,$L$9)</f>
        <v/>
      </c>
      <c r="E63" s="63"/>
    </row>
    <row r="64" spans="1:5" x14ac:dyDescent="0.55000000000000004">
      <c r="A64" s="67"/>
      <c r="B64" s="68" t="str" cm="1">
        <f t="array" ref="B64">_xlfn.SWITCH(TRUE,0&gt;=A64,"",30&gt;=A64,$L$5,60&gt;=A64,$L$6,70&gt;=A64,$L$7,95&gt;=A64,$L$8,100&gt;=A64,$L$9)</f>
        <v/>
      </c>
      <c r="E64" s="63"/>
    </row>
    <row r="65" spans="1:5" x14ac:dyDescent="0.55000000000000004">
      <c r="A65" s="67"/>
      <c r="B65" s="68" t="str" cm="1">
        <f t="array" ref="B65">_xlfn.SWITCH(TRUE,0&gt;=A65,"",30&gt;=A65,$L$5,60&gt;=A65,$L$6,70&gt;=A65,$L$7,95&gt;=A65,$L$8,100&gt;=A65,$L$9)</f>
        <v/>
      </c>
      <c r="E65" s="63"/>
    </row>
    <row r="66" spans="1:5" x14ac:dyDescent="0.55000000000000004">
      <c r="A66" s="67"/>
      <c r="B66" s="68" t="str" cm="1">
        <f t="array" ref="B66">_xlfn.SWITCH(TRUE,0&gt;=A66,"",30&gt;=A66,$L$5,60&gt;=A66,$L$6,70&gt;=A66,$L$7,95&gt;=A66,$L$8,100&gt;=A66,$L$9)</f>
        <v/>
      </c>
      <c r="E66" s="63"/>
    </row>
    <row r="67" spans="1:5" x14ac:dyDescent="0.55000000000000004">
      <c r="A67" s="67"/>
      <c r="B67" s="68" t="str" cm="1">
        <f t="array" ref="B67">_xlfn.SWITCH(TRUE,0&gt;=A67,"",30&gt;=A67,$L$5,60&gt;=A67,$L$6,70&gt;=A67,$L$7,95&gt;=A67,$L$8,100&gt;=A67,$L$9)</f>
        <v/>
      </c>
      <c r="E67" s="63"/>
    </row>
    <row r="68" spans="1:5" x14ac:dyDescent="0.55000000000000004">
      <c r="A68" s="67"/>
      <c r="B68" s="68" t="str" cm="1">
        <f t="array" ref="B68">_xlfn.SWITCH(TRUE,0&gt;=A68,"",30&gt;=A68,$L$5,60&gt;=A68,$L$6,70&gt;=A68,$L$7,95&gt;=A68,$L$8,100&gt;=A68,$L$9)</f>
        <v/>
      </c>
      <c r="E68" s="63"/>
    </row>
    <row r="69" spans="1:5" x14ac:dyDescent="0.55000000000000004">
      <c r="A69" s="67"/>
      <c r="B69" s="68" t="str" cm="1">
        <f t="array" ref="B69">_xlfn.SWITCH(TRUE,0&gt;=A69,"",30&gt;=A69,$L$5,60&gt;=A69,$L$6,70&gt;=A69,$L$7,95&gt;=A69,$L$8,100&gt;=A69,$L$9)</f>
        <v/>
      </c>
      <c r="E69" s="63"/>
    </row>
    <row r="70" spans="1:5" x14ac:dyDescent="0.55000000000000004">
      <c r="A70" s="67"/>
      <c r="B70" s="68" t="str" cm="1">
        <f t="array" ref="B70">_xlfn.SWITCH(TRUE,0&gt;=A70,"",30&gt;=A70,$L$5,60&gt;=A70,$L$6,70&gt;=A70,$L$7,95&gt;=A70,$L$8,100&gt;=A70,$L$9)</f>
        <v/>
      </c>
      <c r="E70" s="63"/>
    </row>
    <row r="71" spans="1:5" x14ac:dyDescent="0.55000000000000004">
      <c r="A71" s="67"/>
      <c r="B71" s="68" t="str" cm="1">
        <f t="array" ref="B71">_xlfn.SWITCH(TRUE,0&gt;=A71,"",30&gt;=A71,$L$5,60&gt;=A71,$L$6,70&gt;=A71,$L$7,95&gt;=A71,$L$8,100&gt;=A71,$L$9)</f>
        <v/>
      </c>
      <c r="E71" s="63"/>
    </row>
    <row r="72" spans="1:5" x14ac:dyDescent="0.55000000000000004">
      <c r="A72" s="67"/>
      <c r="B72" s="68" t="str" cm="1">
        <f t="array" ref="B72">_xlfn.SWITCH(TRUE,0&gt;=A72,"",30&gt;=A72,$L$5,60&gt;=A72,$L$6,70&gt;=A72,$L$7,95&gt;=A72,$L$8,100&gt;=A72,$L$9)</f>
        <v/>
      </c>
      <c r="E72" s="63"/>
    </row>
    <row r="73" spans="1:5" x14ac:dyDescent="0.55000000000000004">
      <c r="A73" s="67"/>
      <c r="B73" s="68" t="str" cm="1">
        <f t="array" ref="B73">_xlfn.SWITCH(TRUE,0&gt;=A73,"",30&gt;=A73,$L$5,60&gt;=A73,$L$6,70&gt;=A73,$L$7,95&gt;=A73,$L$8,100&gt;=A73,$L$9)</f>
        <v/>
      </c>
      <c r="E73" s="63"/>
    </row>
    <row r="74" spans="1:5" x14ac:dyDescent="0.55000000000000004">
      <c r="A74" s="67"/>
      <c r="B74" s="68" t="str" cm="1">
        <f t="array" ref="B74">_xlfn.SWITCH(TRUE,0&gt;=A74,"",30&gt;=A74,$L$5,60&gt;=A74,$L$6,70&gt;=A74,$L$7,95&gt;=A74,$L$8,100&gt;=A74,$L$9)</f>
        <v/>
      </c>
      <c r="E74" s="63"/>
    </row>
    <row r="75" spans="1:5" x14ac:dyDescent="0.55000000000000004">
      <c r="A75" s="67"/>
      <c r="B75" s="68" t="str" cm="1">
        <f t="array" ref="B75">_xlfn.SWITCH(TRUE,0&gt;=A75,"",30&gt;=A75,$L$5,60&gt;=A75,$L$6,70&gt;=A75,$L$7,95&gt;=A75,$L$8,100&gt;=A75,$L$9)</f>
        <v/>
      </c>
      <c r="E75" s="63"/>
    </row>
    <row r="76" spans="1:5" x14ac:dyDescent="0.55000000000000004">
      <c r="A76" s="67"/>
      <c r="B76" s="68" t="str" cm="1">
        <f t="array" ref="B76">_xlfn.SWITCH(TRUE,0&gt;=A76,"",30&gt;=A76,$L$5,60&gt;=A76,$L$6,70&gt;=A76,$L$7,95&gt;=A76,$L$8,100&gt;=A76,$L$9)</f>
        <v/>
      </c>
      <c r="E76" s="63"/>
    </row>
    <row r="77" spans="1:5" x14ac:dyDescent="0.55000000000000004">
      <c r="A77" s="67"/>
      <c r="B77" s="68" t="str" cm="1">
        <f t="array" ref="B77">_xlfn.SWITCH(TRUE,0&gt;=A77,"",30&gt;=A77,$L$5,60&gt;=A77,$L$6,70&gt;=A77,$L$7,95&gt;=A77,$L$8,100&gt;=A77,$L$9)</f>
        <v/>
      </c>
      <c r="E77" s="63"/>
    </row>
    <row r="78" spans="1:5" x14ac:dyDescent="0.55000000000000004">
      <c r="A78" s="67"/>
      <c r="B78" s="68" t="str" cm="1">
        <f t="array" ref="B78">_xlfn.SWITCH(TRUE,0&gt;=A78,"",30&gt;=A78,$L$5,60&gt;=A78,$L$6,70&gt;=A78,$L$7,95&gt;=A78,$L$8,100&gt;=A78,$L$9)</f>
        <v/>
      </c>
      <c r="E78" s="63"/>
    </row>
    <row r="79" spans="1:5" x14ac:dyDescent="0.55000000000000004">
      <c r="A79" s="67"/>
      <c r="B79" s="68" t="str" cm="1">
        <f t="array" ref="B79">_xlfn.SWITCH(TRUE,0&gt;=A79,"",30&gt;=A79,$L$5,60&gt;=A79,$L$6,70&gt;=A79,$L$7,95&gt;=A79,$L$8,100&gt;=A79,$L$9)</f>
        <v/>
      </c>
      <c r="E79" s="63"/>
    </row>
    <row r="80" spans="1:5" x14ac:dyDescent="0.55000000000000004">
      <c r="A80" s="67"/>
      <c r="B80" s="68" t="str" cm="1">
        <f t="array" ref="B80">_xlfn.SWITCH(TRUE,0&gt;=A80,"",30&gt;=A80,$L$5,60&gt;=A80,$L$6,70&gt;=A80,$L$7,95&gt;=A80,$L$8,100&gt;=A80,$L$9)</f>
        <v/>
      </c>
      <c r="E80" s="63"/>
    </row>
    <row r="81" spans="1:5" x14ac:dyDescent="0.55000000000000004">
      <c r="A81" s="67"/>
      <c r="B81" s="68" t="str" cm="1">
        <f t="array" ref="B81">_xlfn.SWITCH(TRUE,0&gt;=A81,"",30&gt;=A81,$L$5,60&gt;=A81,$L$6,70&gt;=A81,$L$7,95&gt;=A81,$L$8,100&gt;=A81,$L$9)</f>
        <v/>
      </c>
      <c r="E81" s="63"/>
    </row>
    <row r="82" spans="1:5" x14ac:dyDescent="0.55000000000000004">
      <c r="A82" s="67"/>
      <c r="B82" s="68" t="str" cm="1">
        <f t="array" ref="B82">_xlfn.SWITCH(TRUE,0&gt;=A82,"",30&gt;=A82,$L$5,60&gt;=A82,$L$6,70&gt;=A82,$L$7,95&gt;=A82,$L$8,100&gt;=A82,$L$9)</f>
        <v/>
      </c>
      <c r="E82" s="63"/>
    </row>
    <row r="83" spans="1:5" x14ac:dyDescent="0.55000000000000004">
      <c r="A83" s="67"/>
      <c r="B83" s="68" t="str" cm="1">
        <f t="array" ref="B83">_xlfn.SWITCH(TRUE,0&gt;=A83,"",30&gt;=A83,$L$5,60&gt;=A83,$L$6,70&gt;=A83,$L$7,95&gt;=A83,$L$8,100&gt;=A83,$L$9)</f>
        <v/>
      </c>
      <c r="E83" s="63"/>
    </row>
    <row r="84" spans="1:5" x14ac:dyDescent="0.55000000000000004">
      <c r="A84" s="67"/>
      <c r="B84" s="68" t="str" cm="1">
        <f t="array" ref="B84">_xlfn.SWITCH(TRUE,0&gt;=A84,"",30&gt;=A84,$L$5,60&gt;=A84,$L$6,70&gt;=A84,$L$7,95&gt;=A84,$L$8,100&gt;=A84,$L$9)</f>
        <v/>
      </c>
      <c r="E84" s="63"/>
    </row>
    <row r="85" spans="1:5" x14ac:dyDescent="0.55000000000000004">
      <c r="A85" s="67"/>
      <c r="B85" s="68" t="str" cm="1">
        <f t="array" ref="B85">_xlfn.SWITCH(TRUE,0&gt;=A85,"",30&gt;=A85,$L$5,60&gt;=A85,$L$6,70&gt;=A85,$L$7,95&gt;=A85,$L$8,100&gt;=A85,$L$9)</f>
        <v/>
      </c>
      <c r="E85" s="63"/>
    </row>
    <row r="86" spans="1:5" x14ac:dyDescent="0.55000000000000004">
      <c r="A86" s="67"/>
      <c r="B86" s="68" t="str" cm="1">
        <f t="array" ref="B86">_xlfn.SWITCH(TRUE,0&gt;=A86,"",30&gt;=A86,$L$5,60&gt;=A86,$L$6,70&gt;=A86,$L$7,95&gt;=A86,$L$8,100&gt;=A86,$L$9)</f>
        <v/>
      </c>
      <c r="E86" s="63"/>
    </row>
    <row r="87" spans="1:5" x14ac:dyDescent="0.55000000000000004">
      <c r="A87" s="67"/>
      <c r="B87" s="68" t="str" cm="1">
        <f t="array" ref="B87">_xlfn.SWITCH(TRUE,0&gt;=A87,"",30&gt;=A87,$L$5,60&gt;=A87,$L$6,70&gt;=A87,$L$7,95&gt;=A87,$L$8,100&gt;=A87,$L$9)</f>
        <v/>
      </c>
      <c r="E87" s="63"/>
    </row>
    <row r="88" spans="1:5" x14ac:dyDescent="0.55000000000000004">
      <c r="A88" s="67"/>
      <c r="B88" s="68" t="str" cm="1">
        <f t="array" ref="B88">_xlfn.SWITCH(TRUE,0&gt;=A88,"",30&gt;=A88,$L$5,60&gt;=A88,$L$6,70&gt;=A88,$L$7,95&gt;=A88,$L$8,100&gt;=A88,$L$9)</f>
        <v/>
      </c>
      <c r="E88" s="63"/>
    </row>
    <row r="89" spans="1:5" x14ac:dyDescent="0.55000000000000004">
      <c r="A89" s="67"/>
      <c r="B89" s="68" t="str" cm="1">
        <f t="array" ref="B89">_xlfn.SWITCH(TRUE,0&gt;=A89,"",30&gt;=A89,$L$5,60&gt;=A89,$L$6,70&gt;=A89,$L$7,95&gt;=A89,$L$8,100&gt;=A89,$L$9)</f>
        <v/>
      </c>
      <c r="E89" s="63"/>
    </row>
    <row r="90" spans="1:5" x14ac:dyDescent="0.55000000000000004">
      <c r="A90" s="67"/>
      <c r="B90" s="68" t="str" cm="1">
        <f t="array" ref="B90">_xlfn.SWITCH(TRUE,0&gt;=A90,"",30&gt;=A90,$L$5,60&gt;=A90,$L$6,70&gt;=A90,$L$7,95&gt;=A90,$L$8,100&gt;=A90,$L$9)</f>
        <v/>
      </c>
      <c r="E90" s="63"/>
    </row>
    <row r="91" spans="1:5" x14ac:dyDescent="0.55000000000000004">
      <c r="A91" s="67"/>
      <c r="B91" s="68" t="str" cm="1">
        <f t="array" ref="B91">_xlfn.SWITCH(TRUE,0&gt;=A91,"",30&gt;=A91,$L$5,60&gt;=A91,$L$6,70&gt;=A91,$L$7,95&gt;=A91,$L$8,100&gt;=A91,$L$9)</f>
        <v/>
      </c>
      <c r="E91" s="63"/>
    </row>
    <row r="92" spans="1:5" x14ac:dyDescent="0.55000000000000004">
      <c r="A92" s="67"/>
      <c r="B92" s="68" t="str" cm="1">
        <f t="array" ref="B92">_xlfn.SWITCH(TRUE,0&gt;=A92,"",30&gt;=A92,$L$5,60&gt;=A92,$L$6,70&gt;=A92,$L$7,95&gt;=A92,$L$8,100&gt;=A92,$L$9)</f>
        <v/>
      </c>
      <c r="E92" s="63"/>
    </row>
    <row r="93" spans="1:5" x14ac:dyDescent="0.55000000000000004">
      <c r="A93" s="67"/>
      <c r="B93" s="68" t="str" cm="1">
        <f t="array" ref="B93">_xlfn.SWITCH(TRUE,0&gt;=A93,"",30&gt;=A93,$L$5,60&gt;=A93,$L$6,70&gt;=A93,$L$7,95&gt;=A93,$L$8,100&gt;=A93,$L$9)</f>
        <v/>
      </c>
      <c r="E93" s="63"/>
    </row>
    <row r="94" spans="1:5" x14ac:dyDescent="0.55000000000000004">
      <c r="A94" s="67"/>
      <c r="B94" s="68" t="str" cm="1">
        <f t="array" ref="B94">_xlfn.SWITCH(TRUE,0&gt;=A94,"",30&gt;=A94,$L$5,60&gt;=A94,$L$6,70&gt;=A94,$L$7,95&gt;=A94,$L$8,100&gt;=A94,$L$9)</f>
        <v/>
      </c>
      <c r="E94" s="63"/>
    </row>
    <row r="95" spans="1:5" x14ac:dyDescent="0.55000000000000004">
      <c r="A95" s="67"/>
      <c r="B95" s="68" t="str" cm="1">
        <f t="array" ref="B95">_xlfn.SWITCH(TRUE,0&gt;=A95,"",30&gt;=A95,$L$5,60&gt;=A95,$L$6,70&gt;=A95,$L$7,95&gt;=A95,$L$8,100&gt;=A95,$L$9)</f>
        <v/>
      </c>
      <c r="E95" s="63"/>
    </row>
    <row r="96" spans="1:5" x14ac:dyDescent="0.55000000000000004">
      <c r="A96" s="67"/>
      <c r="B96" s="68" t="str" cm="1">
        <f t="array" ref="B96">_xlfn.SWITCH(TRUE,0&gt;=A96,"",30&gt;=A96,$L$5,60&gt;=A96,$L$6,70&gt;=A96,$L$7,95&gt;=A96,$L$8,100&gt;=A96,$L$9)</f>
        <v/>
      </c>
      <c r="E96" s="63"/>
    </row>
    <row r="97" spans="1:5" x14ac:dyDescent="0.55000000000000004">
      <c r="A97" s="67"/>
      <c r="B97" s="68" t="str" cm="1">
        <f t="array" ref="B97">_xlfn.SWITCH(TRUE,0&gt;=A97,"",30&gt;=A97,$L$5,60&gt;=A97,$L$6,70&gt;=A97,$L$7,95&gt;=A97,$L$8,100&gt;=A97,$L$9)</f>
        <v/>
      </c>
      <c r="E97" s="63"/>
    </row>
    <row r="98" spans="1:5" x14ac:dyDescent="0.55000000000000004">
      <c r="A98" s="67"/>
      <c r="B98" s="68" t="str" cm="1">
        <f t="array" ref="B98">_xlfn.SWITCH(TRUE,0&gt;=A98,"",30&gt;=A98,$L$5,60&gt;=A98,$L$6,70&gt;=A98,$L$7,95&gt;=A98,$L$8,100&gt;=A98,$L$9)</f>
        <v/>
      </c>
      <c r="E98" s="63"/>
    </row>
    <row r="99" spans="1:5" x14ac:dyDescent="0.55000000000000004">
      <c r="A99" s="67"/>
      <c r="B99" s="68" t="str" cm="1">
        <f t="array" ref="B99">_xlfn.SWITCH(TRUE,0&gt;=A99,"",30&gt;=A99,$L$5,60&gt;=A99,$L$6,70&gt;=A99,$L$7,95&gt;=A99,$L$8,100&gt;=A99,$L$9)</f>
        <v/>
      </c>
      <c r="E99" s="63"/>
    </row>
    <row r="100" spans="1:5" x14ac:dyDescent="0.55000000000000004">
      <c r="A100" s="67"/>
      <c r="B100" s="68" t="str" cm="1">
        <f t="array" ref="B100">_xlfn.SWITCH(TRUE,0&gt;=A100,"",30&gt;=A100,$L$5,60&gt;=A100,$L$6,70&gt;=A100,$L$7,95&gt;=A100,$L$8,100&gt;=A100,$L$9)</f>
        <v/>
      </c>
      <c r="E100" s="63"/>
    </row>
    <row r="101" spans="1:5" x14ac:dyDescent="0.55000000000000004">
      <c r="A101" s="67"/>
      <c r="B101" s="68" t="str" cm="1">
        <f t="array" ref="B101">_xlfn.SWITCH(TRUE,0&gt;=A101,"",30&gt;=A101,$L$5,60&gt;=A101,$L$6,70&gt;=A101,$L$7,95&gt;=A101,$L$8,100&gt;=A101,$L$9)</f>
        <v/>
      </c>
      <c r="E101" s="63"/>
    </row>
    <row r="102" spans="1:5" x14ac:dyDescent="0.55000000000000004">
      <c r="A102" s="67"/>
      <c r="B102" s="68" t="str" cm="1">
        <f t="array" ref="B102">_xlfn.SWITCH(TRUE,0&gt;=A102,"",30&gt;=A102,$L$5,60&gt;=A102,$L$6,70&gt;=A102,$L$7,95&gt;=A102,$L$8,100&gt;=A102,$L$9)</f>
        <v/>
      </c>
      <c r="E102" s="63"/>
    </row>
    <row r="103" spans="1:5" x14ac:dyDescent="0.55000000000000004">
      <c r="A103" s="67"/>
      <c r="B103" s="68" t="str" cm="1">
        <f t="array" ref="B103">_xlfn.SWITCH(TRUE,0&gt;=A103,"",30&gt;=A103,$L$5,60&gt;=A103,$L$6,70&gt;=A103,$L$7,95&gt;=A103,$L$8,100&gt;=A103,$L$9)</f>
        <v/>
      </c>
      <c r="E103" s="63"/>
    </row>
    <row r="104" spans="1:5" x14ac:dyDescent="0.55000000000000004">
      <c r="E104" s="6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2531-ED26-402C-A33F-6A0D61C1E0C3}">
  <dimension ref="A1:I6"/>
  <sheetViews>
    <sheetView workbookViewId="0">
      <selection activeCell="D17" sqref="D17"/>
    </sheetView>
  </sheetViews>
  <sheetFormatPr defaultRowHeight="15.3" x14ac:dyDescent="0.55000000000000004"/>
  <cols>
    <col min="1" max="1" width="14.08984375" bestFit="1" customWidth="1"/>
    <col min="2" max="2" width="12.7265625" bestFit="1" customWidth="1"/>
    <col min="3" max="3" width="10.86328125" bestFit="1" customWidth="1"/>
    <col min="4" max="5" width="10.86328125" customWidth="1"/>
    <col min="6" max="6" width="11.453125" bestFit="1" customWidth="1"/>
    <col min="7" max="7" width="15.1796875" bestFit="1" customWidth="1"/>
    <col min="8" max="8" width="8.31640625" customWidth="1"/>
    <col min="9" max="9" width="5.08984375" customWidth="1"/>
  </cols>
  <sheetData>
    <row r="1" spans="1:9" ht="22.8" x14ac:dyDescent="0.95">
      <c r="A1" s="32" t="s">
        <v>100</v>
      </c>
      <c r="B1" s="32" t="s">
        <v>101</v>
      </c>
      <c r="C1" s="32" t="s">
        <v>104</v>
      </c>
      <c r="D1" s="32" t="s">
        <v>114</v>
      </c>
      <c r="E1" s="32" t="s">
        <v>108</v>
      </c>
      <c r="F1" s="32" t="s">
        <v>5</v>
      </c>
      <c r="G1" s="32" t="s">
        <v>103</v>
      </c>
      <c r="H1" s="32" t="s">
        <v>27</v>
      </c>
      <c r="I1" s="32" t="s">
        <v>102</v>
      </c>
    </row>
    <row r="2" spans="1:9" ht="22.8" x14ac:dyDescent="0.95">
      <c r="A2" s="8"/>
      <c r="B2" s="8"/>
      <c r="C2" s="8"/>
      <c r="D2" s="8"/>
      <c r="E2" s="8" t="s">
        <v>109</v>
      </c>
      <c r="F2" s="8"/>
      <c r="G2" s="8"/>
      <c r="H2" s="8"/>
      <c r="I2" s="8"/>
    </row>
    <row r="3" spans="1:9" ht="22.8" x14ac:dyDescent="0.95">
      <c r="A3" s="8"/>
      <c r="B3" s="8"/>
      <c r="C3" s="8"/>
      <c r="D3" s="8"/>
      <c r="E3" s="8" t="s">
        <v>110</v>
      </c>
      <c r="F3" s="8"/>
      <c r="G3" s="8"/>
      <c r="H3" s="8"/>
      <c r="I3" s="8"/>
    </row>
    <row r="4" spans="1:9" ht="22.8" x14ac:dyDescent="0.95">
      <c r="A4" s="8"/>
      <c r="B4" s="8"/>
      <c r="C4" s="8"/>
      <c r="D4" s="8"/>
      <c r="E4" s="8" t="s">
        <v>111</v>
      </c>
      <c r="F4" s="8"/>
      <c r="G4" s="8"/>
      <c r="H4" s="8"/>
      <c r="I4" s="8"/>
    </row>
    <row r="5" spans="1:9" ht="22.8" x14ac:dyDescent="0.95">
      <c r="A5" s="8"/>
      <c r="B5" s="8"/>
      <c r="C5" s="8"/>
      <c r="D5" s="8"/>
      <c r="E5" s="8" t="s">
        <v>112</v>
      </c>
      <c r="F5" s="8"/>
      <c r="G5" s="8"/>
      <c r="H5" s="8"/>
      <c r="I5" s="8"/>
    </row>
    <row r="6" spans="1:9" ht="22.8" x14ac:dyDescent="0.95">
      <c r="A6" s="33"/>
      <c r="B6" s="33"/>
      <c r="C6" s="33"/>
      <c r="D6" s="33"/>
      <c r="E6" s="8" t="s">
        <v>113</v>
      </c>
      <c r="F6" s="8"/>
      <c r="G6" s="33"/>
      <c r="H6" s="33"/>
      <c r="I6" s="33"/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F3D8-2E67-483F-8369-4C0019EC3CEE}">
  <dimension ref="A1:M20"/>
  <sheetViews>
    <sheetView zoomScale="70" zoomScaleNormal="70" workbookViewId="0">
      <selection activeCell="M1" sqref="A1:M1"/>
    </sheetView>
  </sheetViews>
  <sheetFormatPr defaultRowHeight="19.8" x14ac:dyDescent="0.8"/>
  <cols>
    <col min="1" max="1" width="21.90625" style="21" customWidth="1"/>
    <col min="2" max="2" width="13.54296875" style="21" bestFit="1" customWidth="1"/>
    <col min="3" max="3" width="7" style="21" bestFit="1" customWidth="1"/>
    <col min="4" max="4" width="8.08984375" style="21" bestFit="1" customWidth="1"/>
    <col min="5" max="5" width="8.1796875" style="21" bestFit="1" customWidth="1"/>
    <col min="6" max="6" width="10.08984375" style="21" bestFit="1" customWidth="1"/>
    <col min="7" max="7" width="8.40625" style="21" bestFit="1" customWidth="1"/>
    <col min="8" max="8" width="10.5" style="21" bestFit="1" customWidth="1"/>
    <col min="9" max="9" width="10.08984375" style="21" bestFit="1" customWidth="1"/>
    <col min="10" max="10" width="9.1796875" style="21" bestFit="1" customWidth="1"/>
    <col min="11" max="11" width="11.81640625" style="21" bestFit="1" customWidth="1"/>
    <col min="12" max="12" width="11.54296875" style="21" bestFit="1" customWidth="1"/>
    <col min="13" max="13" width="10.04296875" style="21" bestFit="1" customWidth="1"/>
    <col min="14" max="16384" width="8.7265625" style="21"/>
  </cols>
  <sheetData>
    <row r="1" spans="1:13" ht="26.1" x14ac:dyDescent="1.1000000000000001">
      <c r="A1" s="47" t="s">
        <v>93</v>
      </c>
      <c r="B1" s="47" t="s">
        <v>30</v>
      </c>
      <c r="C1" s="47" t="s">
        <v>31</v>
      </c>
      <c r="D1" s="47" t="s">
        <v>32</v>
      </c>
      <c r="E1" s="47" t="s">
        <v>33</v>
      </c>
      <c r="F1" s="47" t="s">
        <v>52</v>
      </c>
      <c r="G1" s="47" t="s">
        <v>34</v>
      </c>
      <c r="H1" s="47" t="s">
        <v>35</v>
      </c>
      <c r="I1" s="47" t="s">
        <v>36</v>
      </c>
      <c r="J1" s="47" t="s">
        <v>57</v>
      </c>
      <c r="K1" s="47" t="s">
        <v>37</v>
      </c>
      <c r="L1" s="47" t="s">
        <v>38</v>
      </c>
      <c r="M1" s="47" t="s">
        <v>39</v>
      </c>
    </row>
    <row r="2" spans="1:13" ht="26.1" x14ac:dyDescent="1.1000000000000001">
      <c r="A2" s="38" t="s">
        <v>98</v>
      </c>
      <c r="B2" s="39">
        <v>2</v>
      </c>
      <c r="C2" s="39">
        <v>3</v>
      </c>
      <c r="D2" s="39">
        <v>2</v>
      </c>
      <c r="E2" s="39">
        <v>2</v>
      </c>
      <c r="F2" s="39">
        <v>2</v>
      </c>
      <c r="G2" s="39">
        <v>2</v>
      </c>
      <c r="H2" s="39">
        <v>2</v>
      </c>
      <c r="I2" s="39">
        <v>3</v>
      </c>
      <c r="J2" s="39">
        <v>4</v>
      </c>
      <c r="K2" s="39">
        <v>2</v>
      </c>
      <c r="L2" s="39">
        <v>2</v>
      </c>
      <c r="M2" s="39">
        <v>2</v>
      </c>
    </row>
    <row r="3" spans="1:13" ht="26.1" x14ac:dyDescent="1.1000000000000001">
      <c r="A3" s="22" t="s">
        <v>6</v>
      </c>
      <c r="B3" s="37"/>
      <c r="C3" s="37" t="s">
        <v>85</v>
      </c>
      <c r="D3" s="37"/>
      <c r="E3" s="37"/>
      <c r="F3" s="37" t="s">
        <v>85</v>
      </c>
      <c r="G3" s="37" t="s">
        <v>85</v>
      </c>
      <c r="H3" s="37"/>
      <c r="I3" s="37"/>
      <c r="J3" s="37" t="s">
        <v>85</v>
      </c>
      <c r="K3" s="37"/>
      <c r="L3" s="37"/>
      <c r="M3" s="37"/>
    </row>
    <row r="4" spans="1:13" ht="26.1" x14ac:dyDescent="1.1000000000000001">
      <c r="A4" s="22" t="s">
        <v>7</v>
      </c>
      <c r="B4" s="37" t="s">
        <v>85</v>
      </c>
      <c r="C4" s="37" t="s">
        <v>85</v>
      </c>
      <c r="D4" s="37"/>
      <c r="E4" s="37" t="s">
        <v>85</v>
      </c>
      <c r="F4" s="37" t="s">
        <v>85</v>
      </c>
      <c r="G4" s="37"/>
      <c r="H4" s="37"/>
      <c r="I4" s="37" t="s">
        <v>85</v>
      </c>
      <c r="J4" s="37"/>
      <c r="K4" s="37"/>
      <c r="L4" s="37"/>
      <c r="M4" s="37"/>
    </row>
    <row r="5" spans="1:13" ht="26.1" x14ac:dyDescent="1.1000000000000001">
      <c r="A5" s="22" t="s">
        <v>8</v>
      </c>
      <c r="B5" s="37"/>
      <c r="C5" s="37" t="s">
        <v>85</v>
      </c>
      <c r="D5" s="37"/>
      <c r="E5" s="37" t="s">
        <v>85</v>
      </c>
      <c r="F5" s="37"/>
      <c r="G5" s="37"/>
      <c r="H5" s="37"/>
      <c r="I5" s="37"/>
      <c r="J5" s="37"/>
      <c r="K5" s="37" t="s">
        <v>85</v>
      </c>
      <c r="L5" s="37" t="s">
        <v>85</v>
      </c>
      <c r="M5" s="37" t="s">
        <v>85</v>
      </c>
    </row>
    <row r="6" spans="1:13" ht="26.1" x14ac:dyDescent="1.1000000000000001">
      <c r="A6" s="22" t="s">
        <v>9</v>
      </c>
      <c r="B6" s="37" t="s">
        <v>85</v>
      </c>
      <c r="C6" s="37" t="s">
        <v>85</v>
      </c>
      <c r="D6" s="37"/>
      <c r="E6" s="37"/>
      <c r="F6" s="37" t="s">
        <v>85</v>
      </c>
      <c r="G6" s="37" t="s">
        <v>85</v>
      </c>
      <c r="H6" s="37" t="s">
        <v>85</v>
      </c>
      <c r="I6" s="37" t="s">
        <v>85</v>
      </c>
      <c r="J6" s="37" t="s">
        <v>85</v>
      </c>
      <c r="K6" s="37"/>
      <c r="L6" s="37"/>
      <c r="M6" s="37"/>
    </row>
    <row r="7" spans="1:13" ht="26.1" x14ac:dyDescent="1.1000000000000001">
      <c r="A7" s="22" t="s">
        <v>10</v>
      </c>
      <c r="B7" s="37"/>
      <c r="C7" s="37" t="s">
        <v>85</v>
      </c>
      <c r="D7" s="37"/>
      <c r="E7" s="37"/>
      <c r="F7" s="37"/>
      <c r="G7" s="37"/>
      <c r="H7" s="37"/>
      <c r="I7" s="37"/>
      <c r="J7" s="37" t="s">
        <v>85</v>
      </c>
      <c r="K7" s="37" t="s">
        <v>85</v>
      </c>
      <c r="L7" s="37" t="s">
        <v>85</v>
      </c>
      <c r="M7" s="37"/>
    </row>
    <row r="8" spans="1:13" ht="26.1" x14ac:dyDescent="1.1000000000000001">
      <c r="A8" s="22" t="s">
        <v>11</v>
      </c>
      <c r="B8" s="37"/>
      <c r="C8" s="37" t="s">
        <v>85</v>
      </c>
      <c r="D8" s="37" t="s">
        <v>85</v>
      </c>
      <c r="E8" s="37"/>
      <c r="F8" s="37" t="s">
        <v>85</v>
      </c>
      <c r="G8" s="37" t="s">
        <v>85</v>
      </c>
      <c r="H8" s="37"/>
      <c r="I8" s="37"/>
      <c r="J8" s="37"/>
      <c r="K8" s="37"/>
      <c r="L8" s="37"/>
      <c r="M8" s="37" t="s">
        <v>85</v>
      </c>
    </row>
    <row r="9" spans="1:13" ht="26.1" x14ac:dyDescent="1.1000000000000001">
      <c r="A9" s="22" t="s">
        <v>12</v>
      </c>
      <c r="B9" s="37"/>
      <c r="C9" s="37" t="s">
        <v>85</v>
      </c>
      <c r="D9" s="37" t="s">
        <v>85</v>
      </c>
      <c r="E9" s="37" t="s">
        <v>85</v>
      </c>
      <c r="F9" s="37" t="s">
        <v>85</v>
      </c>
      <c r="G9" s="37" t="s">
        <v>85</v>
      </c>
      <c r="H9" s="37" t="s">
        <v>85</v>
      </c>
      <c r="I9" s="37" t="s">
        <v>85</v>
      </c>
      <c r="J9" s="37" t="s">
        <v>85</v>
      </c>
      <c r="K9" s="37" t="s">
        <v>85</v>
      </c>
      <c r="L9" s="37"/>
      <c r="M9" s="37" t="s">
        <v>85</v>
      </c>
    </row>
    <row r="10" spans="1:13" ht="26.1" x14ac:dyDescent="1.1000000000000001">
      <c r="A10" s="22" t="s">
        <v>13</v>
      </c>
      <c r="B10" s="37" t="s">
        <v>85</v>
      </c>
      <c r="C10" s="37" t="s">
        <v>85</v>
      </c>
      <c r="D10" s="37"/>
      <c r="E10" s="37"/>
      <c r="F10" s="37" t="s">
        <v>85</v>
      </c>
      <c r="G10" s="37"/>
      <c r="H10" s="37" t="s">
        <v>85</v>
      </c>
      <c r="I10" s="37"/>
      <c r="J10" s="37" t="s">
        <v>85</v>
      </c>
      <c r="K10" s="37" t="s">
        <v>85</v>
      </c>
      <c r="L10" s="37" t="s">
        <v>85</v>
      </c>
      <c r="M10" s="37"/>
    </row>
    <row r="11" spans="1:13" ht="26.1" x14ac:dyDescent="1.1000000000000001">
      <c r="A11" s="22" t="s">
        <v>14</v>
      </c>
      <c r="B11" s="37"/>
      <c r="C11" s="37" t="s">
        <v>85</v>
      </c>
      <c r="D11" s="37"/>
      <c r="E11" s="37"/>
      <c r="F11" s="37"/>
      <c r="G11" s="37"/>
      <c r="H11" s="37"/>
      <c r="I11" s="37" t="s">
        <v>85</v>
      </c>
      <c r="J11" s="37" t="s">
        <v>85</v>
      </c>
      <c r="K11" s="37" t="s">
        <v>85</v>
      </c>
      <c r="L11" s="37" t="s">
        <v>85</v>
      </c>
      <c r="M11" s="37" t="s">
        <v>85</v>
      </c>
    </row>
    <row r="12" spans="1:13" ht="26.1" x14ac:dyDescent="1.1000000000000001">
      <c r="A12" s="22" t="s">
        <v>15</v>
      </c>
      <c r="B12" s="37"/>
      <c r="C12" s="37" t="s">
        <v>85</v>
      </c>
      <c r="D12" s="37" t="s">
        <v>85</v>
      </c>
      <c r="E12" s="37" t="s">
        <v>85</v>
      </c>
      <c r="F12" s="37"/>
      <c r="G12" s="37"/>
      <c r="H12" s="37" t="s">
        <v>85</v>
      </c>
      <c r="I12" s="37"/>
      <c r="J12" s="37"/>
      <c r="K12" s="37"/>
      <c r="L12" s="37"/>
      <c r="M12" s="37" t="s">
        <v>85</v>
      </c>
    </row>
    <row r="13" spans="1:13" ht="26.1" x14ac:dyDescent="1.1000000000000001">
      <c r="A13" s="22" t="s">
        <v>16</v>
      </c>
      <c r="B13" s="37" t="s">
        <v>85</v>
      </c>
      <c r="C13" s="37" t="s">
        <v>85</v>
      </c>
      <c r="D13" s="37"/>
      <c r="E13" s="37" t="s">
        <v>85</v>
      </c>
      <c r="F13" s="37"/>
      <c r="G13" s="37"/>
      <c r="H13" s="37"/>
      <c r="I13" s="37" t="s">
        <v>85</v>
      </c>
      <c r="J13" s="37"/>
      <c r="K13" s="37"/>
      <c r="L13" s="37" t="s">
        <v>85</v>
      </c>
      <c r="M13" s="37"/>
    </row>
    <row r="14" spans="1:13" ht="26.1" x14ac:dyDescent="1.1000000000000001">
      <c r="A14" s="22" t="s">
        <v>17</v>
      </c>
      <c r="B14" s="37" t="s">
        <v>85</v>
      </c>
      <c r="C14" s="37" t="s">
        <v>85</v>
      </c>
      <c r="D14" s="37"/>
      <c r="E14" s="37" t="s">
        <v>85</v>
      </c>
      <c r="F14" s="37" t="s">
        <v>85</v>
      </c>
      <c r="G14" s="37"/>
      <c r="H14" s="37"/>
      <c r="I14" s="37" t="s">
        <v>85</v>
      </c>
      <c r="J14" s="37" t="s">
        <v>85</v>
      </c>
      <c r="K14" s="37"/>
      <c r="L14" s="37"/>
      <c r="M14" s="37"/>
    </row>
    <row r="15" spans="1:13" ht="26.1" x14ac:dyDescent="1.1000000000000001">
      <c r="A15" s="22" t="s">
        <v>18</v>
      </c>
      <c r="B15" s="37"/>
      <c r="C15" s="37" t="s">
        <v>85</v>
      </c>
      <c r="D15" s="37"/>
      <c r="E15" s="37"/>
      <c r="F15" s="37"/>
      <c r="G15" s="37"/>
      <c r="H15" s="37"/>
      <c r="I15" s="37"/>
      <c r="J15" s="37" t="s">
        <v>85</v>
      </c>
      <c r="K15" s="37"/>
      <c r="L15" s="37"/>
      <c r="M15" s="37"/>
    </row>
    <row r="16" spans="1:13" ht="26.1" x14ac:dyDescent="1.1000000000000001">
      <c r="A16" s="22" t="s">
        <v>19</v>
      </c>
      <c r="B16" s="37"/>
      <c r="C16" s="37" t="s">
        <v>85</v>
      </c>
      <c r="D16" s="37" t="s">
        <v>85</v>
      </c>
      <c r="E16" s="37"/>
      <c r="F16" s="37"/>
      <c r="G16" s="37"/>
      <c r="H16" s="37" t="s">
        <v>85</v>
      </c>
      <c r="I16" s="37"/>
      <c r="J16" s="37"/>
      <c r="K16" s="37" t="s">
        <v>85</v>
      </c>
      <c r="L16" s="37"/>
      <c r="M16" s="37"/>
    </row>
    <row r="17" spans="1:13" ht="26.1" x14ac:dyDescent="1.1000000000000001">
      <c r="A17" s="22" t="s">
        <v>20</v>
      </c>
      <c r="B17" s="37"/>
      <c r="C17" s="37" t="s">
        <v>85</v>
      </c>
      <c r="D17" s="37" t="s">
        <v>85</v>
      </c>
      <c r="E17" s="37" t="s">
        <v>85</v>
      </c>
      <c r="F17" s="37"/>
      <c r="G17" s="37" t="s">
        <v>85</v>
      </c>
      <c r="H17" s="37" t="s">
        <v>85</v>
      </c>
      <c r="I17" s="37"/>
      <c r="J17" s="37"/>
      <c r="K17" s="37" t="s">
        <v>85</v>
      </c>
      <c r="L17" s="37" t="s">
        <v>85</v>
      </c>
      <c r="M17" s="37" t="s">
        <v>85</v>
      </c>
    </row>
    <row r="18" spans="1:13" ht="26.1" x14ac:dyDescent="1.1000000000000001">
      <c r="A18" s="22" t="s">
        <v>21</v>
      </c>
      <c r="B18" s="37"/>
      <c r="C18" s="37" t="s">
        <v>85</v>
      </c>
      <c r="D18" s="37"/>
      <c r="E18" s="37"/>
      <c r="F18" s="37"/>
      <c r="G18" s="37"/>
      <c r="H18" s="37"/>
      <c r="I18" s="37"/>
      <c r="J18" s="37" t="s">
        <v>85</v>
      </c>
      <c r="K18" s="37"/>
      <c r="L18" s="37"/>
      <c r="M18" s="37"/>
    </row>
    <row r="19" spans="1:13" ht="26.1" x14ac:dyDescent="1.1000000000000001">
      <c r="A19" s="22" t="s">
        <v>22</v>
      </c>
      <c r="B19" s="37"/>
      <c r="C19" s="37" t="s">
        <v>85</v>
      </c>
      <c r="D19" s="37"/>
      <c r="E19" s="37"/>
      <c r="F19" s="37"/>
      <c r="G19" s="37" t="s">
        <v>85</v>
      </c>
      <c r="H19" s="37"/>
      <c r="I19" s="37" t="s">
        <v>85</v>
      </c>
      <c r="J19" s="37" t="s">
        <v>85</v>
      </c>
      <c r="K19" s="37"/>
      <c r="L19" s="37"/>
      <c r="M19" s="37"/>
    </row>
    <row r="20" spans="1:13" ht="26.1" x14ac:dyDescent="1.1000000000000001">
      <c r="A20" s="22" t="s">
        <v>23</v>
      </c>
      <c r="B20" s="37" t="s">
        <v>85</v>
      </c>
      <c r="C20" s="37" t="s">
        <v>85</v>
      </c>
      <c r="D20" s="37"/>
      <c r="E20" s="37" t="s">
        <v>85</v>
      </c>
      <c r="F20" s="37" t="s">
        <v>85</v>
      </c>
      <c r="G20" s="37"/>
      <c r="H20" s="37"/>
      <c r="I20" s="37" t="s">
        <v>85</v>
      </c>
      <c r="J20" s="37"/>
      <c r="K20" s="37"/>
      <c r="L20" s="37"/>
      <c r="M20" s="37"/>
    </row>
  </sheetData>
  <phoneticPr fontId="9" type="noConversion"/>
  <conditionalFormatting sqref="B3:M20">
    <cfRule type="containsText" dxfId="3" priority="1" operator="containsText" text="Yes">
      <formula>NOT(ISERROR(SEARCH("Yes",B3)))</formula>
    </cfRule>
    <cfRule type="containsText" dxfId="2" priority="2" operator="containsText" text="No">
      <formula>NOT(ISERROR(SEARCH("No",B3)))</formula>
    </cfRule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0EFA-A64D-496E-A8E2-6A33DD537A16}">
  <dimension ref="A1:H19"/>
  <sheetViews>
    <sheetView workbookViewId="0">
      <selection activeCell="H1" sqref="A1:H1"/>
    </sheetView>
  </sheetViews>
  <sheetFormatPr defaultColWidth="21.1796875" defaultRowHeight="22.8" x14ac:dyDescent="0.95"/>
  <cols>
    <col min="1" max="1" width="21.1328125" style="8" bestFit="1" customWidth="1"/>
    <col min="2" max="7" width="4.26953125" style="8" bestFit="1" customWidth="1"/>
    <col min="8" max="8" width="34.86328125" style="8" customWidth="1"/>
    <col min="9" max="16384" width="21.1796875" style="8"/>
  </cols>
  <sheetData>
    <row r="1" spans="1:8" ht="100.5" customHeight="1" x14ac:dyDescent="0.95">
      <c r="A1" s="19" t="s">
        <v>87</v>
      </c>
      <c r="B1" s="31" t="s">
        <v>0</v>
      </c>
      <c r="C1" s="31" t="s">
        <v>5</v>
      </c>
      <c r="D1" s="31" t="s">
        <v>1</v>
      </c>
      <c r="E1" s="31" t="s">
        <v>3</v>
      </c>
      <c r="F1" s="31" t="s">
        <v>2</v>
      </c>
      <c r="G1" s="31" t="s">
        <v>4</v>
      </c>
      <c r="H1" s="19" t="s">
        <v>97</v>
      </c>
    </row>
    <row r="2" spans="1:8" x14ac:dyDescent="0.95">
      <c r="A2" s="18" t="s">
        <v>62</v>
      </c>
      <c r="B2" s="19">
        <v>2</v>
      </c>
      <c r="C2" s="19"/>
      <c r="D2" s="19"/>
      <c r="E2" s="19"/>
      <c r="F2" s="19"/>
      <c r="G2" s="19">
        <v>1</v>
      </c>
      <c r="H2" s="19"/>
    </row>
    <row r="3" spans="1:8" x14ac:dyDescent="0.95">
      <c r="A3" s="18" t="s">
        <v>70</v>
      </c>
      <c r="B3" s="19"/>
      <c r="C3" s="19"/>
      <c r="D3" s="19"/>
      <c r="E3" s="19"/>
      <c r="F3" s="19"/>
      <c r="G3" s="19">
        <v>1</v>
      </c>
      <c r="H3" s="19"/>
    </row>
    <row r="4" spans="1:8" x14ac:dyDescent="0.95">
      <c r="A4" s="18" t="s">
        <v>66</v>
      </c>
      <c r="B4" s="19"/>
      <c r="C4" s="19"/>
      <c r="D4" s="19">
        <v>2</v>
      </c>
      <c r="E4" s="19"/>
      <c r="F4" s="19"/>
      <c r="G4" s="19"/>
      <c r="H4" s="19"/>
    </row>
    <row r="5" spans="1:8" ht="91.2" x14ac:dyDescent="0.95">
      <c r="A5" s="18" t="s">
        <v>95</v>
      </c>
      <c r="B5" s="19"/>
      <c r="C5" s="19"/>
      <c r="D5" s="19"/>
      <c r="E5" s="19"/>
      <c r="F5" s="19">
        <v>1</v>
      </c>
      <c r="G5" s="19"/>
      <c r="H5" s="24" t="s">
        <v>99</v>
      </c>
    </row>
    <row r="6" spans="1:8" x14ac:dyDescent="0.95">
      <c r="A6" s="18" t="s">
        <v>96</v>
      </c>
      <c r="B6" s="19">
        <v>2</v>
      </c>
      <c r="C6" s="19"/>
      <c r="D6" s="19"/>
      <c r="E6" s="19"/>
      <c r="F6" s="19"/>
      <c r="G6" s="19"/>
      <c r="H6" s="19"/>
    </row>
    <row r="7" spans="1:8" x14ac:dyDescent="0.95">
      <c r="A7" s="18" t="s">
        <v>78</v>
      </c>
      <c r="B7" s="19"/>
      <c r="C7" s="19">
        <v>2</v>
      </c>
      <c r="D7" s="19"/>
      <c r="E7" s="19"/>
      <c r="F7" s="19"/>
      <c r="G7" s="19"/>
      <c r="H7" s="19"/>
    </row>
    <row r="8" spans="1:8" x14ac:dyDescent="0.95">
      <c r="A8" s="18" t="s">
        <v>79</v>
      </c>
      <c r="B8" s="19"/>
      <c r="C8" s="19"/>
      <c r="D8" s="19"/>
      <c r="E8" s="19">
        <v>1</v>
      </c>
      <c r="F8" s="19"/>
      <c r="G8" s="19"/>
      <c r="H8" s="19"/>
    </row>
    <row r="9" spans="1:8" x14ac:dyDescent="0.95">
      <c r="A9" s="18" t="s">
        <v>80</v>
      </c>
      <c r="B9" s="19"/>
      <c r="C9" s="19"/>
      <c r="D9" s="19"/>
      <c r="E9" s="19"/>
      <c r="F9" s="19">
        <v>1</v>
      </c>
      <c r="G9" s="19"/>
      <c r="H9" s="19"/>
    </row>
    <row r="10" spans="1:8" x14ac:dyDescent="0.95">
      <c r="A10" s="18" t="s">
        <v>67</v>
      </c>
      <c r="B10" s="19"/>
      <c r="C10" s="19"/>
      <c r="D10" s="19"/>
      <c r="E10" s="19">
        <v>2</v>
      </c>
      <c r="F10" s="19"/>
      <c r="G10" s="19"/>
      <c r="H10" s="19"/>
    </row>
    <row r="11" spans="1:8" x14ac:dyDescent="0.95">
      <c r="A11" s="18" t="s">
        <v>81</v>
      </c>
      <c r="B11" s="19"/>
      <c r="C11" s="19">
        <v>1</v>
      </c>
      <c r="D11" s="19"/>
      <c r="E11" s="19"/>
      <c r="F11" s="19"/>
      <c r="G11" s="19"/>
      <c r="H11" s="19"/>
    </row>
    <row r="12" spans="1:8" x14ac:dyDescent="0.95">
      <c r="A12" s="18" t="s">
        <v>82</v>
      </c>
      <c r="B12" s="19"/>
      <c r="C12" s="19"/>
      <c r="D12" s="19">
        <v>1</v>
      </c>
      <c r="E12" s="19"/>
      <c r="F12" s="19"/>
      <c r="G12" s="19"/>
      <c r="H12" s="19"/>
    </row>
    <row r="13" spans="1:8" x14ac:dyDescent="0.95">
      <c r="A13" s="18" t="s">
        <v>69</v>
      </c>
      <c r="B13" s="19"/>
      <c r="C13" s="19"/>
      <c r="D13" s="19"/>
      <c r="E13" s="19"/>
      <c r="F13" s="19"/>
      <c r="G13" s="19">
        <v>2</v>
      </c>
      <c r="H13" s="19"/>
    </row>
    <row r="14" spans="1:8" x14ac:dyDescent="0.95">
      <c r="A14" s="18" t="s">
        <v>65</v>
      </c>
      <c r="B14" s="19"/>
      <c r="C14" s="19">
        <v>2</v>
      </c>
      <c r="D14" s="19"/>
      <c r="E14" s="19"/>
      <c r="F14" s="19"/>
      <c r="G14" s="19"/>
      <c r="H14" s="19"/>
    </row>
    <row r="15" spans="1:8" x14ac:dyDescent="0.95">
      <c r="A15" s="18" t="s">
        <v>84</v>
      </c>
      <c r="B15" s="19"/>
      <c r="C15" s="19"/>
      <c r="D15" s="19"/>
      <c r="E15" s="19"/>
      <c r="F15" s="19"/>
      <c r="G15" s="19">
        <v>1</v>
      </c>
      <c r="H15" s="19"/>
    </row>
    <row r="16" spans="1:8" x14ac:dyDescent="0.95">
      <c r="A16" s="18" t="s">
        <v>83</v>
      </c>
      <c r="B16" s="19"/>
      <c r="C16" s="19"/>
      <c r="D16" s="19">
        <v>1</v>
      </c>
      <c r="E16" s="19"/>
      <c r="F16" s="19"/>
      <c r="G16" s="19"/>
      <c r="H16" s="19"/>
    </row>
    <row r="17" spans="1:8" x14ac:dyDescent="0.95">
      <c r="A17" s="18" t="s">
        <v>63</v>
      </c>
      <c r="B17" s="19">
        <v>2</v>
      </c>
      <c r="C17" s="19"/>
      <c r="D17" s="19">
        <v>1</v>
      </c>
      <c r="E17" s="19"/>
      <c r="F17" s="19"/>
      <c r="G17" s="19"/>
      <c r="H17" s="19"/>
    </row>
    <row r="18" spans="1:8" x14ac:dyDescent="0.95">
      <c r="A18" s="18" t="s">
        <v>64</v>
      </c>
      <c r="B18" s="19">
        <v>1</v>
      </c>
      <c r="C18" s="19">
        <v>1</v>
      </c>
      <c r="D18" s="19">
        <v>1</v>
      </c>
      <c r="E18" s="19">
        <v>1</v>
      </c>
      <c r="F18" s="19">
        <v>1</v>
      </c>
      <c r="G18" s="19">
        <v>1</v>
      </c>
      <c r="H18" s="19"/>
    </row>
    <row r="19" spans="1:8" x14ac:dyDescent="0.95">
      <c r="A19" s="18" t="s">
        <v>68</v>
      </c>
      <c r="B19" s="19"/>
      <c r="C19" s="19"/>
      <c r="D19" s="19"/>
      <c r="E19" s="19">
        <v>1</v>
      </c>
      <c r="F19" s="19"/>
      <c r="G19" s="19">
        <v>2</v>
      </c>
      <c r="H19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8E8D-675C-4F6F-B0B7-6E832642F586}">
  <dimension ref="A1:F13"/>
  <sheetViews>
    <sheetView workbookViewId="0">
      <selection activeCell="F2" sqref="F2"/>
    </sheetView>
  </sheetViews>
  <sheetFormatPr defaultRowHeight="26.1" x14ac:dyDescent="1.1000000000000001"/>
  <cols>
    <col min="1" max="1" width="15.40625" style="25" bestFit="1" customWidth="1"/>
    <col min="2" max="2" width="11.1796875" style="25" bestFit="1" customWidth="1"/>
    <col min="3" max="3" width="26.1796875" style="25" bestFit="1" customWidth="1"/>
    <col min="4" max="4" width="25.86328125" style="25" bestFit="1" customWidth="1"/>
    <col min="5" max="6" width="36.6796875" style="25" bestFit="1" customWidth="1"/>
    <col min="7" max="7" width="26.86328125" style="25" bestFit="1" customWidth="1"/>
    <col min="8" max="16384" width="8.7265625" style="25"/>
  </cols>
  <sheetData>
    <row r="1" spans="1:6" x14ac:dyDescent="1.1000000000000001">
      <c r="A1" s="23" t="s">
        <v>88</v>
      </c>
      <c r="B1" s="23" t="s">
        <v>89</v>
      </c>
      <c r="C1" s="23" t="s">
        <v>90</v>
      </c>
      <c r="D1" s="23" t="s">
        <v>94</v>
      </c>
      <c r="E1" s="23" t="s">
        <v>91</v>
      </c>
      <c r="F1" s="23" t="s">
        <v>103</v>
      </c>
    </row>
    <row r="2" spans="1:6" x14ac:dyDescent="1.1000000000000001">
      <c r="A2" s="26" t="s">
        <v>30</v>
      </c>
      <c r="B2" s="26" t="s">
        <v>29</v>
      </c>
      <c r="C2" s="25" t="s">
        <v>0</v>
      </c>
      <c r="D2" s="27" t="s">
        <v>40</v>
      </c>
      <c r="E2" s="27" t="s">
        <v>47</v>
      </c>
      <c r="F2" s="27"/>
    </row>
    <row r="3" spans="1:6" x14ac:dyDescent="1.1000000000000001">
      <c r="A3" s="28" t="s">
        <v>31</v>
      </c>
      <c r="B3" s="28" t="s">
        <v>48</v>
      </c>
      <c r="C3" s="29" t="s">
        <v>4</v>
      </c>
      <c r="D3" s="30" t="s">
        <v>61</v>
      </c>
      <c r="E3" s="30" t="s">
        <v>49</v>
      </c>
      <c r="F3" s="30"/>
    </row>
    <row r="4" spans="1:6" x14ac:dyDescent="1.1000000000000001">
      <c r="A4" s="26" t="s">
        <v>32</v>
      </c>
      <c r="B4" s="26" t="s">
        <v>48</v>
      </c>
      <c r="C4" s="25" t="s">
        <v>2</v>
      </c>
      <c r="D4" s="27" t="s">
        <v>41</v>
      </c>
      <c r="E4" s="27" t="s">
        <v>50</v>
      </c>
      <c r="F4" s="27"/>
    </row>
    <row r="5" spans="1:6" x14ac:dyDescent="1.1000000000000001">
      <c r="A5" s="28" t="s">
        <v>33</v>
      </c>
      <c r="B5" s="28" t="s">
        <v>48</v>
      </c>
      <c r="C5" s="29" t="s">
        <v>2</v>
      </c>
      <c r="D5" s="30" t="s">
        <v>42</v>
      </c>
      <c r="E5" s="30" t="s">
        <v>51</v>
      </c>
      <c r="F5" s="30"/>
    </row>
    <row r="6" spans="1:6" x14ac:dyDescent="1.1000000000000001">
      <c r="A6" s="26" t="s">
        <v>52</v>
      </c>
      <c r="B6" s="26" t="s">
        <v>53</v>
      </c>
      <c r="C6" s="25" t="s">
        <v>54</v>
      </c>
      <c r="D6" s="27" t="s">
        <v>43</v>
      </c>
      <c r="E6" s="27" t="s">
        <v>47</v>
      </c>
      <c r="F6" s="27"/>
    </row>
    <row r="7" spans="1:6" x14ac:dyDescent="1.1000000000000001">
      <c r="A7" s="28" t="s">
        <v>34</v>
      </c>
      <c r="B7" s="28" t="s">
        <v>48</v>
      </c>
      <c r="C7" s="29" t="s">
        <v>55</v>
      </c>
      <c r="D7" s="30" t="s">
        <v>42</v>
      </c>
      <c r="E7" s="30" t="s">
        <v>54</v>
      </c>
      <c r="F7" s="30"/>
    </row>
    <row r="8" spans="1:6" x14ac:dyDescent="1.1000000000000001">
      <c r="A8" s="26" t="s">
        <v>35</v>
      </c>
      <c r="B8" s="26" t="s">
        <v>48</v>
      </c>
      <c r="C8" s="25" t="s">
        <v>56</v>
      </c>
      <c r="D8" s="27" t="s">
        <v>44</v>
      </c>
      <c r="E8" s="27" t="s">
        <v>50</v>
      </c>
      <c r="F8" s="27"/>
    </row>
    <row r="9" spans="1:6" x14ac:dyDescent="1.1000000000000001">
      <c r="A9" s="28" t="s">
        <v>36</v>
      </c>
      <c r="B9" s="28" t="s">
        <v>53</v>
      </c>
      <c r="C9" s="29" t="s">
        <v>55</v>
      </c>
      <c r="D9" s="30" t="s">
        <v>40</v>
      </c>
      <c r="E9" s="30" t="s">
        <v>54</v>
      </c>
      <c r="F9" s="30"/>
    </row>
    <row r="10" spans="1:6" x14ac:dyDescent="1.1000000000000001">
      <c r="A10" s="26" t="s">
        <v>57</v>
      </c>
      <c r="B10" s="26" t="s">
        <v>48</v>
      </c>
      <c r="C10" s="25" t="s">
        <v>5</v>
      </c>
      <c r="D10" s="27" t="s">
        <v>45</v>
      </c>
      <c r="E10" s="27" t="s">
        <v>58</v>
      </c>
      <c r="F10" s="27"/>
    </row>
    <row r="11" spans="1:6" x14ac:dyDescent="1.1000000000000001">
      <c r="A11" s="28" t="s">
        <v>37</v>
      </c>
      <c r="B11" s="28" t="s">
        <v>59</v>
      </c>
      <c r="C11" s="29" t="s">
        <v>4</v>
      </c>
      <c r="D11" s="30" t="s">
        <v>42</v>
      </c>
      <c r="E11" s="30" t="s">
        <v>60</v>
      </c>
      <c r="F11" s="30"/>
    </row>
    <row r="12" spans="1:6" x14ac:dyDescent="1.1000000000000001">
      <c r="A12" s="26" t="s">
        <v>38</v>
      </c>
      <c r="B12" s="26" t="s">
        <v>48</v>
      </c>
      <c r="C12" s="25" t="s">
        <v>4</v>
      </c>
      <c r="D12" s="27" t="s">
        <v>45</v>
      </c>
      <c r="E12" s="27" t="s">
        <v>50</v>
      </c>
      <c r="F12" s="27"/>
    </row>
    <row r="13" spans="1:6" x14ac:dyDescent="1.1000000000000001">
      <c r="A13" s="28" t="s">
        <v>39</v>
      </c>
      <c r="B13" s="28" t="s">
        <v>59</v>
      </c>
      <c r="C13" s="29" t="s">
        <v>3</v>
      </c>
      <c r="D13" s="30" t="s">
        <v>46</v>
      </c>
      <c r="E13" s="30" t="s">
        <v>51</v>
      </c>
      <c r="F13" s="30"/>
    </row>
  </sheetData>
  <dataValidations count="3">
    <dataValidation showDropDown="1" showInputMessage="1" showErrorMessage="1" sqref="E2:E13" xr:uid="{AB261326-0A14-4C0C-B5C7-924E270980D9}"/>
    <dataValidation type="list" allowBlank="1" showInputMessage="1" showErrorMessage="1" sqref="B2:B13" xr:uid="{B712CE33-E3CC-4245-BD6D-5BFBEF76D628}">
      <formula1>"d6,d8,d10,d12"</formula1>
    </dataValidation>
    <dataValidation showInputMessage="1" showErrorMessage="1" sqref="C2:E13" xr:uid="{0D6AC61F-A705-4A89-9A65-1F306B3CF94E}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3C2F-E455-49F4-A543-99BB6EA81879}">
  <dimension ref="A1:J102"/>
  <sheetViews>
    <sheetView topLeftCell="A10" workbookViewId="0">
      <selection activeCell="C2" sqref="C2"/>
    </sheetView>
  </sheetViews>
  <sheetFormatPr defaultRowHeight="15.3" x14ac:dyDescent="0.55000000000000004"/>
  <cols>
    <col min="1" max="1" width="7.58984375" bestFit="1" customWidth="1"/>
    <col min="2" max="2" width="10.90625" bestFit="1" customWidth="1"/>
    <col min="3" max="3" width="11.08984375" bestFit="1" customWidth="1"/>
    <col min="4" max="4" width="14.90625" bestFit="1" customWidth="1"/>
    <col min="5" max="5" width="10.6328125" bestFit="1" customWidth="1"/>
    <col min="6" max="6" width="16.40625" bestFit="1" customWidth="1"/>
    <col min="7" max="7" width="8.31640625" bestFit="1" customWidth="1"/>
    <col min="9" max="9" width="4.6796875" bestFit="1" customWidth="1"/>
    <col min="10" max="10" width="76.40625" bestFit="1" customWidth="1"/>
  </cols>
  <sheetData>
    <row r="1" spans="1:10" ht="35.4" x14ac:dyDescent="0.55000000000000004">
      <c r="A1" s="42" t="s">
        <v>73</v>
      </c>
      <c r="B1" s="42" t="s">
        <v>74</v>
      </c>
      <c r="C1" s="42" t="s">
        <v>75</v>
      </c>
      <c r="D1" s="43" t="s">
        <v>117</v>
      </c>
      <c r="E1" s="42" t="s">
        <v>72</v>
      </c>
      <c r="F1" s="43" t="s">
        <v>116</v>
      </c>
      <c r="G1" s="42" t="s">
        <v>76</v>
      </c>
    </row>
    <row r="2" spans="1:10" x14ac:dyDescent="0.55000000000000004">
      <c r="A2" s="5">
        <v>588</v>
      </c>
      <c r="B2" s="6" t="s">
        <v>77</v>
      </c>
      <c r="C2" s="4" t="s">
        <v>115</v>
      </c>
      <c r="D2" s="4"/>
      <c r="E2" s="4"/>
      <c r="F2" s="4"/>
      <c r="G2" s="6" t="str" cm="1">
        <f t="array" ref="G2">_xlfn.SWITCH(B2,"d4",MOD(A2,4)+1,"d6",MOD(A2,6)+1,"d8",MOD(A2,8)+1,"d10",MOD(A2,10)+1,"d12",MOD(A2,12)+1,"d20",MOD(A2,20)+1,"d100",MOD(A2,100)+1,"d20 adv",MAX(ROUNDUP(A2/60,0),MOD(A2,20)+1),"d20 dis",MIN(ROUNDUP(A2/20,0),MOD(A2,20)+1),"Empty","")</f>
        <v/>
      </c>
      <c r="I2">
        <f>LCM(1,2,4,6,8,10,12,20,400)</f>
        <v>1200</v>
      </c>
      <c r="J2" t="s">
        <v>71</v>
      </c>
    </row>
    <row r="3" spans="1:10" x14ac:dyDescent="0.55000000000000004">
      <c r="A3" s="5">
        <v>637</v>
      </c>
      <c r="B3" s="6" t="s">
        <v>77</v>
      </c>
      <c r="C3" s="4" t="s">
        <v>115</v>
      </c>
      <c r="D3" s="4"/>
      <c r="E3" s="4"/>
      <c r="F3" s="4"/>
      <c r="G3" s="6" t="str" cm="1">
        <f t="array" ref="G3">_xlfn.SWITCH(B3,"d4",MOD(A3,4)+1,"d6",MOD(A3,6)+1,"d8",MOD(A3,8)+1,"d10",MOD(A3,10)+1,"d12",MOD(A3,12)+1,"d20",MOD(A3,20)+1,"d100",MOD(A3,100)+1,"d20 adv",MAX(ROUNDUP(A3/60,0),MOD(A3,20)+1),"d20 dis",MIN(ROUNDUP(A3/20,0),MOD(A3,20)+1),"Empty","")</f>
        <v/>
      </c>
    </row>
    <row r="4" spans="1:10" x14ac:dyDescent="0.55000000000000004">
      <c r="A4" s="5">
        <v>125</v>
      </c>
      <c r="B4" s="6" t="s">
        <v>77</v>
      </c>
      <c r="C4" s="4" t="s">
        <v>115</v>
      </c>
      <c r="D4" s="4"/>
      <c r="E4" s="4"/>
      <c r="F4" s="4"/>
      <c r="G4" s="6" t="str" cm="1">
        <f t="array" ref="G4">_xlfn.SWITCH(B4,"d4",MOD(A4,4)+1,"d6",MOD(A4,6)+1,"d8",MOD(A4,8)+1,"d10",MOD(A4,10)+1,"d12",MOD(A4,12)+1,"d20",MOD(A4,20)+1,"d100",MOD(A4,100)+1,"d20 adv",MAX(ROUNDUP(A4/60,0),MOD(A4,20)+1),"d20 dis",MIN(ROUNDUP(A4/20,0),MOD(A4,20)+1),"Empty","")</f>
        <v/>
      </c>
    </row>
    <row r="5" spans="1:10" x14ac:dyDescent="0.55000000000000004">
      <c r="A5" s="5">
        <v>476</v>
      </c>
      <c r="B5" s="6" t="s">
        <v>77</v>
      </c>
      <c r="C5" s="4" t="s">
        <v>115</v>
      </c>
      <c r="D5" s="4"/>
      <c r="E5" s="4"/>
      <c r="F5" s="4"/>
      <c r="G5" s="6" t="str" cm="1">
        <f t="array" ref="G5">_xlfn.SWITCH(B5,"d4",MOD(A5,4)+1,"d6",MOD(A5,6)+1,"d8",MOD(A5,8)+1,"d10",MOD(A5,10)+1,"d12",MOD(A5,12)+1,"d20",MOD(A5,20)+1,"d100",MOD(A5,100)+1,"d20 adv",MAX(ROUNDUP(A5/60,0),MOD(A5,20)+1),"d20 dis",MIN(ROUNDUP(A5/20,0),MOD(A5,20)+1),"Empty","")</f>
        <v/>
      </c>
    </row>
    <row r="6" spans="1:10" x14ac:dyDescent="0.55000000000000004">
      <c r="A6" s="5">
        <v>997</v>
      </c>
      <c r="B6" s="6" t="s">
        <v>77</v>
      </c>
      <c r="C6" s="4" t="s">
        <v>115</v>
      </c>
      <c r="D6" s="4"/>
      <c r="E6" s="4"/>
      <c r="F6" s="4"/>
      <c r="G6" s="6" t="str" cm="1">
        <f t="array" ref="G6">_xlfn.SWITCH(B6,"d4",MOD(A6,4)+1,"d6",MOD(A6,6)+1,"d8",MOD(A6,8)+1,"d10",MOD(A6,10)+1,"d12",MOD(A6,12)+1,"d20",MOD(A6,20)+1,"d100",MOD(A6,100)+1,"d20 adv",MAX(ROUNDUP(A6/60,0),MOD(A6,20)+1),"d20 dis",MIN(ROUNDUP(A6/20,0),MOD(A6,20)+1),"Empty","")</f>
        <v/>
      </c>
    </row>
    <row r="7" spans="1:10" x14ac:dyDescent="0.55000000000000004">
      <c r="A7" s="5">
        <v>480</v>
      </c>
      <c r="B7" s="6" t="s">
        <v>77</v>
      </c>
      <c r="C7" s="4" t="s">
        <v>115</v>
      </c>
      <c r="D7" s="4"/>
      <c r="E7" s="4"/>
      <c r="F7" s="4"/>
      <c r="G7" s="6" t="str" cm="1">
        <f t="array" ref="G7">_xlfn.SWITCH(B7,"d4",MOD(A7,4)+1,"d6",MOD(A7,6)+1,"d8",MOD(A7,8)+1,"d10",MOD(A7,10)+1,"d12",MOD(A7,12)+1,"d20",MOD(A7,20)+1,"d100",MOD(A7,100)+1,"d20 adv",MAX(ROUNDUP(A7/60,0),MOD(A7,20)+1),"d20 dis",MIN(ROUNDUP(A7/20,0),MOD(A7,20)+1),"Empty","")</f>
        <v/>
      </c>
    </row>
    <row r="8" spans="1:10" x14ac:dyDescent="0.55000000000000004">
      <c r="A8" s="5">
        <v>1185</v>
      </c>
      <c r="B8" s="6" t="s">
        <v>77</v>
      </c>
      <c r="C8" s="4" t="s">
        <v>115</v>
      </c>
      <c r="D8" s="4"/>
      <c r="E8" s="4"/>
      <c r="F8" s="4"/>
      <c r="G8" s="6" t="str" cm="1">
        <f t="array" ref="G8">_xlfn.SWITCH(B8,"d4",MOD(A8,4)+1,"d6",MOD(A8,6)+1,"d8",MOD(A8,8)+1,"d10",MOD(A8,10)+1,"d12",MOD(A8,12)+1,"d20",MOD(A8,20)+1,"d100",MOD(A8,100)+1,"d20 adv",MAX(ROUNDUP(A8/60,0),MOD(A8,20)+1),"d20 dis",MIN(ROUNDUP(A8/20,0),MOD(A8,20)+1),"Empty","")</f>
        <v/>
      </c>
    </row>
    <row r="9" spans="1:10" x14ac:dyDescent="0.55000000000000004">
      <c r="A9" s="5">
        <v>793</v>
      </c>
      <c r="B9" s="6" t="s">
        <v>77</v>
      </c>
      <c r="C9" s="4" t="s">
        <v>115</v>
      </c>
      <c r="D9" s="4"/>
      <c r="E9" s="4"/>
      <c r="F9" s="4"/>
      <c r="G9" s="6" t="str" cm="1">
        <f t="array" ref="G9">_xlfn.SWITCH(B9,"d4",MOD(A9,4)+1,"d6",MOD(A9,6)+1,"d8",MOD(A9,8)+1,"d10",MOD(A9,10)+1,"d12",MOD(A9,12)+1,"d20",MOD(A9,20)+1,"d100",MOD(A9,100)+1,"d20 adv",MAX(ROUNDUP(A9/60,0),MOD(A9,20)+1),"d20 dis",MIN(ROUNDUP(A9/20,0),MOD(A9,20)+1),"Empty","")</f>
        <v/>
      </c>
    </row>
    <row r="10" spans="1:10" x14ac:dyDescent="0.55000000000000004">
      <c r="A10" s="5">
        <v>1021</v>
      </c>
      <c r="B10" s="6" t="s">
        <v>77</v>
      </c>
      <c r="C10" s="4" t="s">
        <v>115</v>
      </c>
      <c r="D10" s="4"/>
      <c r="E10" s="4"/>
      <c r="F10" s="4"/>
      <c r="G10" s="6" t="str" cm="1">
        <f t="array" ref="G10">_xlfn.SWITCH(B10,"d4",MOD(A10,4)+1,"d6",MOD(A10,6)+1,"d8",MOD(A10,8)+1,"d10",MOD(A10,10)+1,"d12",MOD(A10,12)+1,"d20",MOD(A10,20)+1,"d100",MOD(A10,100)+1,"d20 adv",MAX(ROUNDUP(A10/60,0),MOD(A10,20)+1),"d20 dis",MIN(ROUNDUP(A10/20,0),MOD(A10,20)+1),"Empty","")</f>
        <v/>
      </c>
    </row>
    <row r="11" spans="1:10" x14ac:dyDescent="0.55000000000000004">
      <c r="A11" s="5">
        <v>867</v>
      </c>
      <c r="B11" s="6" t="s">
        <v>77</v>
      </c>
      <c r="C11" s="4" t="s">
        <v>115</v>
      </c>
      <c r="D11" s="4"/>
      <c r="E11" s="4"/>
      <c r="F11" s="4"/>
      <c r="G11" s="6" t="str" cm="1">
        <f t="array" ref="G11">_xlfn.SWITCH(B11,"d4",MOD(A11,4)+1,"d6",MOD(A11,6)+1,"d8",MOD(A11,8)+1,"d10",MOD(A11,10)+1,"d12",MOD(A11,12)+1,"d20",MOD(A11,20)+1,"d100",MOD(A11,100)+1,"d20 adv",MAX(ROUNDUP(A11/60,0),MOD(A11,20)+1),"d20 dis",MIN(ROUNDUP(A11/20,0),MOD(A11,20)+1),"Empty","")</f>
        <v/>
      </c>
    </row>
    <row r="12" spans="1:10" x14ac:dyDescent="0.55000000000000004">
      <c r="A12" s="5">
        <v>985</v>
      </c>
      <c r="B12" s="6" t="s">
        <v>77</v>
      </c>
      <c r="C12" s="4" t="s">
        <v>115</v>
      </c>
      <c r="D12" s="4"/>
      <c r="E12" s="4"/>
      <c r="F12" s="4"/>
      <c r="G12" s="6" t="str" cm="1">
        <f t="array" ref="G12">_xlfn.SWITCH(B12,"d4",MOD(A12,4)+1,"d6",MOD(A12,6)+1,"d8",MOD(A12,8)+1,"d10",MOD(A12,10)+1,"d12",MOD(A12,12)+1,"d20",MOD(A12,20)+1,"d100",MOD(A12,100)+1,"d20 adv",MAX(ROUNDUP(A12/60,0),MOD(A12,20)+1),"d20 dis",MIN(ROUNDUP(A12/20,0),MOD(A12,20)+1),"Empty","")</f>
        <v/>
      </c>
    </row>
    <row r="13" spans="1:10" x14ac:dyDescent="0.55000000000000004">
      <c r="A13" s="5">
        <v>1170</v>
      </c>
      <c r="B13" s="6" t="s">
        <v>77</v>
      </c>
      <c r="C13" s="4" t="s">
        <v>115</v>
      </c>
      <c r="D13" s="4"/>
      <c r="E13" s="4"/>
      <c r="F13" s="4"/>
      <c r="G13" s="6" t="str" cm="1">
        <f t="array" ref="G13">_xlfn.SWITCH(B13,"d4",MOD(A13,4)+1,"d6",MOD(A13,6)+1,"d8",MOD(A13,8)+1,"d10",MOD(A13,10)+1,"d12",MOD(A13,12)+1,"d20",MOD(A13,20)+1,"d100",MOD(A13,100)+1,"d20 adv",MAX(ROUNDUP(A13/60,0),MOD(A13,20)+1),"d20 dis",MIN(ROUNDUP(A13/20,0),MOD(A13,20)+1),"Empty","")</f>
        <v/>
      </c>
    </row>
    <row r="14" spans="1:10" x14ac:dyDescent="0.55000000000000004">
      <c r="A14" s="5">
        <v>526</v>
      </c>
      <c r="B14" s="6" t="s">
        <v>77</v>
      </c>
      <c r="C14" s="4" t="s">
        <v>115</v>
      </c>
      <c r="D14" s="4"/>
      <c r="E14" s="4"/>
      <c r="F14" s="4"/>
      <c r="G14" s="6" t="str" cm="1">
        <f t="array" ref="G14">_xlfn.SWITCH(B14,"d4",MOD(A14,4)+1,"d6",MOD(A14,6)+1,"d8",MOD(A14,8)+1,"d10",MOD(A14,10)+1,"d12",MOD(A14,12)+1,"d20",MOD(A14,20)+1,"d100",MOD(A14,100)+1,"d20 adv",MAX(ROUNDUP(A14/60,0),MOD(A14,20)+1),"d20 dis",MIN(ROUNDUP(A14/20,0),MOD(A14,20)+1),"Empty","")</f>
        <v/>
      </c>
    </row>
    <row r="15" spans="1:10" x14ac:dyDescent="0.55000000000000004">
      <c r="A15" s="5">
        <v>181</v>
      </c>
      <c r="B15" s="6" t="s">
        <v>77</v>
      </c>
      <c r="C15" s="4" t="s">
        <v>115</v>
      </c>
      <c r="D15" s="4"/>
      <c r="E15" s="4"/>
      <c r="F15" s="4"/>
      <c r="G15" s="6" t="str" cm="1">
        <f t="array" ref="G15">_xlfn.SWITCH(B15,"d4",MOD(A15,4)+1,"d6",MOD(A15,6)+1,"d8",MOD(A15,8)+1,"d10",MOD(A15,10)+1,"d12",MOD(A15,12)+1,"d20",MOD(A15,20)+1,"d100",MOD(A15,100)+1,"d20 adv",MAX(ROUNDUP(A15/60,0),MOD(A15,20)+1),"d20 dis",MIN(ROUNDUP(A15/20,0),MOD(A15,20)+1),"Empty","")</f>
        <v/>
      </c>
    </row>
    <row r="16" spans="1:10" x14ac:dyDescent="0.55000000000000004">
      <c r="A16" s="5">
        <v>458</v>
      </c>
      <c r="B16" s="6" t="s">
        <v>77</v>
      </c>
      <c r="C16" s="4" t="s">
        <v>115</v>
      </c>
      <c r="D16" s="4"/>
      <c r="E16" s="4"/>
      <c r="F16" s="4"/>
      <c r="G16" s="6" t="str" cm="1">
        <f t="array" ref="G16">_xlfn.SWITCH(B16,"d4",MOD(A16,4)+1,"d6",MOD(A16,6)+1,"d8",MOD(A16,8)+1,"d10",MOD(A16,10)+1,"d12",MOD(A16,12)+1,"d20",MOD(A16,20)+1,"d100",MOD(A16,100)+1,"d20 adv",MAX(ROUNDUP(A16/60,0),MOD(A16,20)+1),"d20 dis",MIN(ROUNDUP(A16/20,0),MOD(A16,20)+1),"Empty","")</f>
        <v/>
      </c>
    </row>
    <row r="17" spans="1:7" x14ac:dyDescent="0.55000000000000004">
      <c r="A17" s="5">
        <v>724</v>
      </c>
      <c r="B17" s="6" t="s">
        <v>77</v>
      </c>
      <c r="C17" s="4" t="s">
        <v>115</v>
      </c>
      <c r="D17" s="4"/>
      <c r="E17" s="4"/>
      <c r="F17" s="4"/>
      <c r="G17" s="6" t="str" cm="1">
        <f t="array" ref="G17">_xlfn.SWITCH(B17,"d4",MOD(A17,4)+1,"d6",MOD(A17,6)+1,"d8",MOD(A17,8)+1,"d10",MOD(A17,10)+1,"d12",MOD(A17,12)+1,"d20",MOD(A17,20)+1,"d100",MOD(A17,100)+1,"d20 adv",MAX(ROUNDUP(A17/60,0),MOD(A17,20)+1),"d20 dis",MIN(ROUNDUP(A17/20,0),MOD(A17,20)+1),"Empty","")</f>
        <v/>
      </c>
    </row>
    <row r="18" spans="1:7" x14ac:dyDescent="0.55000000000000004">
      <c r="A18" s="5">
        <v>448</v>
      </c>
      <c r="B18" s="6" t="s">
        <v>77</v>
      </c>
      <c r="C18" s="4" t="s">
        <v>115</v>
      </c>
      <c r="D18" s="4"/>
      <c r="E18" s="4"/>
      <c r="F18" s="4"/>
      <c r="G18" s="6" t="str" cm="1">
        <f t="array" ref="G18">_xlfn.SWITCH(B18,"d4",MOD(A18,4)+1,"d6",MOD(A18,6)+1,"d8",MOD(A18,8)+1,"d10",MOD(A18,10)+1,"d12",MOD(A18,12)+1,"d20",MOD(A18,20)+1,"d100",MOD(A18,100)+1,"d20 adv",MAX(ROUNDUP(A18/60,0),MOD(A18,20)+1),"d20 dis",MIN(ROUNDUP(A18/20,0),MOD(A18,20)+1),"Empty","")</f>
        <v/>
      </c>
    </row>
    <row r="19" spans="1:7" x14ac:dyDescent="0.55000000000000004">
      <c r="A19" s="5">
        <v>1080</v>
      </c>
      <c r="B19" s="6" t="s">
        <v>77</v>
      </c>
      <c r="C19" s="4" t="s">
        <v>115</v>
      </c>
      <c r="D19" s="4"/>
      <c r="E19" s="4"/>
      <c r="F19" s="4"/>
      <c r="G19" s="6" t="str" cm="1">
        <f t="array" ref="G19">_xlfn.SWITCH(B19,"d4",MOD(A19,4)+1,"d6",MOD(A19,6)+1,"d8",MOD(A19,8)+1,"d10",MOD(A19,10)+1,"d12",MOD(A19,12)+1,"d20",MOD(A19,20)+1,"d100",MOD(A19,100)+1,"d20 adv",MAX(ROUNDUP(A19/60,0),MOD(A19,20)+1),"d20 dis",MIN(ROUNDUP(A19/20,0),MOD(A19,20)+1),"Empty","")</f>
        <v/>
      </c>
    </row>
    <row r="20" spans="1:7" x14ac:dyDescent="0.55000000000000004">
      <c r="A20" s="5">
        <v>684</v>
      </c>
      <c r="B20" s="6" t="s">
        <v>77</v>
      </c>
      <c r="C20" s="4" t="s">
        <v>115</v>
      </c>
      <c r="D20" s="4"/>
      <c r="E20" s="4"/>
      <c r="F20" s="4"/>
      <c r="G20" s="6" t="str" cm="1">
        <f t="array" ref="G20">_xlfn.SWITCH(B20,"d4",MOD(A20,4)+1,"d6",MOD(A20,6)+1,"d8",MOD(A20,8)+1,"d10",MOD(A20,10)+1,"d12",MOD(A20,12)+1,"d20",MOD(A20,20)+1,"d100",MOD(A20,100)+1,"d20 adv",MAX(ROUNDUP(A20/60,0),MOD(A20,20)+1),"d20 dis",MIN(ROUNDUP(A20/20,0),MOD(A20,20)+1),"Empty","")</f>
        <v/>
      </c>
    </row>
    <row r="21" spans="1:7" x14ac:dyDescent="0.55000000000000004">
      <c r="A21" s="5">
        <v>867</v>
      </c>
      <c r="B21" s="6" t="s">
        <v>77</v>
      </c>
      <c r="C21" s="4" t="s">
        <v>115</v>
      </c>
      <c r="D21" s="4"/>
      <c r="E21" s="4"/>
      <c r="F21" s="4"/>
      <c r="G21" s="6" t="str" cm="1">
        <f t="array" ref="G21">_xlfn.SWITCH(B21,"d4",MOD(A21,4)+1,"d6",MOD(A21,6)+1,"d8",MOD(A21,8)+1,"d10",MOD(A21,10)+1,"d12",MOD(A21,12)+1,"d20",MOD(A21,20)+1,"d100",MOD(A21,100)+1,"d20 adv",MAX(ROUNDUP(A21/60,0),MOD(A21,20)+1),"d20 dis",MIN(ROUNDUP(A21/20,0),MOD(A21,20)+1),"Empty","")</f>
        <v/>
      </c>
    </row>
    <row r="22" spans="1:7" x14ac:dyDescent="0.55000000000000004">
      <c r="A22" s="5">
        <v>485</v>
      </c>
      <c r="B22" s="6" t="s">
        <v>77</v>
      </c>
      <c r="C22" s="4" t="s">
        <v>115</v>
      </c>
      <c r="D22" s="4"/>
      <c r="E22" s="4"/>
      <c r="F22" s="4"/>
      <c r="G22" s="6" t="str" cm="1">
        <f t="array" ref="G22">_xlfn.SWITCH(B22,"d4",MOD(A22,4)+1,"d6",MOD(A22,6)+1,"d8",MOD(A22,8)+1,"d10",MOD(A22,10)+1,"d12",MOD(A22,12)+1,"d20",MOD(A22,20)+1,"d100",MOD(A22,100)+1,"d20 adv",MAX(ROUNDUP(A22/60,0),MOD(A22,20)+1),"d20 dis",MIN(ROUNDUP(A22/20,0),MOD(A22,20)+1),"Empty","")</f>
        <v/>
      </c>
    </row>
    <row r="23" spans="1:7" x14ac:dyDescent="0.55000000000000004">
      <c r="A23" s="5">
        <v>785</v>
      </c>
      <c r="B23" s="6" t="s">
        <v>77</v>
      </c>
      <c r="C23" s="4" t="s">
        <v>115</v>
      </c>
      <c r="D23" s="4"/>
      <c r="E23" s="4"/>
      <c r="F23" s="4"/>
      <c r="G23" s="6" t="str" cm="1">
        <f t="array" ref="G23">_xlfn.SWITCH(B23,"d4",MOD(A23,4)+1,"d6",MOD(A23,6)+1,"d8",MOD(A23,8)+1,"d10",MOD(A23,10)+1,"d12",MOD(A23,12)+1,"d20",MOD(A23,20)+1,"d100",MOD(A23,100)+1,"d20 adv",MAX(ROUNDUP(A23/60,0),MOD(A23,20)+1),"d20 dis",MIN(ROUNDUP(A23/20,0),MOD(A23,20)+1),"Empty","")</f>
        <v/>
      </c>
    </row>
    <row r="24" spans="1:7" x14ac:dyDescent="0.55000000000000004">
      <c r="A24" s="5">
        <v>695</v>
      </c>
      <c r="B24" s="6" t="s">
        <v>77</v>
      </c>
      <c r="C24" s="4" t="s">
        <v>115</v>
      </c>
      <c r="D24" s="4"/>
      <c r="E24" s="4"/>
      <c r="F24" s="4"/>
      <c r="G24" s="6" t="str" cm="1">
        <f t="array" ref="G24">_xlfn.SWITCH(B24,"d4",MOD(A24,4)+1,"d6",MOD(A24,6)+1,"d8",MOD(A24,8)+1,"d10",MOD(A24,10)+1,"d12",MOD(A24,12)+1,"d20",MOD(A24,20)+1,"d100",MOD(A24,100)+1,"d20 adv",MAX(ROUNDUP(A24/60,0),MOD(A24,20)+1),"d20 dis",MIN(ROUNDUP(A24/20,0),MOD(A24,20)+1),"Empty","")</f>
        <v/>
      </c>
    </row>
    <row r="25" spans="1:7" x14ac:dyDescent="0.55000000000000004">
      <c r="A25" s="5">
        <v>1158</v>
      </c>
      <c r="B25" s="6" t="s">
        <v>77</v>
      </c>
      <c r="C25" s="4" t="s">
        <v>115</v>
      </c>
      <c r="D25" s="4"/>
      <c r="E25" s="4"/>
      <c r="F25" s="4"/>
      <c r="G25" s="6" t="str" cm="1">
        <f t="array" ref="G25">_xlfn.SWITCH(B25,"d4",MOD(A25,4)+1,"d6",MOD(A25,6)+1,"d8",MOD(A25,8)+1,"d10",MOD(A25,10)+1,"d12",MOD(A25,12)+1,"d20",MOD(A25,20)+1,"d100",MOD(A25,100)+1,"d20 adv",MAX(ROUNDUP(A25/60,0),MOD(A25,20)+1),"d20 dis",MIN(ROUNDUP(A25/20,0),MOD(A25,20)+1),"Empty","")</f>
        <v/>
      </c>
    </row>
    <row r="26" spans="1:7" x14ac:dyDescent="0.55000000000000004">
      <c r="A26" s="5">
        <v>32</v>
      </c>
      <c r="B26" s="6" t="s">
        <v>77</v>
      </c>
      <c r="C26" s="4" t="s">
        <v>115</v>
      </c>
      <c r="D26" s="4"/>
      <c r="E26" s="4"/>
      <c r="F26" s="4"/>
      <c r="G26" s="6" t="str" cm="1">
        <f t="array" ref="G26">_xlfn.SWITCH(B26,"d4",MOD(A26,4)+1,"d6",MOD(A26,6)+1,"d8",MOD(A26,8)+1,"d10",MOD(A26,10)+1,"d12",MOD(A26,12)+1,"d20",MOD(A26,20)+1,"d100",MOD(A26,100)+1,"d20 adv",MAX(ROUNDUP(A26/60,0),MOD(A26,20)+1),"d20 dis",MIN(ROUNDUP(A26/20,0),MOD(A26,20)+1),"Empty","")</f>
        <v/>
      </c>
    </row>
    <row r="27" spans="1:7" x14ac:dyDescent="0.55000000000000004">
      <c r="A27" s="5">
        <v>981</v>
      </c>
      <c r="B27" s="6" t="s">
        <v>77</v>
      </c>
      <c r="C27" s="4" t="s">
        <v>115</v>
      </c>
      <c r="D27" s="4"/>
      <c r="E27" s="4"/>
      <c r="F27" s="4"/>
      <c r="G27" s="6" t="str" cm="1">
        <f t="array" ref="G27">_xlfn.SWITCH(B27,"d4",MOD(A27,4)+1,"d6",MOD(A27,6)+1,"d8",MOD(A27,8)+1,"d10",MOD(A27,10)+1,"d12",MOD(A27,12)+1,"d20",MOD(A27,20)+1,"d100",MOD(A27,100)+1,"d20 adv",MAX(ROUNDUP(A27/60,0),MOD(A27,20)+1),"d20 dis",MIN(ROUNDUP(A27/20,0),MOD(A27,20)+1),"Empty","")</f>
        <v/>
      </c>
    </row>
    <row r="28" spans="1:7" x14ac:dyDescent="0.55000000000000004">
      <c r="A28" s="5">
        <v>483</v>
      </c>
      <c r="B28" s="6" t="s">
        <v>77</v>
      </c>
      <c r="C28" s="4" t="s">
        <v>115</v>
      </c>
      <c r="D28" s="4"/>
      <c r="E28" s="4"/>
      <c r="F28" s="4"/>
      <c r="G28" s="6" t="str" cm="1">
        <f t="array" ref="G28">_xlfn.SWITCH(B28,"d4",MOD(A28,4)+1,"d6",MOD(A28,6)+1,"d8",MOD(A28,8)+1,"d10",MOD(A28,10)+1,"d12",MOD(A28,12)+1,"d20",MOD(A28,20)+1,"d100",MOD(A28,100)+1,"d20 adv",MAX(ROUNDUP(A28/60,0),MOD(A28,20)+1),"d20 dis",MIN(ROUNDUP(A28/20,0),MOD(A28,20)+1),"Empty","")</f>
        <v/>
      </c>
    </row>
    <row r="29" spans="1:7" x14ac:dyDescent="0.55000000000000004">
      <c r="A29" s="5">
        <v>680</v>
      </c>
      <c r="B29" s="6" t="s">
        <v>77</v>
      </c>
      <c r="C29" s="4" t="s">
        <v>115</v>
      </c>
      <c r="D29" s="4"/>
      <c r="E29" s="4"/>
      <c r="F29" s="4"/>
      <c r="G29" s="6" t="str" cm="1">
        <f t="array" ref="G29">_xlfn.SWITCH(B29,"d4",MOD(A29,4)+1,"d6",MOD(A29,6)+1,"d8",MOD(A29,8)+1,"d10",MOD(A29,10)+1,"d12",MOD(A29,12)+1,"d20",MOD(A29,20)+1,"d100",MOD(A29,100)+1,"d20 adv",MAX(ROUNDUP(A29/60,0),MOD(A29,20)+1),"d20 dis",MIN(ROUNDUP(A29/20,0),MOD(A29,20)+1),"Empty","")</f>
        <v/>
      </c>
    </row>
    <row r="30" spans="1:7" x14ac:dyDescent="0.55000000000000004">
      <c r="A30" s="5">
        <v>743</v>
      </c>
      <c r="B30" s="6" t="s">
        <v>77</v>
      </c>
      <c r="C30" s="4" t="s">
        <v>115</v>
      </c>
      <c r="D30" s="4"/>
      <c r="E30" s="4"/>
      <c r="F30" s="4"/>
      <c r="G30" s="6" t="str" cm="1">
        <f t="array" ref="G30">_xlfn.SWITCH(B30,"d4",MOD(A30,4)+1,"d6",MOD(A30,6)+1,"d8",MOD(A30,8)+1,"d10",MOD(A30,10)+1,"d12",MOD(A30,12)+1,"d20",MOD(A30,20)+1,"d100",MOD(A30,100)+1,"d20 adv",MAX(ROUNDUP(A30/60,0),MOD(A30,20)+1),"d20 dis",MIN(ROUNDUP(A30/20,0),MOD(A30,20)+1),"Empty","")</f>
        <v/>
      </c>
    </row>
    <row r="31" spans="1:7" x14ac:dyDescent="0.55000000000000004">
      <c r="A31" s="5">
        <v>278</v>
      </c>
      <c r="B31" s="6" t="s">
        <v>77</v>
      </c>
      <c r="C31" s="4" t="s">
        <v>115</v>
      </c>
      <c r="D31" s="4"/>
      <c r="E31" s="4"/>
      <c r="F31" s="4"/>
      <c r="G31" s="6" t="str" cm="1">
        <f t="array" ref="G31">_xlfn.SWITCH(B31,"d4",MOD(A31,4)+1,"d6",MOD(A31,6)+1,"d8",MOD(A31,8)+1,"d10",MOD(A31,10)+1,"d12",MOD(A31,12)+1,"d20",MOD(A31,20)+1,"d100",MOD(A31,100)+1,"d20 adv",MAX(ROUNDUP(A31/60,0),MOD(A31,20)+1),"d20 dis",MIN(ROUNDUP(A31/20,0),MOD(A31,20)+1),"Empty","")</f>
        <v/>
      </c>
    </row>
    <row r="32" spans="1:7" x14ac:dyDescent="0.55000000000000004">
      <c r="A32" s="5">
        <v>1182</v>
      </c>
      <c r="B32" s="6" t="s">
        <v>77</v>
      </c>
      <c r="C32" s="4" t="s">
        <v>115</v>
      </c>
      <c r="D32" s="4"/>
      <c r="E32" s="4"/>
      <c r="F32" s="4"/>
      <c r="G32" s="6" t="str" cm="1">
        <f t="array" ref="G32">_xlfn.SWITCH(B32,"d4",MOD(A32,4)+1,"d6",MOD(A32,6)+1,"d8",MOD(A32,8)+1,"d10",MOD(A32,10)+1,"d12",MOD(A32,12)+1,"d20",MOD(A32,20)+1,"d100",MOD(A32,100)+1,"d20 adv",MAX(ROUNDUP(A32/60,0),MOD(A32,20)+1),"d20 dis",MIN(ROUNDUP(A32/20,0),MOD(A32,20)+1),"Empty","")</f>
        <v/>
      </c>
    </row>
    <row r="33" spans="1:7" x14ac:dyDescent="0.55000000000000004">
      <c r="A33" s="5">
        <v>260</v>
      </c>
      <c r="B33" s="6" t="s">
        <v>77</v>
      </c>
      <c r="C33" s="4" t="s">
        <v>115</v>
      </c>
      <c r="D33" s="4"/>
      <c r="E33" s="4"/>
      <c r="F33" s="4"/>
      <c r="G33" s="6" t="str" cm="1">
        <f t="array" ref="G33">_xlfn.SWITCH(B33,"d4",MOD(A33,4)+1,"d6",MOD(A33,6)+1,"d8",MOD(A33,8)+1,"d10",MOD(A33,10)+1,"d12",MOD(A33,12)+1,"d20",MOD(A33,20)+1,"d100",MOD(A33,100)+1,"d20 adv",MAX(ROUNDUP(A33/60,0),MOD(A33,20)+1),"d20 dis",MIN(ROUNDUP(A33/20,0),MOD(A33,20)+1),"Empty","")</f>
        <v/>
      </c>
    </row>
    <row r="34" spans="1:7" x14ac:dyDescent="0.55000000000000004">
      <c r="A34" s="5">
        <v>302</v>
      </c>
      <c r="B34" s="6" t="s">
        <v>77</v>
      </c>
      <c r="C34" s="4" t="s">
        <v>115</v>
      </c>
      <c r="D34" s="4"/>
      <c r="E34" s="4"/>
      <c r="F34" s="4"/>
      <c r="G34" s="6" t="str" cm="1">
        <f t="array" ref="G34">_xlfn.SWITCH(B34,"d4",MOD(A34,4)+1,"d6",MOD(A34,6)+1,"d8",MOD(A34,8)+1,"d10",MOD(A34,10)+1,"d12",MOD(A34,12)+1,"d20",MOD(A34,20)+1,"d100",MOD(A34,100)+1,"d20 adv",MAX(ROUNDUP(A34/60,0),MOD(A34,20)+1),"d20 dis",MIN(ROUNDUP(A34/20,0),MOD(A34,20)+1),"Empty","")</f>
        <v/>
      </c>
    </row>
    <row r="35" spans="1:7" x14ac:dyDescent="0.55000000000000004">
      <c r="A35" s="5">
        <v>1051</v>
      </c>
      <c r="B35" s="6" t="s">
        <v>77</v>
      </c>
      <c r="C35" s="4" t="s">
        <v>115</v>
      </c>
      <c r="D35" s="4"/>
      <c r="E35" s="4"/>
      <c r="F35" s="4"/>
      <c r="G35" s="6" t="str" cm="1">
        <f t="array" ref="G35">_xlfn.SWITCH(B35,"d4",MOD(A35,4)+1,"d6",MOD(A35,6)+1,"d8",MOD(A35,8)+1,"d10",MOD(A35,10)+1,"d12",MOD(A35,12)+1,"d20",MOD(A35,20)+1,"d100",MOD(A35,100)+1,"d20 adv",MAX(ROUNDUP(A35/60,0),MOD(A35,20)+1),"d20 dis",MIN(ROUNDUP(A35/20,0),MOD(A35,20)+1),"Empty","")</f>
        <v/>
      </c>
    </row>
    <row r="36" spans="1:7" x14ac:dyDescent="0.55000000000000004">
      <c r="A36" s="5">
        <v>894</v>
      </c>
      <c r="B36" s="6" t="s">
        <v>77</v>
      </c>
      <c r="C36" s="4" t="s">
        <v>115</v>
      </c>
      <c r="D36" s="4"/>
      <c r="E36" s="4"/>
      <c r="F36" s="4"/>
      <c r="G36" s="6" t="str" cm="1">
        <f t="array" ref="G36">_xlfn.SWITCH(B36,"d4",MOD(A36,4)+1,"d6",MOD(A36,6)+1,"d8",MOD(A36,8)+1,"d10",MOD(A36,10)+1,"d12",MOD(A36,12)+1,"d20",MOD(A36,20)+1,"d100",MOD(A36,100)+1,"d20 adv",MAX(ROUNDUP(A36/60,0),MOD(A36,20)+1),"d20 dis",MIN(ROUNDUP(A36/20,0),MOD(A36,20)+1),"Empty","")</f>
        <v/>
      </c>
    </row>
    <row r="37" spans="1:7" x14ac:dyDescent="0.55000000000000004">
      <c r="A37" s="5">
        <v>1014</v>
      </c>
      <c r="B37" s="6" t="s">
        <v>77</v>
      </c>
      <c r="C37" s="4" t="s">
        <v>115</v>
      </c>
      <c r="D37" s="4"/>
      <c r="E37" s="4"/>
      <c r="F37" s="4"/>
      <c r="G37" s="6" t="str" cm="1">
        <f t="array" ref="G37">_xlfn.SWITCH(B37,"d4",MOD(A37,4)+1,"d6",MOD(A37,6)+1,"d8",MOD(A37,8)+1,"d10",MOD(A37,10)+1,"d12",MOD(A37,12)+1,"d20",MOD(A37,20)+1,"d100",MOD(A37,100)+1,"d20 adv",MAX(ROUNDUP(A37/60,0),MOD(A37,20)+1),"d20 dis",MIN(ROUNDUP(A37/20,0),MOD(A37,20)+1),"Empty","")</f>
        <v/>
      </c>
    </row>
    <row r="38" spans="1:7" x14ac:dyDescent="0.55000000000000004">
      <c r="A38" s="5">
        <v>370</v>
      </c>
      <c r="B38" s="6" t="s">
        <v>77</v>
      </c>
      <c r="C38" s="4" t="s">
        <v>115</v>
      </c>
      <c r="D38" s="4"/>
      <c r="E38" s="4"/>
      <c r="F38" s="4"/>
      <c r="G38" s="6" t="str" cm="1">
        <f t="array" ref="G38">_xlfn.SWITCH(B38,"d4",MOD(A38,4)+1,"d6",MOD(A38,6)+1,"d8",MOD(A38,8)+1,"d10",MOD(A38,10)+1,"d12",MOD(A38,12)+1,"d20",MOD(A38,20)+1,"d100",MOD(A38,100)+1,"d20 adv",MAX(ROUNDUP(A38/60,0),MOD(A38,20)+1),"d20 dis",MIN(ROUNDUP(A38/20,0),MOD(A38,20)+1),"Empty","")</f>
        <v/>
      </c>
    </row>
    <row r="39" spans="1:7" x14ac:dyDescent="0.55000000000000004">
      <c r="A39" s="5">
        <v>1046</v>
      </c>
      <c r="B39" s="6" t="s">
        <v>77</v>
      </c>
      <c r="C39" s="4" t="s">
        <v>115</v>
      </c>
      <c r="D39" s="4"/>
      <c r="E39" s="4"/>
      <c r="F39" s="4"/>
      <c r="G39" s="6" t="str" cm="1">
        <f t="array" ref="G39">_xlfn.SWITCH(B39,"d4",MOD(A39,4)+1,"d6",MOD(A39,6)+1,"d8",MOD(A39,8)+1,"d10",MOD(A39,10)+1,"d12",MOD(A39,12)+1,"d20",MOD(A39,20)+1,"d100",MOD(A39,100)+1,"d20 adv",MAX(ROUNDUP(A39/60,0),MOD(A39,20)+1),"d20 dis",MIN(ROUNDUP(A39/20,0),MOD(A39,20)+1),"Empty","")</f>
        <v/>
      </c>
    </row>
    <row r="40" spans="1:7" x14ac:dyDescent="0.55000000000000004">
      <c r="A40" s="5">
        <v>37</v>
      </c>
      <c r="B40" s="6" t="s">
        <v>77</v>
      </c>
      <c r="C40" s="4" t="s">
        <v>115</v>
      </c>
      <c r="D40" s="4"/>
      <c r="E40" s="4"/>
      <c r="F40" s="4"/>
      <c r="G40" s="6" t="str" cm="1">
        <f t="array" ref="G40">_xlfn.SWITCH(B40,"d4",MOD(A40,4)+1,"d6",MOD(A40,6)+1,"d8",MOD(A40,8)+1,"d10",MOD(A40,10)+1,"d12",MOD(A40,12)+1,"d20",MOD(A40,20)+1,"d100",MOD(A40,100)+1,"d20 adv",MAX(ROUNDUP(A40/60,0),MOD(A40,20)+1),"d20 dis",MIN(ROUNDUP(A40/20,0),MOD(A40,20)+1),"Empty","")</f>
        <v/>
      </c>
    </row>
    <row r="41" spans="1:7" x14ac:dyDescent="0.55000000000000004">
      <c r="A41" s="5">
        <v>808</v>
      </c>
      <c r="B41" s="6" t="s">
        <v>77</v>
      </c>
      <c r="C41" s="4" t="s">
        <v>115</v>
      </c>
      <c r="D41" s="4"/>
      <c r="E41" s="4"/>
      <c r="F41" s="4"/>
      <c r="G41" s="6" t="str" cm="1">
        <f t="array" ref="G41">_xlfn.SWITCH(B41,"d4",MOD(A41,4)+1,"d6",MOD(A41,6)+1,"d8",MOD(A41,8)+1,"d10",MOD(A41,10)+1,"d12",MOD(A41,12)+1,"d20",MOD(A41,20)+1,"d100",MOD(A41,100)+1,"d20 adv",MAX(ROUNDUP(A41/60,0),MOD(A41,20)+1),"d20 dis",MIN(ROUNDUP(A41/20,0),MOD(A41,20)+1),"Empty","")</f>
        <v/>
      </c>
    </row>
    <row r="42" spans="1:7" x14ac:dyDescent="0.55000000000000004">
      <c r="A42" s="5">
        <v>130</v>
      </c>
      <c r="B42" s="6" t="s">
        <v>77</v>
      </c>
      <c r="C42" s="4" t="s">
        <v>115</v>
      </c>
      <c r="D42" s="4"/>
      <c r="E42" s="4"/>
      <c r="F42" s="4"/>
      <c r="G42" s="6" t="str" cm="1">
        <f t="array" ref="G42">_xlfn.SWITCH(B42,"d4",MOD(A42,4)+1,"d6",MOD(A42,6)+1,"d8",MOD(A42,8)+1,"d10",MOD(A42,10)+1,"d12",MOD(A42,12)+1,"d20",MOD(A42,20)+1,"d100",MOD(A42,100)+1,"d20 adv",MAX(ROUNDUP(A42/60,0),MOD(A42,20)+1),"d20 dis",MIN(ROUNDUP(A42/20,0),MOD(A42,20)+1),"Empty","")</f>
        <v/>
      </c>
    </row>
    <row r="43" spans="1:7" x14ac:dyDescent="0.55000000000000004">
      <c r="A43" s="5">
        <v>552</v>
      </c>
      <c r="B43" s="6" t="s">
        <v>77</v>
      </c>
      <c r="C43" s="4" t="s">
        <v>115</v>
      </c>
      <c r="D43" s="4"/>
      <c r="E43" s="4"/>
      <c r="F43" s="4"/>
      <c r="G43" s="6" t="str" cm="1">
        <f t="array" ref="G43">_xlfn.SWITCH(B43,"d4",MOD(A43,4)+1,"d6",MOD(A43,6)+1,"d8",MOD(A43,8)+1,"d10",MOD(A43,10)+1,"d12",MOD(A43,12)+1,"d20",MOD(A43,20)+1,"d100",MOD(A43,100)+1,"d20 adv",MAX(ROUNDUP(A43/60,0),MOD(A43,20)+1),"d20 dis",MIN(ROUNDUP(A43/20,0),MOD(A43,20)+1),"Empty","")</f>
        <v/>
      </c>
    </row>
    <row r="44" spans="1:7" x14ac:dyDescent="0.55000000000000004">
      <c r="A44" s="5">
        <v>85</v>
      </c>
      <c r="B44" s="6" t="s">
        <v>77</v>
      </c>
      <c r="C44" s="4" t="s">
        <v>115</v>
      </c>
      <c r="D44" s="4"/>
      <c r="E44" s="4"/>
      <c r="F44" s="4"/>
      <c r="G44" s="6" t="str" cm="1">
        <f t="array" ref="G44">_xlfn.SWITCH(B44,"d4",MOD(A44,4)+1,"d6",MOD(A44,6)+1,"d8",MOD(A44,8)+1,"d10",MOD(A44,10)+1,"d12",MOD(A44,12)+1,"d20",MOD(A44,20)+1,"d100",MOD(A44,100)+1,"d20 adv",MAX(ROUNDUP(A44/60,0),MOD(A44,20)+1),"d20 dis",MIN(ROUNDUP(A44/20,0),MOD(A44,20)+1),"Empty","")</f>
        <v/>
      </c>
    </row>
    <row r="45" spans="1:7" x14ac:dyDescent="0.55000000000000004">
      <c r="A45" s="5">
        <v>596</v>
      </c>
      <c r="B45" s="6" t="s">
        <v>77</v>
      </c>
      <c r="C45" s="4" t="s">
        <v>115</v>
      </c>
      <c r="D45" s="4"/>
      <c r="E45" s="4"/>
      <c r="F45" s="4"/>
      <c r="G45" s="6" t="str" cm="1">
        <f t="array" ref="G45">_xlfn.SWITCH(B45,"d4",MOD(A45,4)+1,"d6",MOD(A45,6)+1,"d8",MOD(A45,8)+1,"d10",MOD(A45,10)+1,"d12",MOD(A45,12)+1,"d20",MOD(A45,20)+1,"d100",MOD(A45,100)+1,"d20 adv",MAX(ROUNDUP(A45/60,0),MOD(A45,20)+1),"d20 dis",MIN(ROUNDUP(A45/20,0),MOD(A45,20)+1),"Empty","")</f>
        <v/>
      </c>
    </row>
    <row r="46" spans="1:7" x14ac:dyDescent="0.55000000000000004">
      <c r="A46" s="5">
        <v>0</v>
      </c>
      <c r="B46" s="6" t="s">
        <v>77</v>
      </c>
      <c r="C46" s="4" t="s">
        <v>115</v>
      </c>
      <c r="D46" s="4"/>
      <c r="E46" s="4"/>
      <c r="F46" s="4"/>
      <c r="G46" s="6" t="str" cm="1">
        <f t="array" ref="G46">_xlfn.SWITCH(B46,"d4",MOD(A46,4)+1,"d6",MOD(A46,6)+1,"d8",MOD(A46,8)+1,"d10",MOD(A46,10)+1,"d12",MOD(A46,12)+1,"d20",MOD(A46,20)+1,"d100",MOD(A46,100)+1,"d20 adv",MAX(ROUNDUP(A46/60,0),MOD(A46,20)+1),"d20 dis",MIN(ROUNDUP(A46/20,0),MOD(A46,20)+1),"Empty","")</f>
        <v/>
      </c>
    </row>
    <row r="47" spans="1:7" x14ac:dyDescent="0.55000000000000004">
      <c r="A47" s="5">
        <v>713</v>
      </c>
      <c r="B47" s="6" t="s">
        <v>77</v>
      </c>
      <c r="C47" s="4" t="s">
        <v>115</v>
      </c>
      <c r="D47" s="4"/>
      <c r="E47" s="4"/>
      <c r="F47" s="4"/>
      <c r="G47" s="6" t="str" cm="1">
        <f t="array" ref="G47">_xlfn.SWITCH(B47,"d4",MOD(A47,4)+1,"d6",MOD(A47,6)+1,"d8",MOD(A47,8)+1,"d10",MOD(A47,10)+1,"d12",MOD(A47,12)+1,"d20",MOD(A47,20)+1,"d100",MOD(A47,100)+1,"d20 adv",MAX(ROUNDUP(A47/60,0),MOD(A47,20)+1),"d20 dis",MIN(ROUNDUP(A47/20,0),MOD(A47,20)+1),"Empty","")</f>
        <v/>
      </c>
    </row>
    <row r="48" spans="1:7" x14ac:dyDescent="0.55000000000000004">
      <c r="A48" s="5">
        <v>679</v>
      </c>
      <c r="B48" s="6" t="s">
        <v>77</v>
      </c>
      <c r="C48" s="4" t="s">
        <v>115</v>
      </c>
      <c r="D48" s="4"/>
      <c r="E48" s="4"/>
      <c r="F48" s="4"/>
      <c r="G48" s="6" t="str" cm="1">
        <f t="array" ref="G48">_xlfn.SWITCH(B48,"d4",MOD(A48,4)+1,"d6",MOD(A48,6)+1,"d8",MOD(A48,8)+1,"d10",MOD(A48,10)+1,"d12",MOD(A48,12)+1,"d20",MOD(A48,20)+1,"d100",MOD(A48,100)+1,"d20 adv",MAX(ROUNDUP(A48/60,0),MOD(A48,20)+1),"d20 dis",MIN(ROUNDUP(A48/20,0),MOD(A48,20)+1),"Empty","")</f>
        <v/>
      </c>
    </row>
    <row r="49" spans="1:7" x14ac:dyDescent="0.55000000000000004">
      <c r="A49" s="5">
        <v>721</v>
      </c>
      <c r="B49" s="6" t="s">
        <v>77</v>
      </c>
      <c r="C49" s="4" t="s">
        <v>115</v>
      </c>
      <c r="D49" s="4"/>
      <c r="E49" s="4"/>
      <c r="F49" s="4"/>
      <c r="G49" s="6" t="str" cm="1">
        <f t="array" ref="G49">_xlfn.SWITCH(B49,"d4",MOD(A49,4)+1,"d6",MOD(A49,6)+1,"d8",MOD(A49,8)+1,"d10",MOD(A49,10)+1,"d12",MOD(A49,12)+1,"d20",MOD(A49,20)+1,"d100",MOD(A49,100)+1,"d20 adv",MAX(ROUNDUP(A49/60,0),MOD(A49,20)+1),"d20 dis",MIN(ROUNDUP(A49/20,0),MOD(A49,20)+1),"Empty","")</f>
        <v/>
      </c>
    </row>
    <row r="50" spans="1:7" x14ac:dyDescent="0.55000000000000004">
      <c r="A50" s="5">
        <v>926</v>
      </c>
      <c r="B50" s="6" t="s">
        <v>77</v>
      </c>
      <c r="C50" s="4" t="s">
        <v>115</v>
      </c>
      <c r="D50" s="4"/>
      <c r="E50" s="4"/>
      <c r="F50" s="4"/>
      <c r="G50" s="6" t="str" cm="1">
        <f t="array" ref="G50">_xlfn.SWITCH(B50,"d4",MOD(A50,4)+1,"d6",MOD(A50,6)+1,"d8",MOD(A50,8)+1,"d10",MOD(A50,10)+1,"d12",MOD(A50,12)+1,"d20",MOD(A50,20)+1,"d100",MOD(A50,100)+1,"d20 adv",MAX(ROUNDUP(A50/60,0),MOD(A50,20)+1),"d20 dis",MIN(ROUNDUP(A50/20,0),MOD(A50,20)+1),"Empty","")</f>
        <v/>
      </c>
    </row>
    <row r="51" spans="1:7" x14ac:dyDescent="0.55000000000000004">
      <c r="A51" s="5">
        <v>1059</v>
      </c>
      <c r="B51" s="6" t="s">
        <v>77</v>
      </c>
      <c r="C51" s="4" t="s">
        <v>115</v>
      </c>
      <c r="D51" s="4"/>
      <c r="E51" s="4"/>
      <c r="F51" s="4"/>
      <c r="G51" s="6" t="str" cm="1">
        <f t="array" ref="G51">_xlfn.SWITCH(B51,"d4",MOD(A51,4)+1,"d6",MOD(A51,6)+1,"d8",MOD(A51,8)+1,"d10",MOD(A51,10)+1,"d12",MOD(A51,12)+1,"d20",MOD(A51,20)+1,"d100",MOD(A51,100)+1,"d20 adv",MAX(ROUNDUP(A51/60,0),MOD(A51,20)+1),"d20 dis",MIN(ROUNDUP(A51/20,0),MOD(A51,20)+1),"Empty","")</f>
        <v/>
      </c>
    </row>
    <row r="52" spans="1:7" x14ac:dyDescent="0.55000000000000004">
      <c r="A52" s="5">
        <v>593</v>
      </c>
      <c r="B52" s="6" t="s">
        <v>77</v>
      </c>
      <c r="C52" s="4" t="s">
        <v>115</v>
      </c>
      <c r="D52" s="4"/>
      <c r="E52" s="4"/>
      <c r="F52" s="4"/>
      <c r="G52" s="6" t="str" cm="1">
        <f t="array" ref="G52">_xlfn.SWITCH(B52,"d4",MOD(A52,4)+1,"d6",MOD(A52,6)+1,"d8",MOD(A52,8)+1,"d10",MOD(A52,10)+1,"d12",MOD(A52,12)+1,"d20",MOD(A52,20)+1,"d100",MOD(A52,100)+1,"d20 adv",MAX(ROUNDUP(A52/60,0),MOD(A52,20)+1),"d20 dis",MIN(ROUNDUP(A52/20,0),MOD(A52,20)+1),"Empty","")</f>
        <v/>
      </c>
    </row>
    <row r="53" spans="1:7" x14ac:dyDescent="0.55000000000000004">
      <c r="A53" s="5">
        <v>409</v>
      </c>
      <c r="B53" s="6" t="s">
        <v>77</v>
      </c>
      <c r="C53" s="4" t="s">
        <v>115</v>
      </c>
      <c r="D53" s="4"/>
      <c r="E53" s="4"/>
      <c r="F53" s="4"/>
      <c r="G53" s="6" t="str" cm="1">
        <f t="array" ref="G53">_xlfn.SWITCH(B53,"d4",MOD(A53,4)+1,"d6",MOD(A53,6)+1,"d8",MOD(A53,8)+1,"d10",MOD(A53,10)+1,"d12",MOD(A53,12)+1,"d20",MOD(A53,20)+1,"d100",MOD(A53,100)+1,"d20 adv",MAX(ROUNDUP(A53/60,0),MOD(A53,20)+1),"d20 dis",MIN(ROUNDUP(A53/20,0),MOD(A53,20)+1),"Empty","")</f>
        <v/>
      </c>
    </row>
    <row r="54" spans="1:7" x14ac:dyDescent="0.55000000000000004">
      <c r="A54" s="5">
        <v>296</v>
      </c>
      <c r="B54" s="6" t="s">
        <v>77</v>
      </c>
      <c r="C54" s="4" t="s">
        <v>115</v>
      </c>
      <c r="D54" s="4"/>
      <c r="E54" s="4"/>
      <c r="F54" s="4"/>
      <c r="G54" s="6" t="str" cm="1">
        <f t="array" ref="G54">_xlfn.SWITCH(B54,"d4",MOD(A54,4)+1,"d6",MOD(A54,6)+1,"d8",MOD(A54,8)+1,"d10",MOD(A54,10)+1,"d12",MOD(A54,12)+1,"d20",MOD(A54,20)+1,"d100",MOD(A54,100)+1,"d20 adv",MAX(ROUNDUP(A54/60,0),MOD(A54,20)+1),"d20 dis",MIN(ROUNDUP(A54/20,0),MOD(A54,20)+1),"Empty","")</f>
        <v/>
      </c>
    </row>
    <row r="55" spans="1:7" x14ac:dyDescent="0.55000000000000004">
      <c r="A55" s="5">
        <v>479</v>
      </c>
      <c r="B55" s="6" t="s">
        <v>77</v>
      </c>
      <c r="C55" s="4" t="s">
        <v>115</v>
      </c>
      <c r="D55" s="4"/>
      <c r="E55" s="4"/>
      <c r="F55" s="4"/>
      <c r="G55" s="6" t="str" cm="1">
        <f t="array" ref="G55">_xlfn.SWITCH(B55,"d4",MOD(A55,4)+1,"d6",MOD(A55,6)+1,"d8",MOD(A55,8)+1,"d10",MOD(A55,10)+1,"d12",MOD(A55,12)+1,"d20",MOD(A55,20)+1,"d100",MOD(A55,100)+1,"d20 adv",MAX(ROUNDUP(A55/60,0),MOD(A55,20)+1),"d20 dis",MIN(ROUNDUP(A55/20,0),MOD(A55,20)+1),"Empty","")</f>
        <v/>
      </c>
    </row>
    <row r="56" spans="1:7" x14ac:dyDescent="0.55000000000000004">
      <c r="A56" s="5">
        <v>694</v>
      </c>
      <c r="B56" s="6" t="s">
        <v>77</v>
      </c>
      <c r="C56" s="4" t="s">
        <v>115</v>
      </c>
      <c r="D56" s="4"/>
      <c r="E56" s="4"/>
      <c r="F56" s="4"/>
      <c r="G56" s="6" t="str" cm="1">
        <f t="array" ref="G56">_xlfn.SWITCH(B56,"d4",MOD(A56,4)+1,"d6",MOD(A56,6)+1,"d8",MOD(A56,8)+1,"d10",MOD(A56,10)+1,"d12",MOD(A56,12)+1,"d20",MOD(A56,20)+1,"d100",MOD(A56,100)+1,"d20 adv",MAX(ROUNDUP(A56/60,0),MOD(A56,20)+1),"d20 dis",MIN(ROUNDUP(A56/20,0),MOD(A56,20)+1),"Empty","")</f>
        <v/>
      </c>
    </row>
    <row r="57" spans="1:7" x14ac:dyDescent="0.55000000000000004">
      <c r="A57" s="5">
        <v>3</v>
      </c>
      <c r="B57" s="6" t="s">
        <v>77</v>
      </c>
      <c r="C57" s="4" t="s">
        <v>115</v>
      </c>
      <c r="D57" s="4"/>
      <c r="E57" s="4"/>
      <c r="F57" s="4"/>
      <c r="G57" s="6" t="str" cm="1">
        <f t="array" ref="G57">_xlfn.SWITCH(B57,"d4",MOD(A57,4)+1,"d6",MOD(A57,6)+1,"d8",MOD(A57,8)+1,"d10",MOD(A57,10)+1,"d12",MOD(A57,12)+1,"d20",MOD(A57,20)+1,"d100",MOD(A57,100)+1,"d20 adv",MAX(ROUNDUP(A57/60,0),MOD(A57,20)+1),"d20 dis",MIN(ROUNDUP(A57/20,0),MOD(A57,20)+1),"Empty","")</f>
        <v/>
      </c>
    </row>
    <row r="58" spans="1:7" x14ac:dyDescent="0.55000000000000004">
      <c r="A58" s="5">
        <v>211</v>
      </c>
      <c r="B58" s="6" t="s">
        <v>77</v>
      </c>
      <c r="C58" s="4" t="s">
        <v>115</v>
      </c>
      <c r="D58" s="4"/>
      <c r="E58" s="4"/>
      <c r="F58" s="4"/>
      <c r="G58" s="6" t="str" cm="1">
        <f t="array" ref="G58">_xlfn.SWITCH(B58,"d4",MOD(A58,4)+1,"d6",MOD(A58,6)+1,"d8",MOD(A58,8)+1,"d10",MOD(A58,10)+1,"d12",MOD(A58,12)+1,"d20",MOD(A58,20)+1,"d100",MOD(A58,100)+1,"d20 adv",MAX(ROUNDUP(A58/60,0),MOD(A58,20)+1),"d20 dis",MIN(ROUNDUP(A58/20,0),MOD(A58,20)+1),"Empty","")</f>
        <v/>
      </c>
    </row>
    <row r="59" spans="1:7" x14ac:dyDescent="0.55000000000000004">
      <c r="A59" s="5">
        <v>463</v>
      </c>
      <c r="B59" s="6" t="s">
        <v>77</v>
      </c>
      <c r="C59" s="4" t="s">
        <v>115</v>
      </c>
      <c r="D59" s="4"/>
      <c r="E59" s="4"/>
      <c r="F59" s="4"/>
      <c r="G59" s="6" t="str" cm="1">
        <f t="array" ref="G59">_xlfn.SWITCH(B59,"d4",MOD(A59,4)+1,"d6",MOD(A59,6)+1,"d8",MOD(A59,8)+1,"d10",MOD(A59,10)+1,"d12",MOD(A59,12)+1,"d20",MOD(A59,20)+1,"d100",MOD(A59,100)+1,"d20 adv",MAX(ROUNDUP(A59/60,0),MOD(A59,20)+1),"d20 dis",MIN(ROUNDUP(A59/20,0),MOD(A59,20)+1),"Empty","")</f>
        <v/>
      </c>
    </row>
    <row r="60" spans="1:7" x14ac:dyDescent="0.55000000000000004">
      <c r="A60" s="5">
        <v>899</v>
      </c>
      <c r="B60" s="6" t="s">
        <v>77</v>
      </c>
      <c r="C60" s="4" t="s">
        <v>115</v>
      </c>
      <c r="D60" s="4"/>
      <c r="E60" s="4"/>
      <c r="F60" s="4"/>
      <c r="G60" s="6" t="str" cm="1">
        <f t="array" ref="G60">_xlfn.SWITCH(B60,"d4",MOD(A60,4)+1,"d6",MOD(A60,6)+1,"d8",MOD(A60,8)+1,"d10",MOD(A60,10)+1,"d12",MOD(A60,12)+1,"d20",MOD(A60,20)+1,"d100",MOD(A60,100)+1,"d20 adv",MAX(ROUNDUP(A60/60,0),MOD(A60,20)+1),"d20 dis",MIN(ROUNDUP(A60/20,0),MOD(A60,20)+1),"Empty","")</f>
        <v/>
      </c>
    </row>
    <row r="61" spans="1:7" x14ac:dyDescent="0.55000000000000004">
      <c r="A61" s="5">
        <v>745</v>
      </c>
      <c r="B61" s="6" t="s">
        <v>77</v>
      </c>
      <c r="C61" s="4" t="s">
        <v>115</v>
      </c>
      <c r="D61" s="4"/>
      <c r="E61" s="4"/>
      <c r="F61" s="4"/>
      <c r="G61" s="6" t="str" cm="1">
        <f t="array" ref="G61">_xlfn.SWITCH(B61,"d4",MOD(A61,4)+1,"d6",MOD(A61,6)+1,"d8",MOD(A61,8)+1,"d10",MOD(A61,10)+1,"d12",MOD(A61,12)+1,"d20",MOD(A61,20)+1,"d100",MOD(A61,100)+1,"d20 adv",MAX(ROUNDUP(A61/60,0),MOD(A61,20)+1),"d20 dis",MIN(ROUNDUP(A61/20,0),MOD(A61,20)+1),"Empty","")</f>
        <v/>
      </c>
    </row>
    <row r="62" spans="1:7" x14ac:dyDescent="0.55000000000000004">
      <c r="A62" s="5">
        <v>136</v>
      </c>
      <c r="B62" s="6" t="s">
        <v>77</v>
      </c>
      <c r="C62" s="4" t="s">
        <v>115</v>
      </c>
      <c r="D62" s="4"/>
      <c r="E62" s="4"/>
      <c r="F62" s="4"/>
      <c r="G62" s="6" t="str" cm="1">
        <f t="array" ref="G62">_xlfn.SWITCH(B62,"d4",MOD(A62,4)+1,"d6",MOD(A62,6)+1,"d8",MOD(A62,8)+1,"d10",MOD(A62,10)+1,"d12",MOD(A62,12)+1,"d20",MOD(A62,20)+1,"d100",MOD(A62,100)+1,"d20 adv",MAX(ROUNDUP(A62/60,0),MOD(A62,20)+1),"d20 dis",MIN(ROUNDUP(A62/20,0),MOD(A62,20)+1),"Empty","")</f>
        <v/>
      </c>
    </row>
    <row r="63" spans="1:7" x14ac:dyDescent="0.55000000000000004">
      <c r="A63" s="5">
        <v>117</v>
      </c>
      <c r="B63" s="6" t="s">
        <v>77</v>
      </c>
      <c r="C63" s="4" t="s">
        <v>115</v>
      </c>
      <c r="D63" s="4"/>
      <c r="E63" s="4"/>
      <c r="F63" s="4"/>
      <c r="G63" s="6" t="str" cm="1">
        <f t="array" ref="G63">_xlfn.SWITCH(B63,"d4",MOD(A63,4)+1,"d6",MOD(A63,6)+1,"d8",MOD(A63,8)+1,"d10",MOD(A63,10)+1,"d12",MOD(A63,12)+1,"d20",MOD(A63,20)+1,"d100",MOD(A63,100)+1,"d20 adv",MAX(ROUNDUP(A63/60,0),MOD(A63,20)+1),"d20 dis",MIN(ROUNDUP(A63/20,0),MOD(A63,20)+1),"Empty","")</f>
        <v/>
      </c>
    </row>
    <row r="64" spans="1:7" x14ac:dyDescent="0.55000000000000004">
      <c r="A64" s="5">
        <v>159</v>
      </c>
      <c r="B64" s="6" t="s">
        <v>77</v>
      </c>
      <c r="C64" s="4" t="s">
        <v>115</v>
      </c>
      <c r="D64" s="4"/>
      <c r="E64" s="4"/>
      <c r="F64" s="4"/>
      <c r="G64" s="6" t="str" cm="1">
        <f t="array" ref="G64">_xlfn.SWITCH(B64,"d4",MOD(A64,4)+1,"d6",MOD(A64,6)+1,"d8",MOD(A64,8)+1,"d10",MOD(A64,10)+1,"d12",MOD(A64,12)+1,"d20",MOD(A64,20)+1,"d100",MOD(A64,100)+1,"d20 adv",MAX(ROUNDUP(A64/60,0),MOD(A64,20)+1),"d20 dis",MIN(ROUNDUP(A64/20,0),MOD(A64,20)+1),"Empty","")</f>
        <v/>
      </c>
    </row>
    <row r="65" spans="1:7" x14ac:dyDescent="0.55000000000000004">
      <c r="A65" s="5">
        <v>957</v>
      </c>
      <c r="B65" s="6" t="s">
        <v>77</v>
      </c>
      <c r="C65" s="4" t="s">
        <v>115</v>
      </c>
      <c r="D65" s="4"/>
      <c r="E65" s="4"/>
      <c r="F65" s="4"/>
      <c r="G65" s="6" t="str" cm="1">
        <f t="array" ref="G65">_xlfn.SWITCH(B65,"d4",MOD(A65,4)+1,"d6",MOD(A65,6)+1,"d8",MOD(A65,8)+1,"d10",MOD(A65,10)+1,"d12",MOD(A65,12)+1,"d20",MOD(A65,20)+1,"d100",MOD(A65,100)+1,"d20 adv",MAX(ROUNDUP(A65/60,0),MOD(A65,20)+1),"d20 dis",MIN(ROUNDUP(A65/20,0),MOD(A65,20)+1),"Empty","")</f>
        <v/>
      </c>
    </row>
    <row r="66" spans="1:7" x14ac:dyDescent="0.55000000000000004">
      <c r="A66" s="5">
        <v>656</v>
      </c>
      <c r="B66" s="6" t="s">
        <v>77</v>
      </c>
      <c r="C66" s="4" t="s">
        <v>115</v>
      </c>
      <c r="D66" s="4"/>
      <c r="E66" s="4"/>
      <c r="F66" s="4"/>
      <c r="G66" s="6" t="str" cm="1">
        <f t="array" ref="G66">_xlfn.SWITCH(B66,"d4",MOD(A66,4)+1,"d6",MOD(A66,6)+1,"d8",MOD(A66,8)+1,"d10",MOD(A66,10)+1,"d12",MOD(A66,12)+1,"d20",MOD(A66,20)+1,"d100",MOD(A66,100)+1,"d20 adv",MAX(ROUNDUP(A66/60,0),MOD(A66,20)+1),"d20 dis",MIN(ROUNDUP(A66/20,0),MOD(A66,20)+1),"Empty","")</f>
        <v/>
      </c>
    </row>
    <row r="67" spans="1:7" x14ac:dyDescent="0.55000000000000004">
      <c r="A67" s="5">
        <v>1008</v>
      </c>
      <c r="B67" s="6" t="s">
        <v>77</v>
      </c>
      <c r="C67" s="4" t="s">
        <v>115</v>
      </c>
      <c r="D67" s="4"/>
      <c r="E67" s="4"/>
      <c r="F67" s="4"/>
      <c r="G67" s="6" t="str" cm="1">
        <f t="array" ref="G67">_xlfn.SWITCH(B67,"d4",MOD(A67,4)+1,"d6",MOD(A67,6)+1,"d8",MOD(A67,8)+1,"d10",MOD(A67,10)+1,"d12",MOD(A67,12)+1,"d20",MOD(A67,20)+1,"d100",MOD(A67,100)+1,"d20 adv",MAX(ROUNDUP(A67/60,0),MOD(A67,20)+1),"d20 dis",MIN(ROUNDUP(A67/20,0),MOD(A67,20)+1),"Empty","")</f>
        <v/>
      </c>
    </row>
    <row r="68" spans="1:7" x14ac:dyDescent="0.55000000000000004">
      <c r="A68" s="5">
        <v>45</v>
      </c>
      <c r="B68" s="6" t="s">
        <v>77</v>
      </c>
      <c r="C68" s="4" t="s">
        <v>115</v>
      </c>
      <c r="D68" s="4"/>
      <c r="E68" s="4"/>
      <c r="F68" s="4"/>
      <c r="G68" s="6" t="str" cm="1">
        <f t="array" ref="G68">_xlfn.SWITCH(B68,"d4",MOD(A68,4)+1,"d6",MOD(A68,6)+1,"d8",MOD(A68,8)+1,"d10",MOD(A68,10)+1,"d12",MOD(A68,12)+1,"d20",MOD(A68,20)+1,"d100",MOD(A68,100)+1,"d20 adv",MAX(ROUNDUP(A68/60,0),MOD(A68,20)+1),"d20 dis",MIN(ROUNDUP(A68/20,0),MOD(A68,20)+1),"Empty","")</f>
        <v/>
      </c>
    </row>
    <row r="69" spans="1:7" x14ac:dyDescent="0.55000000000000004">
      <c r="A69" s="5">
        <v>197</v>
      </c>
      <c r="B69" s="6" t="s">
        <v>77</v>
      </c>
      <c r="C69" s="4" t="s">
        <v>115</v>
      </c>
      <c r="D69" s="4"/>
      <c r="E69" s="4"/>
      <c r="F69" s="4"/>
      <c r="G69" s="6" t="str" cm="1">
        <f t="array" ref="G69">_xlfn.SWITCH(B69,"d4",MOD(A69,4)+1,"d6",MOD(A69,6)+1,"d8",MOD(A69,8)+1,"d10",MOD(A69,10)+1,"d12",MOD(A69,12)+1,"d20",MOD(A69,20)+1,"d100",MOD(A69,100)+1,"d20 adv",MAX(ROUNDUP(A69/60,0),MOD(A69,20)+1),"d20 dis",MIN(ROUNDUP(A69/20,0),MOD(A69,20)+1),"Empty","")</f>
        <v/>
      </c>
    </row>
    <row r="70" spans="1:7" x14ac:dyDescent="0.55000000000000004">
      <c r="A70" s="5">
        <v>160</v>
      </c>
      <c r="B70" s="6" t="s">
        <v>77</v>
      </c>
      <c r="C70" s="4" t="s">
        <v>115</v>
      </c>
      <c r="D70" s="4"/>
      <c r="E70" s="4"/>
      <c r="F70" s="4"/>
      <c r="G70" s="6" t="str" cm="1">
        <f t="array" ref="G70">_xlfn.SWITCH(B70,"d4",MOD(A70,4)+1,"d6",MOD(A70,6)+1,"d8",MOD(A70,8)+1,"d10",MOD(A70,10)+1,"d12",MOD(A70,12)+1,"d20",MOD(A70,20)+1,"d100",MOD(A70,100)+1,"d20 adv",MAX(ROUNDUP(A70/60,0),MOD(A70,20)+1),"d20 dis",MIN(ROUNDUP(A70/20,0),MOD(A70,20)+1),"Empty","")</f>
        <v/>
      </c>
    </row>
    <row r="71" spans="1:7" x14ac:dyDescent="0.55000000000000004">
      <c r="A71" s="5">
        <v>114</v>
      </c>
      <c r="B71" s="6" t="s">
        <v>77</v>
      </c>
      <c r="C71" s="4" t="s">
        <v>115</v>
      </c>
      <c r="D71" s="4"/>
      <c r="E71" s="4"/>
      <c r="F71" s="4"/>
      <c r="G71" s="6" t="str" cm="1">
        <f t="array" ref="G71">_xlfn.SWITCH(B71,"d4",MOD(A71,4)+1,"d6",MOD(A71,6)+1,"d8",MOD(A71,8)+1,"d10",MOD(A71,10)+1,"d12",MOD(A71,12)+1,"d20",MOD(A71,20)+1,"d100",MOD(A71,100)+1,"d20 adv",MAX(ROUNDUP(A71/60,0),MOD(A71,20)+1),"d20 dis",MIN(ROUNDUP(A71/20,0),MOD(A71,20)+1),"Empty","")</f>
        <v/>
      </c>
    </row>
    <row r="72" spans="1:7" x14ac:dyDescent="0.55000000000000004">
      <c r="A72" s="5">
        <v>578</v>
      </c>
      <c r="B72" s="6" t="s">
        <v>77</v>
      </c>
      <c r="C72" s="4" t="s">
        <v>115</v>
      </c>
      <c r="D72" s="4"/>
      <c r="E72" s="4"/>
      <c r="F72" s="4"/>
      <c r="G72" s="6" t="str" cm="1">
        <f t="array" ref="G72">_xlfn.SWITCH(B72,"d4",MOD(A72,4)+1,"d6",MOD(A72,6)+1,"d8",MOD(A72,8)+1,"d10",MOD(A72,10)+1,"d12",MOD(A72,12)+1,"d20",MOD(A72,20)+1,"d100",MOD(A72,100)+1,"d20 adv",MAX(ROUNDUP(A72/60,0),MOD(A72,20)+1),"d20 dis",MIN(ROUNDUP(A72/20,0),MOD(A72,20)+1),"Empty","")</f>
        <v/>
      </c>
    </row>
    <row r="73" spans="1:7" x14ac:dyDescent="0.55000000000000004">
      <c r="A73" s="5">
        <v>1126</v>
      </c>
      <c r="B73" s="6" t="s">
        <v>77</v>
      </c>
      <c r="C73" s="4" t="s">
        <v>115</v>
      </c>
      <c r="D73" s="4"/>
      <c r="E73" s="4"/>
      <c r="F73" s="4"/>
      <c r="G73" s="6" t="str" cm="1">
        <f t="array" ref="G73">_xlfn.SWITCH(B73,"d4",MOD(A73,4)+1,"d6",MOD(A73,6)+1,"d8",MOD(A73,8)+1,"d10",MOD(A73,10)+1,"d12",MOD(A73,12)+1,"d20",MOD(A73,20)+1,"d100",MOD(A73,100)+1,"d20 adv",MAX(ROUNDUP(A73/60,0),MOD(A73,20)+1),"d20 dis",MIN(ROUNDUP(A73/20,0),MOD(A73,20)+1),"Empty","")</f>
        <v/>
      </c>
    </row>
    <row r="74" spans="1:7" x14ac:dyDescent="0.55000000000000004">
      <c r="A74" s="5">
        <v>370</v>
      </c>
      <c r="B74" s="6" t="s">
        <v>77</v>
      </c>
      <c r="C74" s="4" t="s">
        <v>115</v>
      </c>
      <c r="D74" s="4"/>
      <c r="E74" s="4"/>
      <c r="F74" s="4"/>
      <c r="G74" s="6" t="str" cm="1">
        <f t="array" ref="G74">_xlfn.SWITCH(B74,"d4",MOD(A74,4)+1,"d6",MOD(A74,6)+1,"d8",MOD(A74,8)+1,"d10",MOD(A74,10)+1,"d12",MOD(A74,12)+1,"d20",MOD(A74,20)+1,"d100",MOD(A74,100)+1,"d20 adv",MAX(ROUNDUP(A74/60,0),MOD(A74,20)+1),"d20 dis",MIN(ROUNDUP(A74/20,0),MOD(A74,20)+1),"Empty","")</f>
        <v/>
      </c>
    </row>
    <row r="75" spans="1:7" x14ac:dyDescent="0.55000000000000004">
      <c r="A75" s="5">
        <v>308</v>
      </c>
      <c r="B75" s="6" t="s">
        <v>77</v>
      </c>
      <c r="C75" s="4" t="s">
        <v>115</v>
      </c>
      <c r="D75" s="4"/>
      <c r="E75" s="4"/>
      <c r="F75" s="4"/>
      <c r="G75" s="6" t="str" cm="1">
        <f t="array" ref="G75">_xlfn.SWITCH(B75,"d4",MOD(A75,4)+1,"d6",MOD(A75,6)+1,"d8",MOD(A75,8)+1,"d10",MOD(A75,10)+1,"d12",MOD(A75,12)+1,"d20",MOD(A75,20)+1,"d100",MOD(A75,100)+1,"d20 adv",MAX(ROUNDUP(A75/60,0),MOD(A75,20)+1),"d20 dis",MIN(ROUNDUP(A75/20,0),MOD(A75,20)+1),"Empty","")</f>
        <v/>
      </c>
    </row>
    <row r="76" spans="1:7" x14ac:dyDescent="0.55000000000000004">
      <c r="A76" s="5">
        <v>838</v>
      </c>
      <c r="B76" s="6" t="s">
        <v>77</v>
      </c>
      <c r="C76" s="4" t="s">
        <v>115</v>
      </c>
      <c r="D76" s="4"/>
      <c r="E76" s="4"/>
      <c r="F76" s="4"/>
      <c r="G76" s="6" t="str" cm="1">
        <f t="array" ref="G76">_xlfn.SWITCH(B76,"d4",MOD(A76,4)+1,"d6",MOD(A76,6)+1,"d8",MOD(A76,8)+1,"d10",MOD(A76,10)+1,"d12",MOD(A76,12)+1,"d20",MOD(A76,20)+1,"d100",MOD(A76,100)+1,"d20 adv",MAX(ROUNDUP(A76/60,0),MOD(A76,20)+1),"d20 dis",MIN(ROUNDUP(A76/20,0),MOD(A76,20)+1),"Empty","")</f>
        <v/>
      </c>
    </row>
    <row r="77" spans="1:7" x14ac:dyDescent="0.55000000000000004">
      <c r="A77" s="5">
        <v>129</v>
      </c>
      <c r="B77" s="6" t="s">
        <v>77</v>
      </c>
      <c r="C77" s="4" t="s">
        <v>115</v>
      </c>
      <c r="D77" s="4"/>
      <c r="E77" s="4"/>
      <c r="F77" s="4"/>
      <c r="G77" s="6" t="str" cm="1">
        <f t="array" ref="G77">_xlfn.SWITCH(B77,"d4",MOD(A77,4)+1,"d6",MOD(A77,6)+1,"d8",MOD(A77,8)+1,"d10",MOD(A77,10)+1,"d12",MOD(A77,12)+1,"d20",MOD(A77,20)+1,"d100",MOD(A77,100)+1,"d20 adv",MAX(ROUNDUP(A77/60,0),MOD(A77,20)+1),"d20 dis",MIN(ROUNDUP(A77/20,0),MOD(A77,20)+1),"Empty","")</f>
        <v/>
      </c>
    </row>
    <row r="78" spans="1:7" x14ac:dyDescent="0.55000000000000004">
      <c r="A78" s="5">
        <v>235</v>
      </c>
      <c r="B78" s="6" t="s">
        <v>77</v>
      </c>
      <c r="C78" s="4" t="s">
        <v>115</v>
      </c>
      <c r="D78" s="4"/>
      <c r="E78" s="4"/>
      <c r="F78" s="4"/>
      <c r="G78" s="6" t="str" cm="1">
        <f t="array" ref="G78">_xlfn.SWITCH(B78,"d4",MOD(A78,4)+1,"d6",MOD(A78,6)+1,"d8",MOD(A78,8)+1,"d10",MOD(A78,10)+1,"d12",MOD(A78,12)+1,"d20",MOD(A78,20)+1,"d100",MOD(A78,100)+1,"d20 adv",MAX(ROUNDUP(A78/60,0),MOD(A78,20)+1),"d20 dis",MIN(ROUNDUP(A78/20,0),MOD(A78,20)+1),"Empty","")</f>
        <v/>
      </c>
    </row>
    <row r="79" spans="1:7" x14ac:dyDescent="0.55000000000000004">
      <c r="A79" s="5">
        <v>80</v>
      </c>
      <c r="B79" s="6" t="s">
        <v>77</v>
      </c>
      <c r="C79" s="4" t="s">
        <v>115</v>
      </c>
      <c r="D79" s="4"/>
      <c r="E79" s="4"/>
      <c r="F79" s="4"/>
      <c r="G79" s="6" t="str" cm="1">
        <f t="array" ref="G79">_xlfn.SWITCH(B79,"d4",MOD(A79,4)+1,"d6",MOD(A79,6)+1,"d8",MOD(A79,8)+1,"d10",MOD(A79,10)+1,"d12",MOD(A79,12)+1,"d20",MOD(A79,20)+1,"d100",MOD(A79,100)+1,"d20 adv",MAX(ROUNDUP(A79/60,0),MOD(A79,20)+1),"d20 dis",MIN(ROUNDUP(A79/20,0),MOD(A79,20)+1),"Empty","")</f>
        <v/>
      </c>
    </row>
    <row r="80" spans="1:7" x14ac:dyDescent="0.55000000000000004">
      <c r="A80" s="5">
        <v>671</v>
      </c>
      <c r="B80" s="6" t="s">
        <v>77</v>
      </c>
      <c r="C80" s="4" t="s">
        <v>115</v>
      </c>
      <c r="D80" s="4"/>
      <c r="E80" s="4"/>
      <c r="F80" s="4"/>
      <c r="G80" s="6" t="str" cm="1">
        <f t="array" ref="G80">_xlfn.SWITCH(B80,"d4",MOD(A80,4)+1,"d6",MOD(A80,6)+1,"d8",MOD(A80,8)+1,"d10",MOD(A80,10)+1,"d12",MOD(A80,12)+1,"d20",MOD(A80,20)+1,"d100",MOD(A80,100)+1,"d20 adv",MAX(ROUNDUP(A80/60,0),MOD(A80,20)+1),"d20 dis",MIN(ROUNDUP(A80/20,0),MOD(A80,20)+1),"Empty","")</f>
        <v/>
      </c>
    </row>
    <row r="81" spans="1:7" x14ac:dyDescent="0.55000000000000004">
      <c r="A81" s="5">
        <v>513</v>
      </c>
      <c r="B81" s="6" t="s">
        <v>77</v>
      </c>
      <c r="C81" s="4" t="s">
        <v>115</v>
      </c>
      <c r="D81" s="4"/>
      <c r="E81" s="4"/>
      <c r="F81" s="4"/>
      <c r="G81" s="6" t="str" cm="1">
        <f t="array" ref="G81">_xlfn.SWITCH(B81,"d4",MOD(A81,4)+1,"d6",MOD(A81,6)+1,"d8",MOD(A81,8)+1,"d10",MOD(A81,10)+1,"d12",MOD(A81,12)+1,"d20",MOD(A81,20)+1,"d100",MOD(A81,100)+1,"d20 adv",MAX(ROUNDUP(A81/60,0),MOD(A81,20)+1),"d20 dis",MIN(ROUNDUP(A81/20,0),MOD(A81,20)+1),"Empty","")</f>
        <v/>
      </c>
    </row>
    <row r="82" spans="1:7" x14ac:dyDescent="0.55000000000000004">
      <c r="A82" s="5">
        <v>930</v>
      </c>
      <c r="B82" s="6" t="s">
        <v>77</v>
      </c>
      <c r="C82" s="4" t="s">
        <v>115</v>
      </c>
      <c r="D82" s="4"/>
      <c r="E82" s="4"/>
      <c r="F82" s="4"/>
      <c r="G82" s="6" t="str" cm="1">
        <f t="array" ref="G82">_xlfn.SWITCH(B82,"d4",MOD(A82,4)+1,"d6",MOD(A82,6)+1,"d8",MOD(A82,8)+1,"d10",MOD(A82,10)+1,"d12",MOD(A82,12)+1,"d20",MOD(A82,20)+1,"d100",MOD(A82,100)+1,"d20 adv",MAX(ROUNDUP(A82/60,0),MOD(A82,20)+1),"d20 dis",MIN(ROUNDUP(A82/20,0),MOD(A82,20)+1),"Empty","")</f>
        <v/>
      </c>
    </row>
    <row r="83" spans="1:7" x14ac:dyDescent="0.55000000000000004">
      <c r="A83" s="5">
        <v>173</v>
      </c>
      <c r="B83" s="6" t="s">
        <v>77</v>
      </c>
      <c r="C83" s="4" t="s">
        <v>115</v>
      </c>
      <c r="D83" s="4"/>
      <c r="E83" s="4"/>
      <c r="F83" s="4"/>
      <c r="G83" s="6" t="str" cm="1">
        <f t="array" ref="G83">_xlfn.SWITCH(B83,"d4",MOD(A83,4)+1,"d6",MOD(A83,6)+1,"d8",MOD(A83,8)+1,"d10",MOD(A83,10)+1,"d12",MOD(A83,12)+1,"d20",MOD(A83,20)+1,"d100",MOD(A83,100)+1,"d20 adv",MAX(ROUNDUP(A83/60,0),MOD(A83,20)+1),"d20 dis",MIN(ROUNDUP(A83/20,0),MOD(A83,20)+1),"Empty","")</f>
        <v/>
      </c>
    </row>
    <row r="84" spans="1:7" x14ac:dyDescent="0.55000000000000004">
      <c r="A84" s="5">
        <v>44</v>
      </c>
      <c r="B84" s="6" t="s">
        <v>77</v>
      </c>
      <c r="C84" s="4" t="s">
        <v>115</v>
      </c>
      <c r="D84" s="4"/>
      <c r="E84" s="4"/>
      <c r="F84" s="4"/>
      <c r="G84" s="6" t="str" cm="1">
        <f t="array" ref="G84">_xlfn.SWITCH(B84,"d4",MOD(A84,4)+1,"d6",MOD(A84,6)+1,"d8",MOD(A84,8)+1,"d10",MOD(A84,10)+1,"d12",MOD(A84,12)+1,"d20",MOD(A84,20)+1,"d100",MOD(A84,100)+1,"d20 adv",MAX(ROUNDUP(A84/60,0),MOD(A84,20)+1),"d20 dis",MIN(ROUNDUP(A84/20,0),MOD(A84,20)+1),"Empty","")</f>
        <v/>
      </c>
    </row>
    <row r="85" spans="1:7" x14ac:dyDescent="0.55000000000000004">
      <c r="A85" s="5">
        <v>668</v>
      </c>
      <c r="B85" s="6" t="s">
        <v>77</v>
      </c>
      <c r="C85" s="4" t="s">
        <v>115</v>
      </c>
      <c r="D85" s="4"/>
      <c r="E85" s="4"/>
      <c r="F85" s="4"/>
      <c r="G85" s="6" t="str" cm="1">
        <f t="array" ref="G85">_xlfn.SWITCH(B85,"d4",MOD(A85,4)+1,"d6",MOD(A85,6)+1,"d8",MOD(A85,8)+1,"d10",MOD(A85,10)+1,"d12",MOD(A85,12)+1,"d20",MOD(A85,20)+1,"d100",MOD(A85,100)+1,"d20 adv",MAX(ROUNDUP(A85/60,0),MOD(A85,20)+1),"d20 dis",MIN(ROUNDUP(A85/20,0),MOD(A85,20)+1),"Empty","")</f>
        <v/>
      </c>
    </row>
    <row r="86" spans="1:7" x14ac:dyDescent="0.55000000000000004">
      <c r="A86" s="5">
        <v>556</v>
      </c>
      <c r="B86" s="6" t="s">
        <v>77</v>
      </c>
      <c r="C86" s="4" t="s">
        <v>115</v>
      </c>
      <c r="D86" s="4"/>
      <c r="E86" s="4"/>
      <c r="F86" s="4"/>
      <c r="G86" s="6" t="str" cm="1">
        <f t="array" ref="G86">_xlfn.SWITCH(B86,"d4",MOD(A86,4)+1,"d6",MOD(A86,6)+1,"d8",MOD(A86,8)+1,"d10",MOD(A86,10)+1,"d12",MOD(A86,12)+1,"d20",MOD(A86,20)+1,"d100",MOD(A86,100)+1,"d20 adv",MAX(ROUNDUP(A86/60,0),MOD(A86,20)+1),"d20 dis",MIN(ROUNDUP(A86/20,0),MOD(A86,20)+1),"Empty","")</f>
        <v/>
      </c>
    </row>
    <row r="87" spans="1:7" x14ac:dyDescent="0.55000000000000004">
      <c r="A87" s="5">
        <v>1180</v>
      </c>
      <c r="B87" s="6" t="s">
        <v>77</v>
      </c>
      <c r="C87" s="4" t="s">
        <v>115</v>
      </c>
      <c r="D87" s="4"/>
      <c r="E87" s="4"/>
      <c r="F87" s="4"/>
      <c r="G87" s="6" t="str" cm="1">
        <f t="array" ref="G87">_xlfn.SWITCH(B87,"d4",MOD(A87,4)+1,"d6",MOD(A87,6)+1,"d8",MOD(A87,8)+1,"d10",MOD(A87,10)+1,"d12",MOD(A87,12)+1,"d20",MOD(A87,20)+1,"d100",MOD(A87,100)+1,"d20 adv",MAX(ROUNDUP(A87/60,0),MOD(A87,20)+1),"d20 dis",MIN(ROUNDUP(A87/20,0),MOD(A87,20)+1),"Empty","")</f>
        <v/>
      </c>
    </row>
    <row r="88" spans="1:7" x14ac:dyDescent="0.55000000000000004">
      <c r="A88" s="5">
        <v>512</v>
      </c>
      <c r="B88" s="6" t="s">
        <v>77</v>
      </c>
      <c r="C88" s="4" t="s">
        <v>115</v>
      </c>
      <c r="D88" s="4"/>
      <c r="E88" s="4"/>
      <c r="F88" s="4"/>
      <c r="G88" s="6" t="str" cm="1">
        <f t="array" ref="G88">_xlfn.SWITCH(B88,"d4",MOD(A88,4)+1,"d6",MOD(A88,6)+1,"d8",MOD(A88,8)+1,"d10",MOD(A88,10)+1,"d12",MOD(A88,12)+1,"d20",MOD(A88,20)+1,"d100",MOD(A88,100)+1,"d20 adv",MAX(ROUNDUP(A88/60,0),MOD(A88,20)+1),"d20 dis",MIN(ROUNDUP(A88/20,0),MOD(A88,20)+1),"Empty","")</f>
        <v/>
      </c>
    </row>
    <row r="89" spans="1:7" x14ac:dyDescent="0.55000000000000004">
      <c r="A89" s="5">
        <v>1165</v>
      </c>
      <c r="B89" s="6" t="s">
        <v>77</v>
      </c>
      <c r="C89" s="4" t="s">
        <v>115</v>
      </c>
      <c r="D89" s="4"/>
      <c r="E89" s="4"/>
      <c r="F89" s="4"/>
      <c r="G89" s="6" t="str" cm="1">
        <f t="array" ref="G89">_xlfn.SWITCH(B89,"d4",MOD(A89,4)+1,"d6",MOD(A89,6)+1,"d8",MOD(A89,8)+1,"d10",MOD(A89,10)+1,"d12",MOD(A89,12)+1,"d20",MOD(A89,20)+1,"d100",MOD(A89,100)+1,"d20 adv",MAX(ROUNDUP(A89/60,0),MOD(A89,20)+1),"d20 dis",MIN(ROUNDUP(A89/20,0),MOD(A89,20)+1),"Empty","")</f>
        <v/>
      </c>
    </row>
    <row r="90" spans="1:7" x14ac:dyDescent="0.55000000000000004">
      <c r="A90" s="5">
        <v>676</v>
      </c>
      <c r="B90" s="6" t="s">
        <v>77</v>
      </c>
      <c r="C90" s="4" t="s">
        <v>115</v>
      </c>
      <c r="D90" s="4"/>
      <c r="E90" s="4"/>
      <c r="F90" s="4"/>
      <c r="G90" s="6" t="str" cm="1">
        <f t="array" ref="G90">_xlfn.SWITCH(B90,"d4",MOD(A90,4)+1,"d6",MOD(A90,6)+1,"d8",MOD(A90,8)+1,"d10",MOD(A90,10)+1,"d12",MOD(A90,12)+1,"d20",MOD(A90,20)+1,"d100",MOD(A90,100)+1,"d20 adv",MAX(ROUNDUP(A90/60,0),MOD(A90,20)+1),"d20 dis",MIN(ROUNDUP(A90/20,0),MOD(A90,20)+1),"Empty","")</f>
        <v/>
      </c>
    </row>
    <row r="91" spans="1:7" x14ac:dyDescent="0.55000000000000004">
      <c r="A91" s="5">
        <v>762</v>
      </c>
      <c r="B91" s="6" t="s">
        <v>77</v>
      </c>
      <c r="C91" s="4" t="s">
        <v>115</v>
      </c>
      <c r="D91" s="4"/>
      <c r="E91" s="4"/>
      <c r="F91" s="4"/>
      <c r="G91" s="6" t="str" cm="1">
        <f t="array" ref="G91">_xlfn.SWITCH(B91,"d4",MOD(A91,4)+1,"d6",MOD(A91,6)+1,"d8",MOD(A91,8)+1,"d10",MOD(A91,10)+1,"d12",MOD(A91,12)+1,"d20",MOD(A91,20)+1,"d100",MOD(A91,100)+1,"d20 adv",MAX(ROUNDUP(A91/60,0),MOD(A91,20)+1),"d20 dis",MIN(ROUNDUP(A91/20,0),MOD(A91,20)+1),"Empty","")</f>
        <v/>
      </c>
    </row>
    <row r="92" spans="1:7" x14ac:dyDescent="0.55000000000000004">
      <c r="A92" s="5">
        <v>412</v>
      </c>
      <c r="B92" s="6" t="s">
        <v>77</v>
      </c>
      <c r="C92" s="4" t="s">
        <v>115</v>
      </c>
      <c r="D92" s="4"/>
      <c r="E92" s="4"/>
      <c r="F92" s="4"/>
      <c r="G92" s="6" t="str" cm="1">
        <f t="array" ref="G92">_xlfn.SWITCH(B92,"d4",MOD(A92,4)+1,"d6",MOD(A92,6)+1,"d8",MOD(A92,8)+1,"d10",MOD(A92,10)+1,"d12",MOD(A92,12)+1,"d20",MOD(A92,20)+1,"d100",MOD(A92,100)+1,"d20 adv",MAX(ROUNDUP(A92/60,0),MOD(A92,20)+1),"d20 dis",MIN(ROUNDUP(A92/20,0),MOD(A92,20)+1),"Empty","")</f>
        <v/>
      </c>
    </row>
    <row r="93" spans="1:7" x14ac:dyDescent="0.55000000000000004">
      <c r="A93" s="5">
        <v>576</v>
      </c>
      <c r="B93" s="6" t="s">
        <v>77</v>
      </c>
      <c r="C93" s="4" t="s">
        <v>115</v>
      </c>
      <c r="D93" s="4"/>
      <c r="E93" s="4"/>
      <c r="F93" s="4"/>
      <c r="G93" s="6" t="str" cm="1">
        <f t="array" ref="G93">_xlfn.SWITCH(B93,"d4",MOD(A93,4)+1,"d6",MOD(A93,6)+1,"d8",MOD(A93,8)+1,"d10",MOD(A93,10)+1,"d12",MOD(A93,12)+1,"d20",MOD(A93,20)+1,"d100",MOD(A93,100)+1,"d20 adv",MAX(ROUNDUP(A93/60,0),MOD(A93,20)+1),"d20 dis",MIN(ROUNDUP(A93/20,0),MOD(A93,20)+1),"Empty","")</f>
        <v/>
      </c>
    </row>
    <row r="94" spans="1:7" x14ac:dyDescent="0.55000000000000004">
      <c r="A94" s="5">
        <v>82</v>
      </c>
      <c r="B94" s="6" t="s">
        <v>77</v>
      </c>
      <c r="C94" s="4" t="s">
        <v>115</v>
      </c>
      <c r="D94" s="4"/>
      <c r="E94" s="4"/>
      <c r="F94" s="4"/>
      <c r="G94" s="6" t="str" cm="1">
        <f t="array" ref="G94">_xlfn.SWITCH(B94,"d4",MOD(A94,4)+1,"d6",MOD(A94,6)+1,"d8",MOD(A94,8)+1,"d10",MOD(A94,10)+1,"d12",MOD(A94,12)+1,"d20",MOD(A94,20)+1,"d100",MOD(A94,100)+1,"d20 adv",MAX(ROUNDUP(A94/60,0),MOD(A94,20)+1),"d20 dis",MIN(ROUNDUP(A94/20,0),MOD(A94,20)+1),"Empty","")</f>
        <v/>
      </c>
    </row>
    <row r="95" spans="1:7" x14ac:dyDescent="0.55000000000000004">
      <c r="A95" s="5">
        <v>569</v>
      </c>
      <c r="B95" s="6" t="s">
        <v>77</v>
      </c>
      <c r="C95" s="4" t="s">
        <v>115</v>
      </c>
      <c r="D95" s="4"/>
      <c r="E95" s="4"/>
      <c r="F95" s="4"/>
      <c r="G95" s="6" t="str" cm="1">
        <f t="array" ref="G95">_xlfn.SWITCH(B95,"d4",MOD(A95,4)+1,"d6",MOD(A95,6)+1,"d8",MOD(A95,8)+1,"d10",MOD(A95,10)+1,"d12",MOD(A95,12)+1,"d20",MOD(A95,20)+1,"d100",MOD(A95,100)+1,"d20 adv",MAX(ROUNDUP(A95/60,0),MOD(A95,20)+1),"d20 dis",MIN(ROUNDUP(A95/20,0),MOD(A95,20)+1),"Empty","")</f>
        <v/>
      </c>
    </row>
    <row r="96" spans="1:7" x14ac:dyDescent="0.55000000000000004">
      <c r="A96" s="5">
        <v>1131</v>
      </c>
      <c r="B96" s="6" t="s">
        <v>77</v>
      </c>
      <c r="C96" s="4" t="s">
        <v>115</v>
      </c>
      <c r="D96" s="4"/>
      <c r="E96" s="4"/>
      <c r="F96" s="4"/>
      <c r="G96" s="6" t="str" cm="1">
        <f t="array" ref="G96">_xlfn.SWITCH(B96,"d4",MOD(A96,4)+1,"d6",MOD(A96,6)+1,"d8",MOD(A96,8)+1,"d10",MOD(A96,10)+1,"d12",MOD(A96,12)+1,"d20",MOD(A96,20)+1,"d100",MOD(A96,100)+1,"d20 adv",MAX(ROUNDUP(A96/60,0),MOD(A96,20)+1),"d20 dis",MIN(ROUNDUP(A96/20,0),MOD(A96,20)+1),"Empty","")</f>
        <v/>
      </c>
    </row>
    <row r="97" spans="1:7" x14ac:dyDescent="0.55000000000000004">
      <c r="A97" s="5">
        <v>28</v>
      </c>
      <c r="B97" s="6" t="s">
        <v>77</v>
      </c>
      <c r="C97" s="4" t="s">
        <v>115</v>
      </c>
      <c r="D97" s="4"/>
      <c r="E97" s="4"/>
      <c r="F97" s="4"/>
      <c r="G97" s="6" t="str" cm="1">
        <f t="array" ref="G97">_xlfn.SWITCH(B97,"d4",MOD(A97,4)+1,"d6",MOD(A97,6)+1,"d8",MOD(A97,8)+1,"d10",MOD(A97,10)+1,"d12",MOD(A97,12)+1,"d20",MOD(A97,20)+1,"d100",MOD(A97,100)+1,"d20 adv",MAX(ROUNDUP(A97/60,0),MOD(A97,20)+1),"d20 dis",MIN(ROUNDUP(A97/20,0),MOD(A97,20)+1),"Empty","")</f>
        <v/>
      </c>
    </row>
    <row r="98" spans="1:7" x14ac:dyDescent="0.55000000000000004">
      <c r="A98" s="5">
        <v>787</v>
      </c>
      <c r="B98" s="6" t="s">
        <v>77</v>
      </c>
      <c r="C98" s="4" t="s">
        <v>115</v>
      </c>
      <c r="D98" s="4"/>
      <c r="E98" s="4"/>
      <c r="F98" s="4"/>
      <c r="G98" s="6" t="str" cm="1">
        <f t="array" ref="G98">_xlfn.SWITCH(B98,"d4",MOD(A98,4)+1,"d6",MOD(A98,6)+1,"d8",MOD(A98,8)+1,"d10",MOD(A98,10)+1,"d12",MOD(A98,12)+1,"d20",MOD(A98,20)+1,"d100",MOD(A98,100)+1,"d20 adv",MAX(ROUNDUP(A98/60,0),MOD(A98,20)+1),"d20 dis",MIN(ROUNDUP(A98/20,0),MOD(A98,20)+1),"Empty","")</f>
        <v/>
      </c>
    </row>
    <row r="99" spans="1:7" x14ac:dyDescent="0.55000000000000004">
      <c r="A99" s="5">
        <v>1</v>
      </c>
      <c r="B99" s="6" t="s">
        <v>77</v>
      </c>
      <c r="C99" s="4" t="s">
        <v>115</v>
      </c>
      <c r="D99" s="4"/>
      <c r="E99" s="4"/>
      <c r="F99" s="4"/>
      <c r="G99" t="str" cm="1">
        <f t="array" ref="G99">_xlfn.SWITCH(B99,"d4",MOD(A99,4)+1,"d6",MOD(A99,6)+1,"d8",MOD(A99,8)+1,"d10",MOD(A99,10)+1,"d12",MOD(A99,12)+1,"d20",MOD(A99,20)+1,"d100",MOD(A99,100)+1,"d20 adv",MAX(ROUNDUP(A99/60,0),MOD(A99,20)+1),"d20 dis",MIN(ROUNDUP(A99/20,0),MOD(A99,20)+1),"Empty","")</f>
        <v/>
      </c>
    </row>
    <row r="100" spans="1:7" x14ac:dyDescent="0.55000000000000004">
      <c r="A100" s="5">
        <v>1</v>
      </c>
      <c r="B100" s="6" t="s">
        <v>77</v>
      </c>
      <c r="C100" s="4" t="s">
        <v>115</v>
      </c>
      <c r="D100" s="4"/>
      <c r="E100" s="4"/>
      <c r="F100" s="4"/>
      <c r="G100" t="str" cm="1">
        <f t="array" ref="G100">_xlfn.SWITCH(B100,"d4",MOD(A100,4)+1,"d6",MOD(A100,6)+1,"d8",MOD(A100,8)+1,"d10",MOD(A100,10)+1,"d12",MOD(A100,12)+1,"d20",MOD(A100,20)+1,"d100",MOD(A100,100)+1,"d20 adv",MAX(ROUNDUP(A100/60,0),MOD(A100,20)+1),"d20 dis",MIN(ROUNDUP(A100/20,0),MOD(A100,20)+1),"Empty","")</f>
        <v/>
      </c>
    </row>
    <row r="101" spans="1:7" x14ac:dyDescent="0.55000000000000004">
      <c r="A101" s="5">
        <v>1</v>
      </c>
      <c r="B101" s="6" t="s">
        <v>77</v>
      </c>
      <c r="C101" s="4" t="s">
        <v>115</v>
      </c>
      <c r="D101" s="4"/>
      <c r="E101" s="4"/>
      <c r="F101" s="4"/>
      <c r="G101" t="str" cm="1">
        <f t="array" ref="G101">_xlfn.SWITCH(B101,"d4",MOD(A101,4)+1,"d6",MOD(A101,6)+1,"d8",MOD(A101,8)+1,"d10",MOD(A101,10)+1,"d12",MOD(A101,12)+1,"d20",MOD(A101,20)+1,"d100",MOD(A101,100)+1,"d20 adv",MAX(ROUNDUP(A101/60,0),MOD(A101,20)+1),"d20 dis",MIN(ROUNDUP(A101/20,0),MOD(A101,20)+1),"Empty","")</f>
        <v/>
      </c>
    </row>
    <row r="102" spans="1:7" x14ac:dyDescent="0.55000000000000004">
      <c r="A102" s="5"/>
    </row>
  </sheetData>
  <conditionalFormatting sqref="A2:G101">
    <cfRule type="expression" dxfId="1" priority="1">
      <formula>MOD(ROW(),2)=0</formula>
    </cfRule>
    <cfRule type="expression" dxfId="0" priority="2">
      <formula>MOD(ROW(),2)=1</formula>
    </cfRule>
  </conditionalFormatting>
  <dataValidations count="3">
    <dataValidation type="list" showInputMessage="1" showErrorMessage="1" sqref="B2:B101" xr:uid="{47CCC2B9-EB94-4B13-A548-BE8306EC6A5A}">
      <formula1>"Empty,d20,d20 adv, d20 dis,d4,d6,d8,d10,d12,d100"</formula1>
    </dataValidation>
    <dataValidation type="whole" allowBlank="1" showDropDown="1" showInputMessage="1" showErrorMessage="1" sqref="D2:F101" xr:uid="{107FC715-2DBF-4FB2-8CF1-F8783F9D1B50}">
      <formula1>1</formula1>
      <formula2>15</formula2>
    </dataValidation>
    <dataValidation type="list" allowBlank="1" showInputMessage="1" showErrorMessage="1" sqref="C2:C101" xr:uid="{CBD3E34E-CF65-4660-89E1-7E5DE71BF5BE}">
      <formula1>"Attack Roll,Damage Roll,Acrobatics,Animal Handling,Arcana,Athletics, Deception,History,Insight,Intimidation,Investigation,Medicine,Nature,Perception,Performance,Persuasion,Religion,Sleight of Hand,Stealth,Survival"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Skill Table</vt:lpstr>
      <vt:lpstr>monster treasure formulas</vt:lpstr>
      <vt:lpstr>Tier1MonsterTreasureCalculator</vt:lpstr>
      <vt:lpstr>Tier2MonsterTreasureCalculator</vt:lpstr>
      <vt:lpstr>Sheet1</vt:lpstr>
      <vt:lpstr>Initatiave Tracker</vt:lpstr>
      <vt:lpstr>Class Proficiencies</vt:lpstr>
      <vt:lpstr>Racial Bonus's</vt:lpstr>
      <vt:lpstr>Skill Hiearchy</vt:lpstr>
      <vt:lpstr>Dice Roller</vt:lpstr>
      <vt:lpstr>'Skill Table'!AC</vt:lpstr>
      <vt:lpstr>'Skill Table'!Charisma</vt:lpstr>
      <vt:lpstr>'Skill Table'!Charisma_Modifier</vt:lpstr>
      <vt:lpstr>'Skill Table'!Constitution</vt:lpstr>
      <vt:lpstr>'Skill Table'!Constitution_Modifier</vt:lpstr>
      <vt:lpstr>'Skill Table'!Dexterity</vt:lpstr>
      <vt:lpstr>'Skill Table'!Dexterity_Modifier</vt:lpstr>
      <vt:lpstr>'Skill Table'!Health</vt:lpstr>
      <vt:lpstr>'Skill Table'!Health_Dice</vt:lpstr>
      <vt:lpstr>'Skill Table'!Intelligence</vt:lpstr>
      <vt:lpstr>'Skill Table'!Intelligence_Modifier</vt:lpstr>
      <vt:lpstr>'Skill Table'!Level</vt:lpstr>
      <vt:lpstr>'Skill Table'!Proficiency</vt:lpstr>
      <vt:lpstr>'Skill Table'!skill_18</vt:lpstr>
      <vt:lpstr>'Skill Table'!skill_table_18</vt:lpstr>
      <vt:lpstr>'Skill Table'!Spell_Attack_Modifier</vt:lpstr>
      <vt:lpstr>'Skill Table'!Spell_Save_DC</vt:lpstr>
      <vt:lpstr>'Skill Table'!Spellcasting_Ability</vt:lpstr>
      <vt:lpstr>'Skill Table'!Strength</vt:lpstr>
      <vt:lpstr>'Skill Table'!Strength_Modifier</vt:lpstr>
      <vt:lpstr>'Skill Table'!Wisdom</vt:lpstr>
      <vt:lpstr>'Skill Table'!Wisdom_Modifier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Williams</dc:creator>
  <cp:lastModifiedBy>Joshua Williams</cp:lastModifiedBy>
  <cp:lastPrinted>2021-09-20T20:51:54Z</cp:lastPrinted>
  <dcterms:created xsi:type="dcterms:W3CDTF">2020-07-17T15:22:54Z</dcterms:created>
  <dcterms:modified xsi:type="dcterms:W3CDTF">2021-09-30T22:41:50Z</dcterms:modified>
</cp:coreProperties>
</file>