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barcenas/Documents/Unit 1_Excel/"/>
    </mc:Choice>
  </mc:AlternateContent>
  <xr:revisionPtr revIDLastSave="0" documentId="13_ncr:1_{47A9D68B-5FDF-0B49-8E17-E4B18E43DB3E}" xr6:coauthVersionLast="43" xr6:coauthVersionMax="43" xr10:uidLastSave="{00000000-0000-0000-0000-000000000000}"/>
  <bookViews>
    <workbookView xWindow="0" yWindow="460" windowWidth="28800" windowHeight="16240" xr2:uid="{00000000-000D-0000-FFFF-FFFF00000000}"/>
  </bookViews>
  <sheets>
    <sheet name="Sheet1" sheetId="1" r:id="rId1"/>
    <sheet name="Category" sheetId="3" r:id="rId2"/>
    <sheet name="Sub-category" sheetId="4" r:id="rId3"/>
    <sheet name="Date" sheetId="5" r:id="rId4"/>
    <sheet name="Bonus" sheetId="6" r:id="rId5"/>
  </sheets>
  <definedNames>
    <definedName name="_xlnm._FilterDatabase" localSheetId="0" hidden="1">Sheet1!$A$1:$V$4115</definedName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Goal">Sheet1!$D$2:$D$4115</definedName>
    <definedName name="Promedio">#REF!</definedName>
    <definedName name="State">Sheet1!$F$2:$F$4115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6" l="1"/>
  <c r="G2" i="6"/>
  <c r="H2" i="6"/>
  <c r="F3" i="6"/>
  <c r="G3" i="6"/>
  <c r="H3" i="6"/>
  <c r="F4" i="6"/>
  <c r="I4" i="6" s="1"/>
  <c r="G4" i="6"/>
  <c r="H4" i="6"/>
  <c r="F5" i="6"/>
  <c r="G5" i="6"/>
  <c r="I5" i="6" s="1"/>
  <c r="H5" i="6"/>
  <c r="F6" i="6"/>
  <c r="I6" i="6" s="1"/>
  <c r="G6" i="6"/>
  <c r="H6" i="6"/>
  <c r="F7" i="6"/>
  <c r="I7" i="6" s="1"/>
  <c r="G7" i="6"/>
  <c r="H7" i="6"/>
  <c r="F8" i="6"/>
  <c r="G8" i="6"/>
  <c r="H8" i="6"/>
  <c r="F9" i="6"/>
  <c r="G9" i="6"/>
  <c r="I9" i="6" s="1"/>
  <c r="H9" i="6"/>
  <c r="F10" i="6"/>
  <c r="G10" i="6"/>
  <c r="H10" i="6"/>
  <c r="F11" i="6"/>
  <c r="I11" i="6" s="1"/>
  <c r="G11" i="6"/>
  <c r="H11" i="6"/>
  <c r="F12" i="6"/>
  <c r="G12" i="6"/>
  <c r="I12" i="6" s="1"/>
  <c r="H12" i="6"/>
  <c r="F13" i="6"/>
  <c r="G13" i="6"/>
  <c r="H13" i="6"/>
  <c r="I2" i="6"/>
  <c r="I10" i="6"/>
  <c r="I3" i="6"/>
  <c r="I8" i="6"/>
  <c r="I13" i="6"/>
  <c r="E14" i="6"/>
  <c r="E2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13" i="6"/>
  <c r="B2" i="6"/>
  <c r="B14" i="6" l="1"/>
  <c r="D14" i="6"/>
  <c r="C14" i="6"/>
  <c r="F5" i="5"/>
  <c r="F6" i="5"/>
  <c r="F7" i="5"/>
  <c r="F8" i="5"/>
  <c r="F9" i="5"/>
  <c r="F10" i="5"/>
  <c r="F11" i="5"/>
  <c r="F12" i="5"/>
  <c r="F13" i="5"/>
  <c r="F14" i="5"/>
  <c r="F15" i="5"/>
  <c r="F16" i="5"/>
  <c r="G5" i="3"/>
  <c r="G6" i="3"/>
  <c r="G7" i="3"/>
  <c r="G8" i="3"/>
  <c r="G9" i="3"/>
  <c r="G10" i="3"/>
  <c r="G11" i="3"/>
  <c r="G12" i="3"/>
  <c r="G13" i="3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 l="1"/>
  <c r="U2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O2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<sst xmlns="http://schemas.openxmlformats.org/spreadsheetml/2006/main" count="37160" uniqueCount="8401">
  <si>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</si>
  <si>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</si>
  <si>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</si>
  <si>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</si>
  <si>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</si>
  <si>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</si>
  <si>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</si>
  <si>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</si>
  <si>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</si>
  <si>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</si>
  <si>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</si>
  <si>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</si>
  <si>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</si>
  <si>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</si>
  <si>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</si>
  <si>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</si>
  <si>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</si>
  <si>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</si>
  <si>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</si>
  <si>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</si>
  <si>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</si>
  <si>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</si>
  <si>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</si>
  <si>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</si>
  <si>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</si>
  <si>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</si>
  <si>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</si>
  <si>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</si>
  <si>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</si>
  <si>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</si>
  <si>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</si>
  <si>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</si>
  <si>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</si>
  <si>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</si>
  <si>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</si>
  <si>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</si>
  <si>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</si>
  <si>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</si>
  <si>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</si>
  <si>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</si>
  <si>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</si>
  <si>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</si>
  <si>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</si>
  <si>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</si>
  <si>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</si>
  <si>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</si>
  <si>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</si>
  <si>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</si>
  <si>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</si>
  <si>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</si>
  <si>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</si>
  <si>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</si>
  <si>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</si>
  <si>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</si>
  <si>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</si>
  <si>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</si>
  <si>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</si>
  <si>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</si>
  <si>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</si>
  <si>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</si>
  <si>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</si>
  <si>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</si>
  <si>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</si>
  <si>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</si>
  <si>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</si>
  <si>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</si>
  <si>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</si>
  <si>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</si>
  <si>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</si>
  <si>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</si>
  <si>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</si>
  <si>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</si>
  <si>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</si>
  <si>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</si>
  <si>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</si>
  <si>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</si>
  <si>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</si>
  <si>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</si>
  <si>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</si>
  <si>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</si>
  <si>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</si>
  <si>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</si>
  <si>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</si>
  <si>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</si>
  <si>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</si>
  <si>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</si>
  <si>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</si>
  <si>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</si>
  <si>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</si>
  <si>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</si>
  <si>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</si>
  <si>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</si>
  <si>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</si>
  <si>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</si>
  <si>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</si>
  <si>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</si>
  <si>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</si>
  <si>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</si>
  <si>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</si>
  <si>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</si>
  <si>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</si>
  <si>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</si>
  <si>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</si>
  <si>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</si>
  <si>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</si>
  <si>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</si>
  <si>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</si>
  <si>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</si>
  <si>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</si>
  <si>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</si>
  <si>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</si>
  <si>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</si>
  <si>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</si>
  <si>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</si>
  <si>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</si>
  <si>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</si>
  <si>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</si>
  <si>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</si>
  <si>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</si>
  <si>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</si>
  <si>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</si>
  <si>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</si>
  <si>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</si>
  <si>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</si>
  <si>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</si>
  <si>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</si>
  <si>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</si>
  <si>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</si>
  <si>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</si>
  <si>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</si>
  <si>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</si>
  <si>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</si>
  <si>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</si>
  <si>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</si>
  <si>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</si>
  <si>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</si>
  <si>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</si>
  <si>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</si>
  <si>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</si>
  <si>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</si>
  <si>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</si>
  <si>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</si>
  <si>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</si>
  <si>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</si>
  <si>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</si>
  <si>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</si>
  <si>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</si>
  <si>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</si>
  <si>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</si>
  <si>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</si>
  <si>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</si>
  <si>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</si>
  <si>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</si>
  <si>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</si>
  <si>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</si>
  <si>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</si>
  <si>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</si>
  <si>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</si>
  <si>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</si>
  <si>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</si>
  <si>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</si>
  <si>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</si>
  <si>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</si>
  <si>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</si>
  <si>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</si>
  <si>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</si>
  <si>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</si>
  <si>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</si>
  <si>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</si>
  <si>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</si>
  <si>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</si>
  <si>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</si>
  <si>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</si>
  <si>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</si>
  <si>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</si>
  <si>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</si>
  <si>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</si>
  <si>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</si>
  <si>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</si>
  <si>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</si>
  <si>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</si>
  <si>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</si>
  <si>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</si>
  <si>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</si>
  <si>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</si>
  <si>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</si>
  <si>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</si>
  <si>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</si>
  <si>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</si>
  <si>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</si>
  <si>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</si>
  <si>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</si>
  <si>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</si>
  <si>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</si>
  <si>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</si>
  <si>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</si>
  <si>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</si>
  <si>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</si>
  <si>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</si>
  <si>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</si>
  <si>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</si>
  <si>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</si>
  <si>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</si>
  <si>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</si>
  <si>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</si>
  <si>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</si>
  <si>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</si>
  <si>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</si>
  <si>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</si>
  <si>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</si>
  <si>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</si>
  <si>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</si>
  <si>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</si>
  <si>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</si>
  <si>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</si>
  <si>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</si>
  <si>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</si>
  <si>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</si>
  <si>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</si>
  <si>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</si>
  <si>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</si>
  <si>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</si>
  <si>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</si>
  <si>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</si>
  <si>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</si>
  <si>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</si>
  <si>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</si>
  <si>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</si>
  <si>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</si>
  <si>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</si>
  <si>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</si>
  <si>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</si>
  <si>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</si>
  <si>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</si>
  <si>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</si>
  <si>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</si>
  <si>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</si>
  <si>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</si>
  <si>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</si>
  <si>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</si>
  <si>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</si>
  <si>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</si>
  <si>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</si>
  <si>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</si>
  <si>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</si>
  <si>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</si>
  <si>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</si>
  <si>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</si>
  <si>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</si>
  <si>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</si>
  <si>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</si>
  <si>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</si>
  <si>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</si>
  <si>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</si>
  <si>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</si>
  <si>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</si>
  <si>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</si>
  <si>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</si>
  <si>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</si>
  <si>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</si>
  <si>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</si>
  <si>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</si>
  <si>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</si>
  <si>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</si>
  <si>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</si>
  <si>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</si>
  <si>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</si>
  <si>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</si>
  <si>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</si>
  <si>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</si>
  <si>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</si>
  <si>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</si>
  <si>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</si>
  <si>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</si>
  <si>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</si>
  <si>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</si>
  <si>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</si>
  <si>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</si>
  <si>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</si>
  <si>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</si>
  <si>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</si>
  <si>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</si>
  <si>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</si>
  <si>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</si>
  <si>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</si>
  <si>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</si>
  <si>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</si>
  <si>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</si>
  <si>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</si>
  <si>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</si>
  <si>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</si>
  <si>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</si>
  <si>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</si>
  <si>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</si>
  <si>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</si>
  <si>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</si>
  <si>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</si>
  <si>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</si>
  <si>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</si>
  <si>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</si>
  <si>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</si>
  <si>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</si>
  <si>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</si>
  <si>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</si>
  <si>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</si>
  <si>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</si>
  <si>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</si>
  <si>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</si>
  <si>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</si>
  <si>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</si>
  <si>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</si>
  <si>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</si>
  <si>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</si>
  <si>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</si>
  <si>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</si>
  <si>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</si>
  <si>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</si>
  <si>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</si>
  <si>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</si>
  <si>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</si>
  <si>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</si>
  <si>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</si>
  <si>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</si>
  <si>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</si>
  <si>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</si>
  <si>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</si>
  <si>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</si>
  <si>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</si>
  <si>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</si>
  <si>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</si>
  <si>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</si>
  <si>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</si>
  <si>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</si>
  <si>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</si>
  <si>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</si>
  <si>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</si>
  <si>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</si>
  <si>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</si>
  <si>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</si>
  <si>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</si>
  <si>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</si>
  <si>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</si>
  <si>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</si>
  <si>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</si>
  <si>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</si>
  <si>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</si>
  <si>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</si>
  <si>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</si>
  <si>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</si>
  <si>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</si>
  <si>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</si>
  <si>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</si>
  <si>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</si>
  <si>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</si>
  <si>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</si>
  <si>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</si>
  <si>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</si>
  <si>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</si>
  <si>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</si>
  <si>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</si>
  <si>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</si>
  <si>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</si>
  <si>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</si>
  <si>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</si>
  <si>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</si>
  <si>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</si>
  <si>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</si>
  <si>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</si>
  <si>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</si>
  <si>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</si>
  <si>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</si>
  <si>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</si>
  <si>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</si>
  <si>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</si>
  <si>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</si>
  <si>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</si>
  <si>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</si>
  <si>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</si>
  <si>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</si>
  <si>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</si>
  <si>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</si>
  <si>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</si>
  <si>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</si>
  <si>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</si>
  <si>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</si>
  <si>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</si>
  <si>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</si>
  <si>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</si>
  <si>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</si>
  <si>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</si>
  <si>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</si>
  <si>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</si>
  <si>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</si>
  <si>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</si>
  <si>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</si>
  <si>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</si>
  <si>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</si>
  <si>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</si>
  <si>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</si>
  <si>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</si>
  <si>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</si>
  <si>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</si>
  <si>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</si>
  <si>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</si>
  <si>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</si>
  <si>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</si>
  <si>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</si>
  <si>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</si>
  <si>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</si>
  <si>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</si>
  <si>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</si>
  <si>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</si>
  <si>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</si>
  <si>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</si>
  <si>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</si>
  <si>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</si>
  <si>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</si>
  <si>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</si>
  <si>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</si>
  <si>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</si>
  <si>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</si>
  <si>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</si>
  <si>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</si>
  <si>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</si>
  <si>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</si>
  <si>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</si>
  <si>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</si>
  <si>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</si>
  <si>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</si>
  <si>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</si>
  <si>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</si>
  <si>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</si>
  <si>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</si>
  <si>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</si>
  <si>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</si>
  <si>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</si>
  <si>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</si>
  <si>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</si>
  <si>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</si>
  <si>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</si>
  <si>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</si>
  <si>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</si>
  <si>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</si>
  <si>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</si>
  <si>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</si>
  <si>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</si>
  <si>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</si>
  <si>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</si>
  <si>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</si>
  <si>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</si>
  <si>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</si>
  <si>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</si>
  <si>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</si>
  <si>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</si>
  <si>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</si>
  <si>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</si>
  <si>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</si>
  <si>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</si>
  <si>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</si>
  <si>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</si>
  <si>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</si>
  <si>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</si>
  <si>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</si>
  <si>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</si>
  <si>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</si>
  <si>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</si>
  <si>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</si>
  <si>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</si>
  <si>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</si>
  <si>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</si>
  <si>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</si>
  <si>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</si>
  <si>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</si>
  <si>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</si>
  <si>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</si>
  <si>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</si>
  <si>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</si>
  <si>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</si>
  <si>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</si>
  <si>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</si>
  <si>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</si>
  <si>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</si>
  <si>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</si>
  <si>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</si>
  <si>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</si>
  <si>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</si>
  <si>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</si>
  <si>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</si>
  <si>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</si>
  <si>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</si>
  <si>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</si>
  <si>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</si>
  <si>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</si>
  <si>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</si>
  <si>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</si>
  <si>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</si>
  <si>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</si>
  <si>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</si>
  <si>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</si>
  <si>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</si>
  <si>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</si>
  <si>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</si>
  <si>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</si>
  <si>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</si>
  <si>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</si>
  <si>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</si>
  <si>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</si>
  <si>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</si>
  <si>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</si>
  <si>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</si>
  <si>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</si>
  <si>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</si>
  <si>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</si>
  <si>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</si>
  <si>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</si>
  <si>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</si>
  <si>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</si>
  <si>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</si>
  <si>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</si>
  <si>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</si>
  <si>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</si>
  <si>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</si>
  <si>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</si>
  <si>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</si>
  <si>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</si>
  <si>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</si>
  <si>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</si>
  <si>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</si>
  <si>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</si>
  <si>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</si>
  <si>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</si>
  <si>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</si>
  <si>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</si>
  <si>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</si>
  <si>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</si>
  <si>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</si>
  <si>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</si>
  <si>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</si>
  <si>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</si>
  <si>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</si>
  <si>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</si>
  <si>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</si>
  <si>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</si>
  <si>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</si>
  <si>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</si>
  <si>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</si>
  <si>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</si>
  <si>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</si>
  <si>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</si>
  <si>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</si>
  <si>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</si>
  <si>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</si>
  <si>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</si>
  <si>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</si>
  <si>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</si>
  <si>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</si>
  <si>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</si>
  <si>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</si>
  <si>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</si>
  <si>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</si>
  <si>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</si>
  <si>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</si>
  <si>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</si>
  <si>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</si>
  <si>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</si>
  <si>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</si>
  <si>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</si>
  <si>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</si>
  <si>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</si>
  <si>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</si>
  <si>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</si>
  <si>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</si>
  <si>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</si>
  <si>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</si>
  <si>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</si>
  <si>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</si>
  <si>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</si>
  <si>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</si>
  <si>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</si>
  <si>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</si>
  <si>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</si>
  <si>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</si>
  <si>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</si>
  <si>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</si>
  <si>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</si>
  <si>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</si>
  <si>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</si>
  <si>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</si>
  <si>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</si>
  <si>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</si>
  <si>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</si>
  <si>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</si>
  <si>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</si>
  <si>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</si>
  <si>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</si>
  <si>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</si>
  <si>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</si>
  <si>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</si>
  <si>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</si>
  <si>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</si>
  <si>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</si>
  <si>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</si>
  <si>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</si>
  <si>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</si>
  <si>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</si>
  <si>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</si>
  <si>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</si>
  <si>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</si>
  <si>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</si>
  <si>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</si>
  <si>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</si>
  <si>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</si>
  <si>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</si>
  <si>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</si>
  <si>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</si>
  <si>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</si>
  <si>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</si>
  <si>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</si>
  <si>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</si>
  <si>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</si>
  <si>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</si>
  <si>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</si>
  <si>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</si>
  <si>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</si>
  <si>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</si>
  <si>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</si>
  <si>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</si>
  <si>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</si>
  <si>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</si>
  <si>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</si>
  <si>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</si>
  <si>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</si>
  <si>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</si>
  <si>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</si>
  <si>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</si>
  <si>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</si>
  <si>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</si>
  <si>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</si>
  <si>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</si>
  <si>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</si>
  <si>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</si>
  <si>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</si>
  <si>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</si>
  <si>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</si>
  <si>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</si>
  <si>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</si>
  <si>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</si>
  <si>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</si>
  <si>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</si>
  <si>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</si>
  <si>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</si>
  <si>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</si>
  <si>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</si>
  <si>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</si>
  <si>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</si>
  <si>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</si>
  <si>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</si>
  <si>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</si>
  <si>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</si>
  <si>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</si>
  <si>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</si>
  <si>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</si>
  <si>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</si>
  <si>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</si>
  <si>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</si>
  <si>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</si>
  <si>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</si>
  <si>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</si>
  <si>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</si>
  <si>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</si>
  <si>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</si>
  <si>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</si>
  <si>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</si>
  <si>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</si>
  <si>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</si>
  <si>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</si>
  <si>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</si>
  <si>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</si>
  <si>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</si>
  <si>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</si>
  <si>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</si>
  <si>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</si>
  <si>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</si>
  <si>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</si>
  <si>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</si>
  <si>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</si>
  <si>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</si>
  <si>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</si>
  <si>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</si>
  <si>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</si>
  <si>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</si>
  <si>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</si>
  <si>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</si>
  <si>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</si>
  <si>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</si>
  <si>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</si>
  <si>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</si>
  <si>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</si>
  <si>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</si>
  <si>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</si>
  <si>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</si>
  <si>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</si>
  <si>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</si>
  <si>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</si>
  <si>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</si>
  <si>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</si>
  <si>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</si>
  <si>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</si>
  <si>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</si>
  <si>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</si>
  <si>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</si>
  <si>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</si>
  <si>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</si>
  <si>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</si>
  <si>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</si>
  <si>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</si>
  <si>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</si>
  <si>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</si>
  <si>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</si>
  <si>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</si>
  <si>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</si>
  <si>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</si>
  <si>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</si>
  <si>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</si>
  <si>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</si>
  <si>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</si>
  <si>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</si>
  <si>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</si>
  <si>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</si>
  <si>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</si>
  <si>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</si>
  <si>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</si>
  <si>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</si>
  <si>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</si>
  <si>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</si>
  <si>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</si>
  <si>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</si>
  <si>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</si>
  <si>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</si>
  <si>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</si>
  <si>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</si>
  <si>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</si>
  <si>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</si>
  <si>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</si>
  <si>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</si>
  <si>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</si>
  <si>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</si>
  <si>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</si>
  <si>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</si>
  <si>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</si>
  <si>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</si>
  <si>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</si>
  <si>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</si>
  <si>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</si>
  <si>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</si>
  <si>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</si>
  <si>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</si>
  <si>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</si>
  <si>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</si>
  <si>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</si>
  <si>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</si>
  <si>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</si>
  <si>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</si>
  <si>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</si>
  <si>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</si>
  <si>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</si>
  <si>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</si>
  <si>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</si>
  <si>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</si>
  <si>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</si>
  <si>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</si>
  <si>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</si>
  <si>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</si>
  <si>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</si>
  <si>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</si>
  <si>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</si>
  <si>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</si>
  <si>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</si>
  <si>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</si>
  <si>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</si>
  <si>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</si>
  <si>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</si>
  <si>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</si>
  <si>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</si>
  <si>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</si>
  <si>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</si>
  <si>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</si>
  <si>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</si>
  <si>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</si>
  <si>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</si>
  <si>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</si>
  <si>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</si>
  <si>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</si>
  <si>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</si>
  <si>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</si>
  <si>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</si>
  <si>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</si>
  <si>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</si>
  <si>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</si>
  <si>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</si>
  <si>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</si>
  <si>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</si>
  <si>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</si>
  <si>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</si>
  <si>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</si>
  <si>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</si>
  <si>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</si>
  <si>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</si>
  <si>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</si>
  <si>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</si>
  <si>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</si>
  <si>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</si>
  <si>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</si>
  <si>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</si>
  <si>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</si>
  <si>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</si>
  <si>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</si>
  <si>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</si>
  <si>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</si>
  <si>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</si>
  <si>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</si>
  <si>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</si>
  <si>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</si>
  <si>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</si>
  <si>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</si>
  <si>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</si>
  <si>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</si>
  <si>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</si>
  <si>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</si>
  <si>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</si>
  <si>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</si>
  <si>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</si>
  <si>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</si>
  <si>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</si>
  <si>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</si>
  <si>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</si>
  <si>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</si>
  <si>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</si>
  <si>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</si>
  <si>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</si>
  <si>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</si>
  <si>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</si>
  <si>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</si>
  <si>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</si>
  <si>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</si>
  <si>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</si>
  <si>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</si>
  <si>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</si>
  <si>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</si>
  <si>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</si>
  <si>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</si>
  <si>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</si>
  <si>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</si>
  <si>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</si>
  <si>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</si>
  <si>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</si>
  <si>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</si>
  <si>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</si>
  <si>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</si>
  <si>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</si>
  <si>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</si>
  <si>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</si>
  <si>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</si>
  <si>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</si>
  <si>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</si>
  <si>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</si>
  <si>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</si>
  <si>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</si>
  <si>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</si>
  <si>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</si>
  <si>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</si>
  <si>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</si>
  <si>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</si>
  <si>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</si>
  <si>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</si>
  <si>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</si>
  <si>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</si>
  <si>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</si>
  <si>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</si>
  <si>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</si>
  <si>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</si>
  <si>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</si>
  <si>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</si>
  <si>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</si>
  <si>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</si>
  <si>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</si>
  <si>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</si>
  <si>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</si>
  <si>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</si>
  <si>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</si>
  <si>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</si>
  <si>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</si>
  <si>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</si>
  <si>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</si>
  <si>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</si>
  <si>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</si>
  <si>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</si>
  <si>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</si>
  <si>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</si>
  <si>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</si>
  <si>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</si>
  <si>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</si>
  <si>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</si>
  <si>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</si>
  <si>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</si>
  <si>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</si>
  <si>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</si>
  <si>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</si>
  <si>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</si>
  <si>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</si>
  <si>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</si>
  <si>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</si>
  <si>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</si>
  <si>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</si>
  <si>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</si>
  <si>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</si>
  <si>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</si>
  <si>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</si>
  <si>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</si>
  <si>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</si>
  <si>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</si>
  <si>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</si>
  <si>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</si>
  <si>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</si>
  <si>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</si>
  <si>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</si>
  <si>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</si>
  <si>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</si>
  <si>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</si>
  <si>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</si>
  <si>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</si>
  <si>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</si>
  <si>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</si>
  <si>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</si>
  <si>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</si>
  <si>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</si>
  <si>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</si>
  <si>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</si>
  <si>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</si>
  <si>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</si>
  <si>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</si>
  <si>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</si>
  <si>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</si>
  <si>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</si>
  <si>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</si>
  <si>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</si>
  <si>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</si>
  <si>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</si>
  <si>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</si>
  <si>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</si>
  <si>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</si>
  <si>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</si>
  <si>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</si>
  <si>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</si>
  <si>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</si>
  <si>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</si>
  <si>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</si>
  <si>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</si>
  <si>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</si>
  <si>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</si>
  <si>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</si>
  <si>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</si>
  <si>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</si>
  <si>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</si>
  <si>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</si>
  <si>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</si>
  <si>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</si>
  <si>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</si>
  <si>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</si>
  <si>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</si>
  <si>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</si>
  <si>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</si>
  <si>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</si>
  <si>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</si>
  <si>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</si>
  <si>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</si>
  <si>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</si>
  <si>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</si>
  <si>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</si>
  <si>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</si>
  <si>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</si>
  <si>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</si>
  <si>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</si>
  <si>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</si>
  <si>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</si>
  <si>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</si>
  <si>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</si>
  <si>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</si>
  <si>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</si>
  <si>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</si>
  <si>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</si>
  <si>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</si>
  <si>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</si>
  <si>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</si>
  <si>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</si>
  <si>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</si>
  <si>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</si>
  <si>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</si>
  <si>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</si>
  <si>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</si>
  <si>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</si>
  <si>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</si>
  <si>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</si>
  <si>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</si>
  <si>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</si>
  <si>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</si>
  <si>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</si>
  <si>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</si>
  <si>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</si>
  <si>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</si>
  <si>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</si>
  <si>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</si>
  <si>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</si>
  <si>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</si>
  <si>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</si>
  <si>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</si>
  <si>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</si>
  <si>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</si>
  <si>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</si>
  <si>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</si>
  <si>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</si>
  <si>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</si>
  <si>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</si>
  <si>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</si>
  <si>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</si>
  <si>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</si>
  <si>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</si>
  <si>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</si>
  <si>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</si>
  <si>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</si>
  <si>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</si>
  <si>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</si>
  <si>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</si>
  <si>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</si>
  <si>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</si>
  <si>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</si>
  <si>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</si>
  <si>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</si>
  <si>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</si>
  <si>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</si>
  <si>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</si>
  <si>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</si>
  <si>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</si>
  <si>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</si>
  <si>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</si>
  <si>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</si>
  <si>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</si>
  <si>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</si>
  <si>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</si>
  <si>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</si>
  <si>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</si>
  <si>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</si>
  <si>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</si>
  <si>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</si>
  <si>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</si>
  <si>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</si>
  <si>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</si>
  <si>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</si>
  <si>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</si>
  <si>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</si>
  <si>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</si>
  <si>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</si>
  <si>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</si>
  <si>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</si>
  <si>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</si>
  <si>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</si>
  <si>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</si>
  <si>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</si>
  <si>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</si>
  <si>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</si>
  <si>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</si>
  <si>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</si>
  <si>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</si>
  <si>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</si>
  <si>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</si>
  <si>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</si>
  <si>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</si>
  <si>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</si>
  <si>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</si>
  <si>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</si>
  <si>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</si>
  <si>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</si>
  <si>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</si>
  <si>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</si>
  <si>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</si>
  <si>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</si>
  <si>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</si>
  <si>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</si>
  <si>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</si>
  <si>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</si>
  <si>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</si>
  <si>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</si>
  <si>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</si>
  <si>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</si>
  <si>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</si>
  <si>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</si>
  <si>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</si>
  <si>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</si>
  <si>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</si>
  <si>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</si>
  <si>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</si>
  <si>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</si>
  <si>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</si>
  <si>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</si>
  <si>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</si>
  <si>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</si>
  <si>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</si>
  <si>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</si>
  <si>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</si>
  <si>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</si>
  <si>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</si>
  <si>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</si>
  <si>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</si>
  <si>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</si>
  <si>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</si>
  <si>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</si>
  <si>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</si>
  <si>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</si>
  <si>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</si>
  <si>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</si>
  <si>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</si>
  <si>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</si>
  <si>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</si>
  <si>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</si>
  <si>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</si>
  <si>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</si>
  <si>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</si>
  <si>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</si>
  <si>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</si>
  <si>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</si>
  <si>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</si>
  <si>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</si>
  <si>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</si>
  <si>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</si>
  <si>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</si>
  <si>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</si>
  <si>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</si>
  <si>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</si>
  <si>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</si>
  <si>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</si>
  <si>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</si>
  <si>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</si>
  <si>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</si>
  <si>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</si>
  <si>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</si>
  <si>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</si>
  <si>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</si>
  <si>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</si>
  <si>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</si>
  <si>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</si>
  <si>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</si>
  <si>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</si>
  <si>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</si>
  <si>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</si>
  <si>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</si>
  <si>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</si>
  <si>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</si>
  <si>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</si>
  <si>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</si>
  <si>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</si>
  <si>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</si>
  <si>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</si>
  <si>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</si>
  <si>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</si>
  <si>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</si>
  <si>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</si>
  <si>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</si>
  <si>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</si>
  <si>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</si>
  <si>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</si>
  <si>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</si>
  <si>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</si>
  <si>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</si>
  <si>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</si>
  <si>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</si>
  <si>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</si>
  <si>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</si>
  <si>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</si>
  <si>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</si>
  <si>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</si>
  <si>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</si>
  <si>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</si>
  <si>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</si>
  <si>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</si>
  <si>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</si>
  <si>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</si>
  <si>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</si>
  <si>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</si>
  <si>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</si>
  <si>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</si>
  <si>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</si>
  <si>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</si>
  <si>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</si>
  <si>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</si>
  <si>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</si>
  <si>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</si>
  <si>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</si>
  <si>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</si>
  <si>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</si>
  <si>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</si>
  <si>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</si>
  <si>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</si>
  <si>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</si>
  <si>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</si>
  <si>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</si>
  <si>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</si>
  <si>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</si>
  <si>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</si>
  <si>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</si>
  <si>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</si>
  <si>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</si>
  <si>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</si>
  <si>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</si>
  <si>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</si>
  <si>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</si>
  <si>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</si>
  <si>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</si>
  <si>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</si>
  <si>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</si>
  <si>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</si>
  <si>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</si>
  <si>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</si>
  <si>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</si>
  <si>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</si>
  <si>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</si>
  <si>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</si>
  <si>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</si>
  <si>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</si>
  <si>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</si>
  <si>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</si>
  <si>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</si>
  <si>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</si>
  <si>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</si>
  <si>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</si>
  <si>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</si>
  <si>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</si>
  <si>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</si>
  <si>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</si>
  <si>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</si>
  <si>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</si>
  <si>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</si>
  <si>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</si>
  <si>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</si>
  <si>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</si>
  <si>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</si>
  <si>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</si>
  <si>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</si>
  <si>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</si>
  <si>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</si>
  <si>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</si>
  <si>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</si>
  <si>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</si>
  <si>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</si>
  <si>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</si>
  <si>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</si>
  <si>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</si>
  <si>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</si>
  <si>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</si>
  <si>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</si>
  <si>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</si>
  <si>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</si>
  <si>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</si>
  <si>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</si>
  <si>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</si>
  <si>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</si>
  <si>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</si>
  <si>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</si>
  <si>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</si>
  <si>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</si>
  <si>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</si>
  <si>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</si>
  <si>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</si>
  <si>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</si>
  <si>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</si>
  <si>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</si>
  <si>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</si>
  <si>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</si>
  <si>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</si>
  <si>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</si>
  <si>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</si>
  <si>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</si>
  <si>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</si>
  <si>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</si>
  <si>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</si>
  <si>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</si>
  <si>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</si>
  <si>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</si>
  <si>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</si>
  <si>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</si>
  <si>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</si>
  <si>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</si>
  <si>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</si>
  <si>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</si>
  <si>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</si>
  <si>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</si>
  <si>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</si>
  <si>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</si>
  <si>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</si>
  <si>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</si>
  <si>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</si>
  <si>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</si>
  <si>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</si>
  <si>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</si>
  <si>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</si>
  <si>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</si>
  <si>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</si>
  <si>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</si>
  <si>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</si>
  <si>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</si>
  <si>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</si>
  <si>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</si>
  <si>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</si>
  <si>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</si>
  <si>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</si>
  <si>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</si>
  <si>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</si>
  <si>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</si>
  <si>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</si>
  <si>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</si>
  <si>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</si>
  <si>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</si>
  <si>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</si>
  <si>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</si>
  <si>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</si>
  <si>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</si>
  <si>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</si>
  <si>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</si>
  <si>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</si>
  <si>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</si>
  <si>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</si>
  <si>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</si>
  <si>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</si>
  <si>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</si>
  <si>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</si>
  <si>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</si>
  <si>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</si>
  <si>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</si>
  <si>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</si>
  <si>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</si>
  <si>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</si>
  <si>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</si>
  <si>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</si>
  <si>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</si>
  <si>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</si>
  <si>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</si>
  <si>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</si>
  <si>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</si>
  <si>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</si>
  <si>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</si>
  <si>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</si>
  <si>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</si>
  <si>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</si>
  <si>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</si>
  <si>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</si>
  <si>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</si>
  <si>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</si>
  <si>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</si>
  <si>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</si>
  <si>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</si>
  <si>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</si>
  <si>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</si>
  <si>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</si>
  <si>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</si>
  <si>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</si>
  <si>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</si>
  <si>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</si>
  <si>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</si>
  <si>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</si>
  <si>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</si>
  <si>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</si>
  <si>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</si>
  <si>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</si>
  <si>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</si>
  <si>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</si>
  <si>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</si>
  <si>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</si>
  <si>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</si>
  <si>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</si>
  <si>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</si>
  <si>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</si>
  <si>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</si>
  <si>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</si>
  <si>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</si>
  <si>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</si>
  <si>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</si>
  <si>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</si>
  <si>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</si>
  <si>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</si>
  <si>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</si>
  <si>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</si>
  <si>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</si>
  <si>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</si>
  <si>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</si>
  <si>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</si>
  <si>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</si>
  <si>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</si>
  <si>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</si>
  <si>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</si>
  <si>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</si>
  <si>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</si>
  <si>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</si>
  <si>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</si>
  <si>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</si>
  <si>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</si>
  <si>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</si>
  <si>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</si>
  <si>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</si>
  <si>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</si>
  <si>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</si>
  <si>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</si>
  <si>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</si>
  <si>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</si>
  <si>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</si>
  <si>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</si>
  <si>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</si>
  <si>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</si>
  <si>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</si>
  <si>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</si>
  <si>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</si>
  <si>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</si>
  <si>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</si>
  <si>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</si>
  <si>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</si>
  <si>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</si>
  <si>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</si>
  <si>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</si>
  <si>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</si>
  <si>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</si>
  <si>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</si>
  <si>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</si>
  <si>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</si>
  <si>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</si>
  <si>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</si>
  <si>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</si>
  <si>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</si>
  <si>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</si>
  <si>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</si>
  <si>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</si>
  <si>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</si>
  <si>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</si>
  <si>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</si>
  <si>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</si>
  <si>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</si>
  <si>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</si>
  <si>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</si>
  <si>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</si>
  <si>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</si>
  <si>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</si>
  <si>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</si>
  <si>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</si>
  <si>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</si>
  <si>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</si>
  <si>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</si>
  <si>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</si>
  <si>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</si>
  <si>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</si>
  <si>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</si>
  <si>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</si>
  <si>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</si>
  <si>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</si>
  <si>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</si>
  <si>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</si>
  <si>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</si>
  <si>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</si>
  <si>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</si>
  <si>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</si>
  <si>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</si>
  <si>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</si>
  <si>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</si>
  <si>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</si>
  <si>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</si>
  <si>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</si>
  <si>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</si>
  <si>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</si>
  <si>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</si>
  <si>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</si>
  <si>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</si>
  <si>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</si>
  <si>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</si>
  <si>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</si>
  <si>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</si>
  <si>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</si>
  <si>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</si>
  <si>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</si>
  <si>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</si>
  <si>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</si>
  <si>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</si>
  <si>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</si>
  <si>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</si>
  <si>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</si>
  <si>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</si>
  <si>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</si>
  <si>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</si>
  <si>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</si>
  <si>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</si>
  <si>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</si>
  <si>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</si>
  <si>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</si>
  <si>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</si>
  <si>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</si>
  <si>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</si>
  <si>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</si>
  <si>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</si>
  <si>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</si>
  <si>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</si>
  <si>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</si>
  <si>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</si>
  <si>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</si>
  <si>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</si>
  <si>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</si>
  <si>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</si>
  <si>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</si>
  <si>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</si>
  <si>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</si>
  <si>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</si>
  <si>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</si>
  <si>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</si>
  <si>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</si>
  <si>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</si>
  <si>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</si>
  <si>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</si>
  <si>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</si>
  <si>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</si>
  <si>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</si>
  <si>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</si>
  <si>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</si>
  <si>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</si>
  <si>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</si>
  <si>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</si>
  <si>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</si>
  <si>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</si>
  <si>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</si>
  <si>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</si>
  <si>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</si>
  <si>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</si>
  <si>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</si>
  <si>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</si>
  <si>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</si>
  <si>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</si>
  <si>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</si>
  <si>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</si>
  <si>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</si>
  <si>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</si>
  <si>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</si>
  <si>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</si>
  <si>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</si>
  <si>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</si>
  <si>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</si>
  <si>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</si>
  <si>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</si>
  <si>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</si>
  <si>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</si>
  <si>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</si>
  <si>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</si>
  <si>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</si>
  <si>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</si>
  <si>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</si>
  <si>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</si>
  <si>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</si>
  <si>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</si>
  <si>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</si>
  <si>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</si>
  <si>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</si>
  <si>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</si>
  <si>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</si>
  <si>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</si>
  <si>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</si>
  <si>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</si>
  <si>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</si>
  <si>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</si>
  <si>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</si>
  <si>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</si>
  <si>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</si>
  <si>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</si>
  <si>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</si>
  <si>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</si>
  <si>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</si>
  <si>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</si>
  <si>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</si>
  <si>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</si>
  <si>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</si>
  <si>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</si>
  <si>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</si>
  <si>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</si>
  <si>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</si>
  <si>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</si>
  <si>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</si>
  <si>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</si>
  <si>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</si>
  <si>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</si>
  <si>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</si>
  <si>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</si>
  <si>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</si>
  <si>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</si>
  <si>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</si>
  <si>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</si>
  <si>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</si>
  <si>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</si>
  <si>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</si>
  <si>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</si>
  <si>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</si>
  <si>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</si>
  <si>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</si>
  <si>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</si>
  <si>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</si>
  <si>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</si>
  <si>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</si>
  <si>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</si>
  <si>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</si>
  <si>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</si>
  <si>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</si>
  <si>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</si>
  <si>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</si>
  <si>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</si>
  <si>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</si>
  <si>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</si>
  <si>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</si>
  <si>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</si>
  <si>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</si>
  <si>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</si>
  <si>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</si>
  <si>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</si>
  <si>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</si>
  <si>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</si>
  <si>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</si>
  <si>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</si>
  <si>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</si>
  <si>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</si>
  <si>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</si>
  <si>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</si>
  <si>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</si>
  <si>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</si>
  <si>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</si>
  <si>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</si>
  <si>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</si>
  <si>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</si>
  <si>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</si>
  <si>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</si>
  <si>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</si>
  <si>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</si>
  <si>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</si>
  <si>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</si>
  <si>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</si>
  <si>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</si>
  <si>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</si>
  <si>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</si>
  <si>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</si>
  <si>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</si>
  <si>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</si>
  <si>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</si>
  <si>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</si>
  <si>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</si>
  <si>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</si>
  <si>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</si>
  <si>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</si>
  <si>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</si>
  <si>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</si>
  <si>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</si>
  <si>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</si>
  <si>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</si>
  <si>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</si>
  <si>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</si>
  <si>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</si>
  <si>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</si>
  <si>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</si>
  <si>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</si>
  <si>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</si>
  <si>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</si>
  <si>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</si>
  <si>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</si>
  <si>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</si>
  <si>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</si>
  <si>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</si>
  <si>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</si>
  <si>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</si>
  <si>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</si>
  <si>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</si>
  <si>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</si>
  <si>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</si>
  <si>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</si>
  <si>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</si>
  <si>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</si>
  <si>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</si>
  <si>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</si>
  <si>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</si>
  <si>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</si>
  <si>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</si>
  <si>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</si>
  <si>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</si>
  <si>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</si>
  <si>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</si>
  <si>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</si>
  <si>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</si>
  <si>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</si>
  <si>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</si>
  <si>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</si>
  <si>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</si>
  <si>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</si>
  <si>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</si>
  <si>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</si>
  <si>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</si>
  <si>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</si>
  <si>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</si>
  <si>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</si>
  <si>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</si>
  <si>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</si>
  <si>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</si>
  <si>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</si>
  <si>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</si>
  <si>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</si>
  <si>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</si>
  <si>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</si>
  <si>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</si>
  <si>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</si>
  <si>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</si>
  <si>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</si>
  <si>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</si>
  <si>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</si>
  <si>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</si>
  <si>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</si>
  <si>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</si>
  <si>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</si>
  <si>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</si>
  <si>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</si>
  <si>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</si>
  <si>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</si>
  <si>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</si>
  <si>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</si>
  <si>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</si>
  <si>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</si>
  <si>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</si>
  <si>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</si>
  <si>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</si>
  <si>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</si>
  <si>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</si>
  <si>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</si>
  <si>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</si>
  <si>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</si>
  <si>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</si>
  <si>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</si>
  <si>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</si>
  <si>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</si>
  <si>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</si>
  <si>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</si>
  <si>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</si>
  <si>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</si>
  <si>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</si>
  <si>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</si>
  <si>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</si>
  <si>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</si>
  <si>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</si>
  <si>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</si>
  <si>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</si>
  <si>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</si>
  <si>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</si>
  <si>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</si>
  <si>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</si>
  <si>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</si>
  <si>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</si>
  <si>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</si>
  <si>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</si>
  <si>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</si>
  <si>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</si>
  <si>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</si>
  <si>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</si>
  <si>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</si>
  <si>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</si>
  <si>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</si>
  <si>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</si>
  <si>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</si>
  <si>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</si>
  <si>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</si>
  <si>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</si>
  <si>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</si>
  <si>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</si>
  <si>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</si>
  <si>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</si>
  <si>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</si>
  <si>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</si>
  <si>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</si>
  <si>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</si>
  <si>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</si>
  <si>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</si>
  <si>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</si>
  <si>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</si>
  <si>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</si>
  <si>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</si>
  <si>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</si>
  <si>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</si>
  <si>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</si>
  <si>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</si>
  <si>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</si>
  <si>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</si>
  <si>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</si>
  <si>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</si>
  <si>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</si>
  <si>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</si>
  <si>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</si>
  <si>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</si>
  <si>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</si>
  <si>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</si>
  <si>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</si>
  <si>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</si>
  <si>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</si>
  <si>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</si>
  <si>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</si>
  <si>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</si>
  <si>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</si>
  <si>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</si>
  <si>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</si>
  <si>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</si>
  <si>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</si>
  <si>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</si>
  <si>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</si>
  <si>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</si>
  <si>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</si>
  <si>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</si>
  <si>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</si>
  <si>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</si>
  <si>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</si>
  <si>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</si>
  <si>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</si>
  <si>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</si>
  <si>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</si>
  <si>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</si>
  <si>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</si>
  <si>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</si>
  <si>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</si>
  <si>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</si>
  <si>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</si>
  <si>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</si>
  <si>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</si>
  <si>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</si>
  <si>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</si>
  <si>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</si>
  <si>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</si>
  <si>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</si>
  <si>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</si>
  <si>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</si>
  <si>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</si>
  <si>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</si>
  <si>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</si>
  <si>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</si>
  <si>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</si>
  <si>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</si>
  <si>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</si>
  <si>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</si>
  <si>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</si>
  <si>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</si>
  <si>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</si>
  <si>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</si>
  <si>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</si>
  <si>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</si>
  <si>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</si>
  <si>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</si>
  <si>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</si>
  <si>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</si>
  <si>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</si>
  <si>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</si>
  <si>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</si>
  <si>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</si>
  <si>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</si>
  <si>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</si>
  <si>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</si>
  <si>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</si>
  <si>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</si>
  <si>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</si>
  <si>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</si>
  <si>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</si>
  <si>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</si>
  <si>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</si>
  <si>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</si>
  <si>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</si>
  <si>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</si>
  <si>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</si>
  <si>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</si>
  <si>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</si>
  <si>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</si>
  <si>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</si>
  <si>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</si>
  <si>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</si>
  <si>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</si>
  <si>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</si>
  <si>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</si>
  <si>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</si>
  <si>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</si>
  <si>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</si>
  <si>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</si>
  <si>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</si>
  <si>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</si>
  <si>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</si>
  <si>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</si>
  <si>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</si>
  <si>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</si>
  <si>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</si>
  <si>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</si>
  <si>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</si>
  <si>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</si>
  <si>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</si>
  <si>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</si>
  <si>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</si>
  <si>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</si>
  <si>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</si>
  <si>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</si>
  <si>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</si>
  <si>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</si>
  <si>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</si>
  <si>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</si>
  <si>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</si>
  <si>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</si>
  <si>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</si>
  <si>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</si>
  <si>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</si>
  <si>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</si>
  <si>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</si>
  <si>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</si>
  <si>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</si>
  <si>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</si>
  <si>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</si>
  <si>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</si>
  <si>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</si>
  <si>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</si>
  <si>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</si>
  <si>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</si>
  <si>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</si>
  <si>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</si>
  <si>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</si>
  <si>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</si>
  <si>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</si>
  <si>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</si>
  <si>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</si>
  <si>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</si>
  <si>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</si>
  <si>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</si>
  <si>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</si>
  <si>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</si>
  <si>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</si>
  <si>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</si>
  <si>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</si>
  <si>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</si>
  <si>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</si>
  <si>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</si>
  <si>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</si>
  <si>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</si>
  <si>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</si>
  <si>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</si>
  <si>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</si>
  <si>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</si>
  <si>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</si>
  <si>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</si>
  <si>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</si>
  <si>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</si>
  <si>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</si>
  <si>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</si>
  <si>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</si>
  <si>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</si>
  <si>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</si>
  <si>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</si>
  <si>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</si>
  <si>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</si>
  <si>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</si>
  <si>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</si>
  <si>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</si>
  <si>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</si>
  <si>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</si>
  <si>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</si>
  <si>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</si>
  <si>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</si>
  <si>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</si>
  <si>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</si>
  <si>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</si>
  <si>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</si>
  <si>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</si>
  <si>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</si>
  <si>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</si>
  <si>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</si>
  <si>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</si>
  <si>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</si>
  <si>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</si>
  <si>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</si>
  <si>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</si>
  <si>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</si>
  <si>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</si>
  <si>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</si>
  <si>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</si>
  <si>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</si>
  <si>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</si>
  <si>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</si>
  <si>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</si>
  <si>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</si>
  <si>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</si>
  <si>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</si>
  <si>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</si>
  <si>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</si>
  <si>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</si>
  <si>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</si>
  <si>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</si>
  <si>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</si>
  <si>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</si>
  <si>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</si>
  <si>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</si>
  <si>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</si>
  <si>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</si>
  <si>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</si>
  <si>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</si>
  <si>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</si>
  <si>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</si>
  <si>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</si>
  <si>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</si>
  <si>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</si>
  <si>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</si>
  <si>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</si>
  <si>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</si>
  <si>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</si>
  <si>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</si>
  <si>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</si>
  <si>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</si>
  <si>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</si>
  <si>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</si>
  <si>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</si>
  <si>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</si>
  <si>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</si>
  <si>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</si>
  <si>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</si>
  <si>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</si>
  <si>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</si>
  <si>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</si>
  <si>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</si>
  <si>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</si>
  <si>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</si>
  <si>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</si>
  <si>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</si>
  <si>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</si>
  <si>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</si>
  <si>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</si>
  <si>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</si>
  <si>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</si>
  <si>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</si>
  <si>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</si>
  <si>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</si>
  <si>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</si>
  <si>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</si>
  <si>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</si>
  <si>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</si>
  <si>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</si>
  <si>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</si>
  <si>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</si>
  <si>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</si>
  <si>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</si>
  <si>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</si>
  <si>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</si>
  <si>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</si>
  <si>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</si>
  <si>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</si>
  <si>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</si>
  <si>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</si>
  <si>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</si>
  <si>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</si>
  <si>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</si>
  <si>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</si>
  <si>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</si>
  <si>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</si>
  <si>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</si>
  <si>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</si>
  <si>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</si>
  <si>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</si>
  <si>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</si>
  <si>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</si>
  <si>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</si>
  <si>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</si>
  <si>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</si>
  <si>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</si>
  <si>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</si>
  <si>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</si>
  <si>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</si>
  <si>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</si>
  <si>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</si>
  <si>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</si>
  <si>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</si>
  <si>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</si>
  <si>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</si>
  <si>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</si>
  <si>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</si>
  <si>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</si>
  <si>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</si>
  <si>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</si>
  <si>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</si>
  <si>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</si>
  <si>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</si>
  <si>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</si>
  <si>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</si>
  <si>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</si>
  <si>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</si>
  <si>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</si>
  <si>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</si>
  <si>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</si>
  <si>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</si>
  <si>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</si>
  <si>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</si>
  <si>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</si>
  <si>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</si>
  <si>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</si>
  <si>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</si>
  <si>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</si>
  <si>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</si>
  <si>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</si>
  <si>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</si>
  <si>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</si>
  <si>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</si>
  <si>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</si>
  <si>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</si>
  <si>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</si>
  <si>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</si>
  <si>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</si>
  <si>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</si>
  <si>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</si>
  <si>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</si>
  <si>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</si>
  <si>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</si>
  <si>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</si>
  <si>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</si>
  <si>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</si>
  <si>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</si>
  <si>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</si>
  <si>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</si>
  <si>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</si>
  <si>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</si>
  <si>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</si>
  <si>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</si>
  <si>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</si>
  <si>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</si>
  <si>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</si>
  <si>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</si>
  <si>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</si>
  <si>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</si>
  <si>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</si>
  <si>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</si>
  <si>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</si>
  <si>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</si>
  <si>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</si>
  <si>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</si>
  <si>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</si>
  <si>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</si>
  <si>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</si>
  <si>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</si>
  <si>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</si>
  <si>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</si>
  <si>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</si>
  <si>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</si>
  <si>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</si>
  <si>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</si>
  <si>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</si>
  <si>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</si>
  <si>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</si>
  <si>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</si>
  <si>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</si>
  <si>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</si>
  <si>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</si>
  <si>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</si>
  <si>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</si>
  <si>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</si>
  <si>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</si>
  <si>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</si>
  <si>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</si>
  <si>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</si>
  <si>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</si>
  <si>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</si>
  <si>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</si>
  <si>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</si>
  <si>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</si>
  <si>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</si>
  <si>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</si>
  <si>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</si>
  <si>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</si>
  <si>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</si>
  <si>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</si>
  <si>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</si>
  <si>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</si>
  <si>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</si>
  <si>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</si>
  <si>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</si>
  <si>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</si>
  <si>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</si>
  <si>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</si>
  <si>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</si>
  <si>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</si>
  <si>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</si>
  <si>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</si>
  <si>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</si>
  <si>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</si>
  <si>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</si>
  <si>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</si>
  <si>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</si>
  <si>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</si>
  <si>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</si>
  <si>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</si>
  <si>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</si>
  <si>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</si>
  <si>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</si>
  <si>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</si>
  <si>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</si>
  <si>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</si>
  <si>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</si>
  <si>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</si>
  <si>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</si>
  <si>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</si>
  <si>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</si>
  <si>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</si>
  <si>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</si>
  <si>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</si>
  <si>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</si>
  <si>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</si>
  <si>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</si>
  <si>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</si>
  <si>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</si>
  <si>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</si>
  <si>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</si>
  <si>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</si>
  <si>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</si>
  <si>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</si>
  <si>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</si>
  <si>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</si>
  <si>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</si>
  <si>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</si>
  <si>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</si>
  <si>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</si>
  <si>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</si>
  <si>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</si>
  <si>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</si>
  <si>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</si>
  <si>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</si>
  <si>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</si>
  <si>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</si>
  <si>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</si>
  <si>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</si>
  <si>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</si>
  <si>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</si>
  <si>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</si>
  <si>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</si>
  <si>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</si>
  <si>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</si>
  <si>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</si>
  <si>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</si>
  <si>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</si>
  <si>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</si>
  <si>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</si>
  <si>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</si>
  <si>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</si>
  <si>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</si>
  <si>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</si>
  <si>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</si>
  <si>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</si>
  <si>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</si>
  <si>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</si>
  <si>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</si>
  <si>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</si>
  <si>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</si>
  <si>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</si>
  <si>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</si>
  <si>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</si>
  <si>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</si>
  <si>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</si>
  <si>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</si>
  <si>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</si>
  <si>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</si>
  <si>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</si>
  <si>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</si>
  <si>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</si>
  <si>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</si>
  <si>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</si>
  <si>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</si>
  <si>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</si>
  <si>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</si>
  <si>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</si>
  <si>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</si>
  <si>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</si>
  <si>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</si>
  <si>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</si>
  <si>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</si>
  <si>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</si>
  <si>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</si>
  <si>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</si>
  <si>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</si>
  <si>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</si>
  <si>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</si>
  <si>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</si>
  <si>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</si>
  <si>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</si>
  <si>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</si>
  <si>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</si>
  <si>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</si>
  <si>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</si>
  <si>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</si>
  <si>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</si>
  <si>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</si>
  <si>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</si>
  <si>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</si>
  <si>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</si>
  <si>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</si>
  <si>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</si>
  <si>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</si>
  <si>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</si>
  <si>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</si>
  <si>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</si>
  <si>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</si>
  <si>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</si>
  <si>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</si>
  <si>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</si>
  <si>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</si>
  <si>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</si>
  <si>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</si>
  <si>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</si>
  <si>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</si>
  <si>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</si>
  <si>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</si>
  <si>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</si>
  <si>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</si>
  <si>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</si>
  <si>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</si>
  <si>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</si>
  <si>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</si>
  <si>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</si>
  <si>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</si>
  <si>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</si>
  <si>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</si>
  <si>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</si>
  <si>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</si>
  <si>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</si>
  <si>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</si>
  <si>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</si>
  <si>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</si>
  <si>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</si>
  <si>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</si>
  <si>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</si>
  <si>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</si>
  <si>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</si>
  <si>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</si>
  <si>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</si>
  <si>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</si>
  <si>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</si>
  <si>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</si>
  <si>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</si>
  <si>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</si>
  <si>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</si>
  <si>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</si>
  <si>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</si>
  <si>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</si>
  <si>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</si>
  <si>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</si>
  <si>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</si>
  <si>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</si>
  <si>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</si>
  <si>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</si>
  <si>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</si>
  <si>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</si>
  <si>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</si>
  <si>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</si>
  <si>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</si>
  <si>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</si>
  <si>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</si>
  <si>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</si>
  <si>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</si>
  <si>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</si>
  <si>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</si>
  <si>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</si>
  <si>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</si>
  <si>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</si>
  <si>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</si>
  <si>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</si>
  <si>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</si>
  <si>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</si>
  <si>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</si>
  <si>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</si>
  <si>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</si>
  <si>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</si>
  <si>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</si>
  <si>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</si>
  <si>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</si>
  <si>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</si>
  <si>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</si>
  <si>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</si>
  <si>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</si>
  <si>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</si>
  <si>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</si>
  <si>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</si>
  <si>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</si>
  <si>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</si>
  <si>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</si>
  <si>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</si>
  <si>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</si>
  <si>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</si>
  <si>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</si>
  <si>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</si>
  <si>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</si>
  <si>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</si>
  <si>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</si>
  <si>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</si>
  <si>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</si>
  <si>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</si>
  <si>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</si>
  <si>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</si>
  <si>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</si>
  <si>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</si>
  <si>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</si>
  <si>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</si>
  <si>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</si>
  <si>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</si>
  <si>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</si>
  <si>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</si>
  <si>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</si>
  <si>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</si>
  <si>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</si>
  <si>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</si>
  <si>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</si>
  <si>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</si>
  <si>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</si>
  <si>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</si>
  <si>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</si>
  <si>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</si>
  <si>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</si>
  <si>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</si>
  <si>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</si>
  <si>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</si>
  <si>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</si>
  <si>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</si>
  <si>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</si>
  <si>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</si>
  <si>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</si>
  <si>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</si>
  <si>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</si>
  <si>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</si>
  <si>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</si>
  <si>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</si>
  <si>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</si>
  <si>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</si>
  <si>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</si>
  <si>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</si>
  <si>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</si>
  <si>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</si>
  <si>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</si>
  <si>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</si>
  <si>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</si>
  <si>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</si>
  <si>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</si>
  <si>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</si>
  <si>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</si>
  <si>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</si>
  <si>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</si>
  <si>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</si>
  <si>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</si>
  <si>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</si>
  <si>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</si>
  <si>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</si>
  <si>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</si>
  <si>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</si>
  <si>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</si>
  <si>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</si>
  <si>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</si>
  <si>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</si>
  <si>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</si>
  <si>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</si>
  <si>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</si>
  <si>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</si>
  <si>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</si>
  <si>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</si>
  <si>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</si>
  <si>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</si>
  <si>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</si>
  <si>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</si>
  <si>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</si>
  <si>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</si>
  <si>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</si>
  <si>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</si>
  <si>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</si>
  <si>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</si>
  <si>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</si>
  <si>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</si>
  <si>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</si>
  <si>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</si>
  <si>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</si>
  <si>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</si>
  <si>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</si>
  <si>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</si>
  <si>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</si>
  <si>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</si>
  <si>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</si>
  <si>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</si>
  <si>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</si>
  <si>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</si>
  <si>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</si>
  <si>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</si>
  <si>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</si>
  <si>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</si>
  <si>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</si>
  <si>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</si>
  <si>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</si>
  <si>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</si>
  <si>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</si>
  <si>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</si>
  <si>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</si>
  <si>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</si>
  <si>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</si>
  <si>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</si>
  <si>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</si>
  <si>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</si>
  <si>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</si>
  <si>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</si>
  <si>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</si>
  <si>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</si>
  <si>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</si>
  <si>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</si>
  <si>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</si>
  <si>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</si>
  <si>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</si>
  <si>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</si>
  <si>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</si>
  <si>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</si>
  <si>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</si>
  <si>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</si>
  <si>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</si>
  <si>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</si>
  <si>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</si>
  <si>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</si>
  <si>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</si>
  <si>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</si>
  <si>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</si>
  <si>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</si>
  <si>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</si>
  <si>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</si>
  <si>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</si>
  <si>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</si>
  <si>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</si>
  <si>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</si>
  <si>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</si>
  <si>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</si>
  <si>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</si>
  <si>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</si>
  <si>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</si>
  <si>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</si>
  <si>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</si>
  <si>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</si>
  <si>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</si>
  <si>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</si>
  <si>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</si>
  <si>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</si>
  <si>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</si>
  <si>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</si>
  <si>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</si>
  <si>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</si>
  <si>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</si>
  <si>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</si>
  <si>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</si>
  <si>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</si>
  <si>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</si>
  <si>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</si>
  <si>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</si>
  <si>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</si>
  <si>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</si>
  <si>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</si>
  <si>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</si>
  <si>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</si>
  <si>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</si>
  <si>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</si>
  <si>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</si>
  <si>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</si>
  <si>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</si>
  <si>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</si>
  <si>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</si>
  <si>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</si>
  <si>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</si>
  <si>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</si>
  <si>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</si>
  <si>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</si>
  <si>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</si>
  <si>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</si>
  <si>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</si>
  <si>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</si>
  <si>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</si>
  <si>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</si>
  <si>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</si>
  <si>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</si>
  <si>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</si>
  <si>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</si>
  <si>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</si>
  <si>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</si>
  <si>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</si>
  <si>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</si>
  <si>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</si>
  <si>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</si>
  <si>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</si>
  <si>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</si>
  <si>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</si>
  <si>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</si>
  <si>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</si>
  <si>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</si>
  <si>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</si>
  <si>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</si>
  <si>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</si>
  <si>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</si>
  <si>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</si>
  <si>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</si>
  <si>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</si>
  <si>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</si>
  <si>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</si>
  <si>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</si>
  <si>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</si>
  <si>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</si>
  <si>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</si>
  <si>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</si>
  <si>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</si>
  <si>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</si>
  <si>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</si>
  <si>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</si>
  <si>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</si>
  <si>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</si>
  <si>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</si>
  <si>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</si>
  <si>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</si>
  <si>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</si>
  <si>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</si>
  <si>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</si>
  <si>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</si>
  <si>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</si>
  <si>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</si>
  <si>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</si>
  <si>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</si>
  <si>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</si>
  <si>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</si>
  <si>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</si>
  <si>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</si>
  <si>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</si>
  <si>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</si>
  <si>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</si>
  <si>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</si>
  <si>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</si>
  <si>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</si>
  <si>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</si>
  <si>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</si>
  <si>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</si>
  <si>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</si>
  <si>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</si>
  <si>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</si>
  <si>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</si>
  <si>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</si>
  <si>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</si>
  <si>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</si>
  <si>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</si>
  <si>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</si>
  <si>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</si>
  <si>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</si>
  <si>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</si>
  <si>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</si>
  <si>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</si>
  <si>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</si>
  <si>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</si>
  <si>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</si>
  <si>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</si>
  <si>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</si>
  <si>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</si>
  <si>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</si>
  <si>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</si>
  <si>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</si>
  <si>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</si>
  <si>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</si>
  <si>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</si>
  <si>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</si>
  <si>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</si>
  <si>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</si>
  <si>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</si>
  <si>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</si>
  <si>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</si>
  <si>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</si>
  <si>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</si>
  <si>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</si>
  <si>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</si>
  <si>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</si>
  <si>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</si>
  <si>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</si>
  <si>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</si>
  <si>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</si>
  <si>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</si>
  <si>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</si>
  <si>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</si>
  <si>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</si>
  <si>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</si>
  <si>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</si>
  <si>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</si>
  <si>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</si>
  <si>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</si>
  <si>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</si>
  <si>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</si>
  <si>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</si>
  <si>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</si>
  <si>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</si>
  <si>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</si>
  <si>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</si>
  <si>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</si>
  <si>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</si>
  <si>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</si>
  <si>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</si>
  <si>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</si>
  <si>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</si>
  <si>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</si>
  <si>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</si>
  <si>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</si>
  <si>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</si>
  <si>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</si>
  <si>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</si>
  <si>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</si>
  <si>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</si>
  <si>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</si>
  <si>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</si>
  <si>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</si>
  <si>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</si>
  <si>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</si>
  <si>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</si>
  <si>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</si>
  <si>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</si>
  <si>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</si>
  <si>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</si>
  <si>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</si>
  <si>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</si>
  <si>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</si>
  <si>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</si>
  <si>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</si>
  <si>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</si>
  <si>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</si>
  <si>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</si>
  <si>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</si>
  <si>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</si>
  <si>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</si>
  <si>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</si>
  <si>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</si>
  <si>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</si>
  <si>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</si>
  <si>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</si>
  <si>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</si>
  <si>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</si>
  <si>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</si>
  <si>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</si>
  <si>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</si>
  <si>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</si>
  <si>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</si>
  <si>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</si>
  <si>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</si>
  <si>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</si>
  <si>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</si>
  <si>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</si>
  <si>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</si>
  <si>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</si>
  <si>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</si>
  <si>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</si>
  <si>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</si>
  <si>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</si>
  <si>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</si>
  <si>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</si>
  <si>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</si>
  <si>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</si>
  <si>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</si>
  <si>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</si>
  <si>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</si>
  <si>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</si>
  <si>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</si>
  <si>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</si>
  <si>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</si>
  <si>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</si>
  <si>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</si>
  <si>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</si>
  <si>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</si>
  <si>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</si>
  <si>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</si>
  <si>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</si>
  <si>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</si>
  <si>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</si>
  <si>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</si>
  <si>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</si>
  <si>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</si>
  <si>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</si>
  <si>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</si>
  <si>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</si>
  <si>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</si>
  <si>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</si>
  <si>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</si>
  <si>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</si>
  <si>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</si>
  <si>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</si>
  <si>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</si>
  <si>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</si>
  <si>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</si>
  <si>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</si>
  <si>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</si>
  <si>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</si>
  <si>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</si>
  <si>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</si>
  <si>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</si>
  <si>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</si>
  <si>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</si>
  <si>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</si>
  <si>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</si>
  <si>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</si>
  <si>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</si>
  <si>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</si>
  <si>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</si>
  <si>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</si>
  <si>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</si>
  <si>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</si>
  <si>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</si>
  <si>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</si>
  <si>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</si>
  <si>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</si>
  <si>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</si>
  <si>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</si>
  <si>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</si>
  <si>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</si>
  <si>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</si>
  <si>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</si>
  <si>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</si>
  <si>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</si>
  <si>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</si>
  <si>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</si>
  <si>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</si>
  <si>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</si>
  <si>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</si>
  <si>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</si>
  <si>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</si>
  <si>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</si>
  <si>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</si>
  <si>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</si>
  <si>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</si>
  <si>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</si>
  <si>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</si>
  <si>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</si>
  <si>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</si>
  <si>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</si>
  <si>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</si>
  <si>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</si>
  <si>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</si>
  <si>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</si>
  <si>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</si>
  <si>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</si>
  <si>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</si>
  <si>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</si>
  <si>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</si>
  <si>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</si>
  <si>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</si>
  <si>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</si>
  <si>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</si>
  <si>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</si>
  <si>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</si>
  <si>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</si>
  <si>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</si>
  <si>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</si>
  <si>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</si>
  <si>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</si>
  <si>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</si>
  <si>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</si>
  <si>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</si>
  <si>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</si>
  <si>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</si>
  <si>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</si>
  <si>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</si>
  <si>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</si>
  <si>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</si>
  <si>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</si>
  <si>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</si>
  <si>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</si>
  <si>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</si>
  <si>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</si>
  <si>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</si>
  <si>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</si>
  <si>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</si>
  <si>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</si>
  <si>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</si>
  <si>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</si>
  <si>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</si>
  <si>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</si>
  <si>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</si>
  <si>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</si>
  <si>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</si>
  <si>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</si>
  <si>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</si>
  <si>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</si>
  <si>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</si>
  <si>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</si>
  <si>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</si>
  <si>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</si>
  <si>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</si>
  <si>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</si>
  <si>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</si>
  <si>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</si>
  <si>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</si>
  <si>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</si>
  <si>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</si>
  <si>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</si>
  <si>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</si>
  <si>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</si>
  <si>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</si>
  <si>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</si>
  <si>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</si>
  <si>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</si>
  <si>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</si>
  <si>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</si>
  <si>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</si>
  <si>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</si>
  <si>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</si>
  <si>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</si>
  <si>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</si>
  <si>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</si>
  <si>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</si>
  <si>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</si>
  <si>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</si>
  <si>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</si>
  <si>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</si>
  <si>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</si>
  <si>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</si>
  <si>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</si>
  <si>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</si>
  <si>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</si>
  <si>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</si>
  <si>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</si>
  <si>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</si>
  <si>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</si>
  <si>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</si>
  <si>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</si>
  <si>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</si>
  <si>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</si>
  <si>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</si>
  <si>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</si>
  <si>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</si>
  <si>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</si>
  <si>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</si>
  <si>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</si>
  <si>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</si>
  <si>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</si>
  <si>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</si>
  <si>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</si>
  <si>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</si>
  <si>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</si>
  <si>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</si>
  <si>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</si>
  <si>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</si>
  <si>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</si>
  <si>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</si>
  <si>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</si>
  <si>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</si>
  <si>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</si>
  <si>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</si>
  <si>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</si>
  <si>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</si>
  <si>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</si>
  <si>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</si>
  <si>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</si>
  <si>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</si>
  <si>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</si>
  <si>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</si>
  <si>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</si>
  <si>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</si>
  <si>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</si>
  <si>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</si>
  <si>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</si>
  <si>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</si>
  <si>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</si>
  <si>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</si>
  <si>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</si>
  <si>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</si>
  <si>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</si>
  <si>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</si>
  <si>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</si>
  <si>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</si>
  <si>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</si>
  <si>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</si>
  <si>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</si>
  <si>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</si>
  <si>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</si>
  <si>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</si>
  <si>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</si>
  <si>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</si>
  <si>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</si>
  <si>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</si>
  <si>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</si>
  <si>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</si>
  <si>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</si>
  <si>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</si>
  <si>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</si>
  <si>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</si>
  <si>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</si>
  <si>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</si>
  <si>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</si>
  <si>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</si>
  <si>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</si>
  <si>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</si>
  <si>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</si>
  <si>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</si>
  <si>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</si>
  <si>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</si>
  <si>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</si>
  <si>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</si>
  <si>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</si>
  <si>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</si>
  <si>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</si>
  <si>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</si>
  <si>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</si>
  <si>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</si>
  <si>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</si>
  <si>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</si>
  <si>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</si>
  <si>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</si>
  <si>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</si>
  <si>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</si>
  <si>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</si>
  <si>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</si>
  <si>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</si>
  <si>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</si>
  <si>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</si>
  <si>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</si>
  <si>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</si>
  <si>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</si>
  <si>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</si>
  <si>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</si>
  <si>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</si>
  <si>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</si>
  <si>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</si>
  <si>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</si>
  <si>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</si>
  <si>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</si>
  <si>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</si>
  <si>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</si>
  <si>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</si>
  <si>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</si>
  <si>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</si>
  <si>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</si>
  <si>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</si>
  <si>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</si>
  <si>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</si>
  <si>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</si>
  <si>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</si>
  <si>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</si>
  <si>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</si>
  <si>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</si>
  <si>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</si>
  <si>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</si>
  <si>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</si>
  <si>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</si>
  <si>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</si>
  <si>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</si>
  <si>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</si>
  <si>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</si>
  <si>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</si>
  <si>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</si>
  <si>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</si>
  <si>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</si>
  <si>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</si>
  <si>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</si>
  <si>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</si>
  <si>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</si>
  <si>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</si>
  <si>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</si>
  <si>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</si>
  <si>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</si>
  <si>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</si>
  <si>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</si>
  <si>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</si>
  <si>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</si>
  <si>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</si>
  <si>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</si>
  <si>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</si>
  <si>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</si>
  <si>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</si>
  <si>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</si>
  <si>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</si>
  <si>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</si>
  <si>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</si>
  <si>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</si>
  <si>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</si>
  <si>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</si>
  <si>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</si>
  <si>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</si>
  <si>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</si>
  <si>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</si>
  <si>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</si>
  <si>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</si>
  <si>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</si>
  <si>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</si>
  <si>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</si>
  <si>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</si>
  <si>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</si>
  <si>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</si>
  <si>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</si>
  <si>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</si>
  <si>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</si>
  <si>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</si>
  <si>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</si>
  <si>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</si>
  <si>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</si>
  <si>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</si>
  <si>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</si>
  <si>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</si>
  <si>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</si>
  <si>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</si>
  <si>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</si>
  <si>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</si>
  <si>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</si>
  <si>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</si>
  <si>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</si>
  <si>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</si>
  <si>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</si>
  <si>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</si>
  <si>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</si>
  <si>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</si>
  <si>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</si>
  <si>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</si>
  <si>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</si>
  <si>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</si>
  <si>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</si>
  <si>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</si>
  <si>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</si>
  <si>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</si>
  <si>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</si>
  <si>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</si>
  <si>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</si>
  <si>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</si>
  <si>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</si>
  <si>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</si>
  <si>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</si>
  <si>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</si>
  <si>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</si>
  <si>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</si>
  <si>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</si>
  <si>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</si>
  <si>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</si>
  <si>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</si>
  <si>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</si>
  <si>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</si>
  <si>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</si>
  <si>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</si>
  <si>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</si>
  <si>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</si>
  <si>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</si>
  <si>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</si>
  <si>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</si>
  <si>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</si>
  <si>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</si>
  <si>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</si>
  <si>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</si>
  <si>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</si>
  <si>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</si>
  <si>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</si>
  <si>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</si>
  <si>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</si>
  <si>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</si>
  <si>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</si>
  <si>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</si>
  <si>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</si>
  <si>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</si>
  <si>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</si>
  <si>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</si>
  <si>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</si>
  <si>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</si>
  <si>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</si>
  <si>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</si>
  <si>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</si>
  <si>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</si>
  <si>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</si>
  <si>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</si>
  <si>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</si>
  <si>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</si>
  <si>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</si>
  <si>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</si>
  <si>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</si>
  <si>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</si>
  <si>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</si>
  <si>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</si>
  <si>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</si>
  <si>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</si>
  <si>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</si>
  <si>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</si>
  <si>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</si>
  <si>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</si>
  <si>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</si>
  <si>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</si>
  <si>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</si>
  <si>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</si>
  <si>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</si>
  <si>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</si>
  <si>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</si>
  <si>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</si>
  <si>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</si>
  <si>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</si>
  <si>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</si>
  <si>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</si>
  <si>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</si>
  <si>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</si>
  <si>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</si>
  <si>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</si>
  <si>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</si>
  <si>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</si>
  <si>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</si>
  <si>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</si>
  <si>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</si>
  <si>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</si>
  <si>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</si>
  <si>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</si>
  <si>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</si>
  <si>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</si>
  <si>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</si>
  <si>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</si>
  <si>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</si>
  <si>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</si>
  <si>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</si>
  <si>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</si>
  <si>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</si>
  <si>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</si>
  <si>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</si>
  <si>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</si>
  <si>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</si>
  <si>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</si>
  <si>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</si>
  <si>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</si>
  <si>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</si>
  <si>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</si>
  <si>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</si>
  <si>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</si>
  <si>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</si>
  <si>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</si>
  <si>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</si>
  <si>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</si>
  <si>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</si>
  <si>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</si>
  <si>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</si>
  <si>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</si>
  <si>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</si>
  <si>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</si>
  <si>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</si>
  <si>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</si>
  <si>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</si>
  <si>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</si>
  <si>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</si>
  <si>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</si>
  <si>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</si>
  <si>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</si>
  <si>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</si>
  <si>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</si>
  <si>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</si>
  <si>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</si>
  <si>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</si>
  <si>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</si>
  <si>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</si>
  <si>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</si>
  <si>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</si>
  <si>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</si>
  <si>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</si>
  <si>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</si>
  <si>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</si>
  <si>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</si>
  <si>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</si>
  <si>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</si>
  <si>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</si>
  <si>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</si>
  <si>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</si>
  <si>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</si>
  <si>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</si>
  <si>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</si>
  <si>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</si>
  <si>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</si>
  <si>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</si>
  <si>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</si>
  <si>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</si>
  <si>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</si>
  <si>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</si>
  <si>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</si>
  <si>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</si>
  <si>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</si>
  <si>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</si>
  <si>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</si>
  <si>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</si>
  <si>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</si>
  <si>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</si>
  <si>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</si>
  <si>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</si>
  <si>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</si>
  <si>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</si>
  <si>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</si>
  <si>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</si>
  <si>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</si>
  <si>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</si>
  <si>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</si>
  <si>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</si>
  <si>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</si>
  <si>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</si>
  <si>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</si>
  <si>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</si>
  <si>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</si>
  <si>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</si>
  <si>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</si>
  <si>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</si>
  <si>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</si>
  <si>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</si>
  <si>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</si>
  <si>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</si>
  <si>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</si>
  <si>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</si>
  <si>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</si>
  <si>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</si>
  <si>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</si>
  <si>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</si>
  <si>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</si>
  <si>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</si>
  <si>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</si>
  <si>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</si>
  <si>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</si>
  <si>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</si>
  <si>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</si>
  <si>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</si>
  <si>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</si>
  <si>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</si>
  <si>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</si>
  <si>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</si>
  <si>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</si>
  <si>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</si>
  <si>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</si>
  <si>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</si>
  <si>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</si>
  <si>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</si>
  <si>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</si>
  <si>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</si>
  <si>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</si>
  <si>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</si>
  <si>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</si>
  <si>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</si>
  <si>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</si>
  <si>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</si>
  <si>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</si>
  <si>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</si>
  <si>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</si>
  <si>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</si>
  <si>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</si>
  <si>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</si>
  <si>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</si>
  <si>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</si>
  <si>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</si>
  <si>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</si>
  <si>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</si>
  <si>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</si>
  <si>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</si>
  <si>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</si>
  <si>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</si>
  <si>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</si>
  <si>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</si>
  <si>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</si>
  <si>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</si>
  <si>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</si>
  <si>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</si>
  <si>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</si>
  <si>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</si>
  <si>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</si>
  <si>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</si>
  <si>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</si>
  <si>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</si>
  <si>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</si>
  <si>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</si>
  <si>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</si>
  <si>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</si>
  <si>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</si>
  <si>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</si>
  <si>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</si>
  <si>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</si>
  <si>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</si>
  <si>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</si>
  <si>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</si>
  <si>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</si>
  <si>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</si>
  <si>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</si>
  <si>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</si>
  <si>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</si>
  <si>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</si>
  <si>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</si>
  <si>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</si>
  <si>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</si>
  <si>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</si>
  <si>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</si>
  <si>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</si>
  <si>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</si>
  <si>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</si>
  <si>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</si>
  <si>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</si>
  <si>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</si>
  <si>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</si>
  <si>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</si>
  <si>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</si>
  <si>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</si>
  <si>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</si>
  <si>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</si>
  <si>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</si>
  <si>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</si>
  <si>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</si>
  <si>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</si>
  <si>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</si>
  <si>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</si>
  <si>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</si>
  <si>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</si>
  <si>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</si>
  <si>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</si>
  <si>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</si>
  <si>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</si>
  <si>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</si>
  <si>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</si>
  <si>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</si>
  <si>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</si>
  <si>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</si>
  <si>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</si>
  <si>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</si>
  <si>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</si>
  <si>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</si>
  <si>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</si>
  <si>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</si>
  <si>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</si>
  <si>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</si>
  <si>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</si>
  <si>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</si>
  <si>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</si>
  <si>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</si>
  <si>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</si>
  <si>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</si>
  <si>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</si>
  <si>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</si>
  <si>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</si>
  <si>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</si>
  <si>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</si>
  <si>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</si>
  <si>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</si>
  <si>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</si>
  <si>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</si>
  <si>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</si>
  <si>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</si>
  <si>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</si>
  <si>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</si>
  <si>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</si>
  <si>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</si>
  <si>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</si>
  <si>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</si>
  <si>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</si>
  <si>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</si>
  <si>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</si>
  <si>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</si>
  <si>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</si>
  <si>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</si>
  <si>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</si>
  <si>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</si>
  <si>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</si>
  <si>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</si>
  <si>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</si>
  <si>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</si>
  <si>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</si>
  <si>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</si>
  <si>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</si>
  <si>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</si>
  <si>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</si>
  <si>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</si>
  <si>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</si>
  <si>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</si>
  <si>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</si>
  <si>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</si>
  <si>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</si>
  <si>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</si>
  <si>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</si>
  <si>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</si>
  <si>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</si>
  <si>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</si>
  <si>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</si>
  <si>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</si>
  <si>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</si>
  <si>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</si>
  <si>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</si>
  <si>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</si>
  <si>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</si>
  <si>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</si>
  <si>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</si>
  <si>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</si>
  <si>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</si>
  <si>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</si>
  <si>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</si>
  <si>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</si>
  <si>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</si>
  <si>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</si>
  <si>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</si>
  <si>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</si>
  <si>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</si>
  <si>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</si>
  <si>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</si>
  <si>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</si>
  <si>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</si>
  <si>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</si>
  <si>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</si>
  <si>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</si>
  <si>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</si>
  <si>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</si>
  <si>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</si>
  <si>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</si>
  <si>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</si>
  <si>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</si>
  <si>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</si>
  <si>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</si>
  <si>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</si>
  <si>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</si>
  <si>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</si>
  <si>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</si>
  <si>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</si>
  <si>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</si>
  <si>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</si>
  <si>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</si>
  <si>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</si>
  <si>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</si>
  <si>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</si>
  <si>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</si>
  <si>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</si>
  <si>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</si>
  <si>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</si>
  <si>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</si>
  <si>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</si>
  <si>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</si>
  <si>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</si>
  <si>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</si>
  <si>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</si>
  <si>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</si>
  <si>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</si>
  <si>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</si>
  <si>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</si>
  <si>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</si>
  <si>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</si>
  <si>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</si>
  <si>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</si>
  <si>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</si>
  <si>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</si>
  <si>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</si>
  <si>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</si>
  <si>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</si>
  <si>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</si>
  <si>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</si>
  <si>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</si>
  <si>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</si>
  <si>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</si>
  <si>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</si>
  <si>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</si>
  <si>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</si>
  <si>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</si>
  <si>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</si>
  <si>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</si>
  <si>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</si>
  <si>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</si>
  <si>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</si>
  <si>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</si>
  <si>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</si>
  <si>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</si>
  <si>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</si>
  <si>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</si>
  <si>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</si>
  <si>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</si>
  <si>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</si>
  <si>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</si>
  <si>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</si>
  <si>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</si>
  <si>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</si>
  <si>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</si>
  <si>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</si>
  <si>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</si>
  <si>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</si>
  <si>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</si>
  <si>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</si>
  <si>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</si>
  <si>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</si>
  <si>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</si>
  <si>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</si>
  <si>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</si>
  <si>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</si>
  <si>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</si>
  <si>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</si>
  <si>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</si>
  <si>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</si>
  <si>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</si>
  <si>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</si>
  <si>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</si>
  <si>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</si>
  <si>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</si>
  <si>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</si>
  <si>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</si>
  <si>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</si>
  <si>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</si>
  <si>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</si>
  <si>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</si>
  <si>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</si>
  <si>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</si>
  <si>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</si>
  <si>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</si>
  <si>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</si>
  <si>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</si>
  <si>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</si>
  <si>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</si>
  <si>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</si>
  <si>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</si>
  <si>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</si>
  <si>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</si>
  <si>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</si>
  <si>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</si>
  <si>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</si>
  <si>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</si>
  <si>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</si>
  <si>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</si>
  <si>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</si>
  <si>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</si>
  <si>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</si>
  <si>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</si>
  <si>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</si>
  <si>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</si>
  <si>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</si>
  <si>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</si>
  <si>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</si>
  <si>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</si>
  <si>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</si>
  <si>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</si>
  <si>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</si>
  <si>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</si>
  <si>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</si>
  <si>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</si>
  <si>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</si>
  <si>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</si>
  <si>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</si>
  <si>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</si>
  <si>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</si>
  <si>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</si>
  <si>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</si>
  <si>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</si>
  <si>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</si>
  <si>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</si>
  <si>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</si>
  <si>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</si>
  <si>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</si>
  <si>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</si>
  <si>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</si>
  <si>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</si>
  <si>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</si>
  <si>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</si>
  <si>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</si>
  <si>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</si>
  <si>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</si>
  <si>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</si>
  <si>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</si>
  <si>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</si>
  <si>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</si>
  <si>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</si>
  <si>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</si>
  <si>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</si>
  <si>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</si>
  <si>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</si>
  <si>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</si>
  <si>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</si>
  <si>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</si>
  <si>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</si>
  <si>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</si>
  <si>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</si>
  <si>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</si>
  <si>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</si>
  <si>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</si>
  <si>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</si>
  <si>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</si>
  <si>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</si>
  <si>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</si>
  <si>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</si>
  <si>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</si>
  <si>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</si>
  <si>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</si>
  <si>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</si>
  <si>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</si>
  <si>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</si>
  <si>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</si>
  <si>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</si>
  <si>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</si>
  <si>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</si>
  <si>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</si>
  <si>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</si>
  <si>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</si>
  <si>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</si>
  <si>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</si>
  <si>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</si>
  <si>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</si>
  <si>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</si>
  <si>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</si>
  <si>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</si>
  <si>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</si>
  <si>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</si>
  <si>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</si>
  <si>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</si>
  <si>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</si>
  <si>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</si>
  <si>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</si>
  <si>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</si>
  <si>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</si>
  <si>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</si>
  <si>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</si>
  <si>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</si>
  <si>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</si>
  <si>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</si>
  <si>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</si>
  <si>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</si>
  <si>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</si>
  <si>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</si>
  <si>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</si>
  <si>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</si>
  <si>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</si>
  <si>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</si>
  <si>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</si>
  <si>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</si>
  <si>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</si>
  <si>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</si>
  <si>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</si>
  <si>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</si>
  <si>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</si>
  <si>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</si>
  <si>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</si>
  <si>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</si>
  <si>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</si>
  <si>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</si>
  <si>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</si>
  <si>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</si>
  <si>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</si>
  <si>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</si>
  <si>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</si>
  <si>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</si>
  <si>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</si>
  <si>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</si>
  <si>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</si>
  <si>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</si>
  <si>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</si>
  <si>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</si>
  <si>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</si>
  <si>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</si>
  <si>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</si>
  <si>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</si>
  <si>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</si>
  <si>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</si>
  <si>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</si>
  <si>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</si>
  <si>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</si>
  <si>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</si>
  <si>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</si>
  <si>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</si>
  <si>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</si>
  <si>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</si>
  <si>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</si>
  <si>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</si>
  <si>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</si>
  <si>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</si>
  <si>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</si>
  <si>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</si>
  <si>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</si>
  <si>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</si>
  <si>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</si>
  <si>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</si>
  <si>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</si>
  <si>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</si>
  <si>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</si>
  <si>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</si>
  <si>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</si>
  <si>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</si>
  <si>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</si>
  <si>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</si>
  <si>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</si>
  <si>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</si>
  <si>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</si>
  <si>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</si>
  <si>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</si>
  <si>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</si>
  <si>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</si>
  <si>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</si>
  <si>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</si>
  <si>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</si>
  <si>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</si>
  <si>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</si>
  <si>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</si>
  <si>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</si>
  <si>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</si>
  <si>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</si>
  <si>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</si>
  <si>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</si>
  <si>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</si>
  <si>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</si>
  <si>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</si>
  <si>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</si>
  <si>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</si>
  <si>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</si>
  <si>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</si>
  <si>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</si>
  <si>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</si>
  <si>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</si>
  <si>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</si>
  <si>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</si>
  <si>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</si>
  <si>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</si>
  <si>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</si>
  <si>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</si>
  <si>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</si>
  <si>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</si>
  <si>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</si>
  <si>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</si>
  <si>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</si>
  <si>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</si>
  <si>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</si>
  <si>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</si>
  <si>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</si>
  <si>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</si>
  <si>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</si>
  <si>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</si>
  <si>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</si>
  <si>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</si>
  <si>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</si>
  <si>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</si>
  <si>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</si>
  <si>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</si>
  <si>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</si>
  <si>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</si>
  <si>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</si>
  <si>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</si>
  <si>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</si>
  <si>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</si>
  <si>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</si>
  <si>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</si>
  <si>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</si>
  <si>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</si>
  <si>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</si>
  <si>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</si>
  <si>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</si>
  <si>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</si>
  <si>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</si>
  <si>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</si>
  <si>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</si>
  <si>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</si>
  <si>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</si>
  <si>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</si>
  <si>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</si>
  <si>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</si>
  <si>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</si>
  <si>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</si>
  <si>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</si>
  <si>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</si>
  <si>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</si>
  <si>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</si>
  <si>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</si>
  <si>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</si>
  <si>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</si>
  <si>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</si>
  <si>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</si>
  <si>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</si>
  <si>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</si>
  <si>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</si>
  <si>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</si>
  <si>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</si>
  <si>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</si>
  <si>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</si>
  <si>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</si>
  <si>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</si>
  <si>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</si>
  <si>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</si>
  <si>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</si>
  <si>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</si>
  <si>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</si>
  <si>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</si>
  <si>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</si>
  <si>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</si>
  <si>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</si>
  <si>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</si>
  <si>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</si>
  <si>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</si>
  <si>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</si>
  <si>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</si>
  <si>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</si>
  <si>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</si>
  <si>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</si>
  <si>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</si>
  <si>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</si>
  <si>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</si>
  <si>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</si>
  <si>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</si>
  <si>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</si>
  <si>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</si>
  <si>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</si>
  <si>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</si>
  <si>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</si>
  <si>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</si>
  <si>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</si>
  <si>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</si>
  <si>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</si>
  <si>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</si>
  <si>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</si>
  <si>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</si>
  <si>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</si>
  <si>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</si>
  <si>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</si>
  <si>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</si>
  <si>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</si>
  <si>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</si>
  <si>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</si>
  <si>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</si>
  <si>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</si>
  <si>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</si>
  <si>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</si>
  <si>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</si>
  <si>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</si>
  <si>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</si>
  <si>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</si>
  <si>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</si>
  <si>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</si>
  <si>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</si>
  <si>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</si>
  <si>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</si>
  <si>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</si>
  <si>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</si>
  <si>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</si>
  <si>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</si>
  <si>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</si>
  <si>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</si>
  <si>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</si>
  <si>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</si>
  <si>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</si>
  <si>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</si>
  <si>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</si>
  <si>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</si>
  <si>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</si>
  <si>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</si>
  <si>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</si>
  <si>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</si>
  <si>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</si>
  <si>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</si>
  <si>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</si>
  <si>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</si>
  <si>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</si>
  <si>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</si>
  <si>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</si>
  <si>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</si>
  <si>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</si>
  <si>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</si>
  <si>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</si>
  <si>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</si>
  <si>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</si>
  <si>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</si>
  <si>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</si>
  <si>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</si>
  <si>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</si>
  <si>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</si>
  <si>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</si>
  <si>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</si>
  <si>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</si>
  <si>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</si>
  <si>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</si>
  <si>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</si>
  <si>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</si>
  <si>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</si>
  <si>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</si>
  <si>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</si>
  <si>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</si>
  <si>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</si>
  <si>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</si>
  <si>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</si>
  <si>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</si>
  <si>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</si>
  <si>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</si>
  <si>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</si>
  <si>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</si>
  <si>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</si>
  <si>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</si>
  <si>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</si>
  <si>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</si>
  <si>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</si>
  <si>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</si>
  <si>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</si>
  <si>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</si>
  <si>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</si>
  <si>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</si>
  <si>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</si>
  <si>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</si>
  <si>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</si>
  <si>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</si>
  <si>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</si>
  <si>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</si>
  <si>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</si>
  <si>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</si>
  <si>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</si>
  <si>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</si>
  <si>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</si>
  <si>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</si>
  <si>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</si>
  <si>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</si>
  <si>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</si>
  <si>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</si>
  <si>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</si>
  <si>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</si>
  <si>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</si>
  <si>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</si>
  <si>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</si>
  <si>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</si>
  <si>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</si>
  <si>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</si>
  <si>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</si>
  <si>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</si>
  <si>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</si>
  <si>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</si>
  <si>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</si>
  <si>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</si>
  <si>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</si>
  <si>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</si>
  <si>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</si>
  <si>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</si>
  <si>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</si>
  <si>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</si>
  <si>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</si>
  <si>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</si>
  <si>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</si>
  <si>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</si>
  <si>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</si>
  <si>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</si>
  <si>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</si>
  <si>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</si>
  <si>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</si>
  <si>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</si>
  <si>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</si>
  <si>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</si>
  <si>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</si>
  <si>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</si>
  <si>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</si>
  <si>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</si>
  <si>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</si>
  <si>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</si>
  <si>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</si>
  <si>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</si>
  <si>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</si>
  <si>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</si>
  <si>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</si>
  <si>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</si>
  <si>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</si>
  <si>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</si>
  <si>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</si>
  <si>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</si>
  <si>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</si>
  <si>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</si>
  <si>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</si>
  <si>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</si>
  <si>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</si>
  <si>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</si>
  <si>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</si>
  <si>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</si>
  <si>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</si>
  <si>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</si>
  <si>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</si>
  <si>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</si>
  <si>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</si>
  <si>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</si>
  <si>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</si>
  <si>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</si>
  <si>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</si>
  <si>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</si>
  <si>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</si>
  <si>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</si>
  <si>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</si>
  <si>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</si>
  <si>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</si>
  <si>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</si>
  <si>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</si>
  <si>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</si>
  <si>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</si>
  <si>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</si>
  <si>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</si>
  <si>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</si>
  <si>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</si>
  <si>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</si>
  <si>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</si>
  <si>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</si>
  <si>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</si>
  <si>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</si>
  <si>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</si>
  <si>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</si>
  <si>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</si>
  <si>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</si>
  <si>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</si>
  <si>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</si>
  <si>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</si>
  <si>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</si>
  <si>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</si>
  <si>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</si>
  <si>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</si>
  <si>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</si>
  <si>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</si>
  <si>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</si>
  <si>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</si>
  <si>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</si>
  <si>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</si>
  <si>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</si>
  <si>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</si>
  <si>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</si>
  <si>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</si>
  <si>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</si>
  <si>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</si>
  <si>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</si>
  <si>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</si>
  <si>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</si>
  <si>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</si>
  <si>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</si>
  <si>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</si>
  <si>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</si>
  <si>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</si>
  <si>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</si>
  <si>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</si>
  <si>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</si>
  <si>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</si>
  <si>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</si>
  <si>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</si>
  <si>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</si>
  <si>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</si>
  <si>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</si>
  <si>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</si>
  <si>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</si>
  <si>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</si>
  <si>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</si>
  <si>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</si>
  <si>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</si>
  <si>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</si>
  <si>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</si>
  <si>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</si>
  <si>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</si>
  <si>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</si>
  <si>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</si>
  <si>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</si>
  <si>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</si>
  <si>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</si>
  <si>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</si>
  <si>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</si>
  <si>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</si>
  <si>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</si>
  <si>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</si>
  <si>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</si>
  <si>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</si>
  <si>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</si>
  <si>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</si>
  <si>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</si>
  <si>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</si>
  <si>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</si>
  <si>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</si>
  <si>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</si>
  <si>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</si>
  <si>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</si>
  <si>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</si>
  <si>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</si>
  <si>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</si>
  <si>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</si>
  <si>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</si>
  <si>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</si>
  <si>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</si>
  <si>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</si>
  <si>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</si>
  <si>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</si>
  <si>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</si>
  <si>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</si>
  <si>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</si>
  <si>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</si>
  <si>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</si>
  <si>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</si>
  <si>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</si>
  <si>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</si>
  <si>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</si>
  <si>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</si>
  <si>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</si>
  <si>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</si>
  <si>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</si>
  <si>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</si>
  <si>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</si>
  <si>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</si>
  <si>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</si>
  <si>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</si>
  <si>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</si>
  <si>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</si>
  <si>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</si>
  <si>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</si>
  <si>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</si>
  <si>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</si>
  <si>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</si>
  <si>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</si>
  <si>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</si>
  <si>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</si>
  <si>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</si>
  <si>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</si>
  <si>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</si>
  <si>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</si>
  <si>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</si>
  <si>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</si>
  <si>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</si>
  <si>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</si>
  <si>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</si>
  <si>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</si>
  <si>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</si>
  <si>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</si>
  <si>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</si>
  <si>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</si>
  <si>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</si>
  <si>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</si>
  <si>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</si>
  <si>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</si>
  <si>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</si>
  <si>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</si>
  <si>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</si>
  <si>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</si>
  <si>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</si>
  <si>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</si>
  <si>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</si>
  <si>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</si>
  <si>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</si>
  <si>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</si>
  <si>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</si>
  <si>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</si>
  <si>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</si>
  <si>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</si>
  <si>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</si>
  <si>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</si>
  <si>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</si>
  <si>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</si>
  <si>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</si>
  <si>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</si>
  <si>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</si>
  <si>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</si>
  <si>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</si>
  <si>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</si>
  <si>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</si>
  <si>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</si>
  <si>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</si>
  <si>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</si>
  <si>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</si>
  <si>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</si>
  <si>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</si>
  <si>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</si>
  <si>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</si>
  <si>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</si>
  <si>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</si>
  <si>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</si>
  <si>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</si>
  <si>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</si>
  <si>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</si>
  <si>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</si>
  <si>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</si>
  <si>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</si>
  <si>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</si>
  <si>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</si>
  <si>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</si>
  <si>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</si>
  <si>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</si>
  <si>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</si>
  <si>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</si>
  <si>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</si>
  <si>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</si>
  <si>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</si>
  <si>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</si>
  <si>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</si>
  <si>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</si>
  <si>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</si>
  <si>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</si>
  <si>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</si>
  <si>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</si>
  <si>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</si>
  <si>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</si>
  <si>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</si>
  <si>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</si>
  <si>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</si>
  <si>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</si>
  <si>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</si>
  <si>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</si>
  <si>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</si>
  <si>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</si>
  <si>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</si>
  <si>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</si>
  <si>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</si>
  <si>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</si>
  <si>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</si>
  <si>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</si>
  <si>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</si>
  <si>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</si>
  <si>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</si>
  <si>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</si>
  <si>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</si>
  <si>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</si>
  <si>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</si>
  <si>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</si>
  <si>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</si>
  <si>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</si>
  <si>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</si>
  <si>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</si>
  <si>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</si>
  <si>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</si>
  <si>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</si>
  <si>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</si>
  <si>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</si>
  <si>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</si>
  <si>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</si>
  <si>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</si>
  <si>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</si>
  <si>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</si>
  <si>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</si>
  <si>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</si>
  <si>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</si>
  <si>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</si>
  <si>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</si>
  <si>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</si>
  <si>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</si>
  <si>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</si>
  <si>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</si>
  <si>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</si>
  <si>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</si>
  <si>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</si>
  <si>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</si>
  <si>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</si>
  <si>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</si>
  <si>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</si>
  <si>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</si>
  <si>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</si>
  <si>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</si>
  <si>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</si>
  <si>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</si>
  <si>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</si>
  <si>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</si>
  <si>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</si>
  <si>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</si>
  <si>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</si>
  <si>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</si>
  <si>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</si>
  <si>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</si>
  <si>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</si>
  <si>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</si>
  <si>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</si>
  <si>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</si>
  <si>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</si>
  <si>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</si>
  <si>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</si>
  <si>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</si>
  <si>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</si>
  <si>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</si>
  <si>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</si>
  <si>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</si>
  <si>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</si>
  <si>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</si>
  <si>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</si>
  <si>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</si>
  <si>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</si>
  <si>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</si>
  <si>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</si>
  <si>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</si>
  <si>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</si>
  <si>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</si>
  <si>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</si>
  <si>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</si>
  <si>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</si>
  <si>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</si>
  <si>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</si>
  <si>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</si>
  <si>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</si>
  <si>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</si>
  <si>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</si>
  <si>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</si>
  <si>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</si>
  <si>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</si>
  <si>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</si>
  <si>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</si>
  <si>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</si>
  <si>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</si>
  <si>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</si>
  <si>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</si>
  <si>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</si>
  <si>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</si>
  <si>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</si>
  <si>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</si>
  <si>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</si>
  <si>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</si>
  <si>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</si>
  <si>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</si>
  <si>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</si>
  <si>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</si>
  <si>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</si>
  <si>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</si>
  <si>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</si>
  <si>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</si>
  <si>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</si>
  <si>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</si>
  <si>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</si>
  <si>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</si>
  <si>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</si>
  <si>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</si>
  <si>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</si>
  <si>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</si>
  <si>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</si>
  <si>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</si>
  <si>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</si>
  <si>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</si>
  <si>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</si>
  <si>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</si>
  <si>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</si>
  <si>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</si>
  <si>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</si>
  <si>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</si>
  <si>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</si>
  <si>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</si>
  <si>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</si>
  <si>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</si>
  <si>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</si>
  <si>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</si>
  <si>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</si>
  <si>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</si>
  <si>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</si>
  <si>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</si>
  <si>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</si>
  <si>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</si>
  <si>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</si>
  <si>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</si>
  <si>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</si>
  <si>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</si>
  <si>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</si>
  <si>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</si>
  <si>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</si>
  <si>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</si>
  <si>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</si>
  <si>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</si>
  <si>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</si>
  <si>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</si>
  <si>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</si>
  <si>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</si>
  <si>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</si>
  <si>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</si>
  <si>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</si>
  <si>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</si>
  <si>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</si>
  <si>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</si>
  <si>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</si>
  <si>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</si>
  <si>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</si>
  <si>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</si>
  <si>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</si>
  <si>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</si>
  <si>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</si>
  <si>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</si>
  <si>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</si>
  <si>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</si>
  <si>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</si>
  <si>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</si>
  <si>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</si>
  <si>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</si>
  <si>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</si>
  <si>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</si>
  <si>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</si>
  <si>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</si>
  <si>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</si>
  <si>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</si>
  <si>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</si>
  <si>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</si>
  <si>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</si>
  <si>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</si>
  <si>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</si>
  <si>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</si>
  <si>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</si>
  <si>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</si>
  <si>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</si>
  <si>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</si>
  <si>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</si>
  <si>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</si>
  <si>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</si>
  <si>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</si>
  <si>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</si>
  <si>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</si>
  <si>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</si>
  <si>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</si>
  <si>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</si>
  <si>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</si>
  <si>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</si>
  <si>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</si>
  <si>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</si>
  <si>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</si>
  <si>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</si>
  <si>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</si>
  <si>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</si>
  <si>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</si>
  <si>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</si>
  <si>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</si>
  <si>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</si>
  <si>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</si>
  <si>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</si>
  <si>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</si>
  <si>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</si>
  <si>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</si>
  <si>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</si>
  <si>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</si>
  <si>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</si>
  <si>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</si>
  <si>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</si>
  <si>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</si>
  <si>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</si>
  <si>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</si>
  <si>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</si>
  <si>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</si>
  <si>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</si>
  <si>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</si>
  <si>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</si>
  <si>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</si>
  <si>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</si>
  <si>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</si>
  <si>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</si>
  <si>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</si>
  <si>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</si>
  <si>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</si>
  <si>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</si>
  <si>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</si>
  <si>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</si>
  <si>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</si>
  <si>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</si>
  <si>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</si>
  <si>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</si>
  <si>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</si>
  <si>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</si>
  <si>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</si>
  <si>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</si>
  <si>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</si>
  <si>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</si>
  <si>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</si>
  <si>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</si>
  <si>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</si>
  <si>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</si>
  <si>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</si>
  <si>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</si>
  <si>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</si>
  <si>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</si>
  <si>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</si>
  <si>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</si>
  <si>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</si>
  <si>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</si>
  <si>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</si>
  <si>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</si>
  <si>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</si>
  <si>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</si>
  <si>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</si>
  <si>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</si>
  <si>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</si>
  <si>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</si>
  <si>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</si>
  <si>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</si>
  <si>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</si>
  <si>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</si>
  <si>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</si>
  <si>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</si>
  <si>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</si>
  <si>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</si>
  <si>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</si>
  <si>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</si>
  <si>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</si>
  <si>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</si>
  <si>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</si>
  <si>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</si>
  <si>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</si>
  <si>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</si>
  <si>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</si>
  <si>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</si>
  <si>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</si>
  <si>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</si>
  <si>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</si>
  <si>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</si>
  <si>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</si>
  <si>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</si>
  <si>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</si>
  <si>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</si>
  <si>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</si>
  <si>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</si>
  <si>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</si>
  <si>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</si>
  <si>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</si>
  <si>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</si>
  <si>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</si>
  <si>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</si>
  <si>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</si>
  <si>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</si>
  <si>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</si>
  <si>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</si>
  <si>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</si>
  <si>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</si>
  <si>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</si>
  <si>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</si>
  <si>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</si>
  <si>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</si>
  <si>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</si>
  <si>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</si>
  <si>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</si>
  <si>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</si>
  <si>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</si>
  <si>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</si>
  <si>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</si>
  <si>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</si>
  <si>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</si>
  <si>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</si>
  <si>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</si>
  <si>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</si>
  <si>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</si>
  <si>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</si>
  <si>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</si>
  <si>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</si>
  <si>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</si>
  <si>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</si>
  <si>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</si>
  <si>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</si>
  <si>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</si>
  <si>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</si>
  <si>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</si>
  <si>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</si>
  <si>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</si>
  <si>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</si>
  <si>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</si>
  <si>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</si>
  <si>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</si>
  <si>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</si>
  <si>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</si>
  <si>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</si>
  <si>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</si>
  <si>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</si>
  <si>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</si>
  <si>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</si>
  <si>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</si>
  <si>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</si>
  <si>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</si>
  <si>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</si>
  <si>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</si>
  <si>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</si>
  <si>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</si>
  <si>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</si>
  <si>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</si>
  <si>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</si>
  <si>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</si>
  <si>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</si>
  <si>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</si>
  <si>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</si>
  <si>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</si>
  <si>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</si>
  <si>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</si>
  <si>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</si>
  <si>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</si>
  <si>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</si>
  <si>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</si>
  <si>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</si>
  <si>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</si>
  <si>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</si>
  <si>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</si>
  <si>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</si>
  <si>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</si>
  <si>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</si>
  <si>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</si>
  <si>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</si>
  <si>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</si>
  <si>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</si>
  <si>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</si>
  <si>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</si>
  <si>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</si>
  <si>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</si>
  <si>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</si>
  <si>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</si>
  <si>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</si>
  <si>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</si>
  <si>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</si>
  <si>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</si>
  <si>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</si>
  <si>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</si>
  <si>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</si>
  <si>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</si>
  <si>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</si>
  <si>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</si>
  <si>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</si>
  <si>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</si>
  <si>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</si>
  <si>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</si>
  <si>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</si>
  <si>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</si>
  <si>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</si>
  <si>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</si>
  <si>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</si>
  <si>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</si>
  <si>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</si>
  <si>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</si>
  <si>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</si>
  <si>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</si>
  <si>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</si>
  <si>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</si>
  <si>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</si>
  <si>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</si>
  <si>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</si>
  <si>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</si>
  <si>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</si>
  <si>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</si>
  <si>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</si>
  <si>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</si>
  <si>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</si>
  <si>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</si>
  <si>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</si>
  <si>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</si>
  <si>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</si>
  <si>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</si>
  <si>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</si>
  <si>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</si>
  <si>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</si>
  <si>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</si>
  <si>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</si>
  <si>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</si>
  <si>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</si>
  <si>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</si>
  <si>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</si>
  <si>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</si>
  <si>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</si>
  <si>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</si>
  <si>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</si>
  <si>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</si>
  <si>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</si>
  <si>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</si>
  <si>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</si>
  <si>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</si>
  <si>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</si>
  <si>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</si>
  <si>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</si>
  <si>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</si>
  <si>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</si>
  <si>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</si>
  <si>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</si>
  <si>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</si>
  <si>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</si>
  <si>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</si>
  <si>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</si>
  <si>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</si>
  <si>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</si>
  <si>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</si>
  <si>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</si>
  <si>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</si>
  <si>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</si>
  <si>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</si>
  <si>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</si>
  <si>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</si>
  <si>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</si>
  <si>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</si>
  <si>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</si>
  <si>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</si>
  <si>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</si>
  <si>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</si>
  <si>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</si>
  <si>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</si>
  <si>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</si>
  <si>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</si>
  <si>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</si>
  <si>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</si>
  <si>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</si>
  <si>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</si>
  <si>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</si>
  <si>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</si>
  <si>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</si>
  <si>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</si>
  <si>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</si>
  <si>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</si>
  <si>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</si>
  <si>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</si>
  <si>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</si>
  <si>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</si>
  <si>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</si>
  <si>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</si>
  <si>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</si>
  <si>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</si>
  <si>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</si>
  <si>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</si>
  <si>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</si>
  <si>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</si>
  <si>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</si>
  <si>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</si>
  <si>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</si>
  <si>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</si>
  <si>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</si>
  <si>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</si>
  <si>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</si>
  <si>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</si>
  <si>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</si>
  <si>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</si>
  <si>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</si>
  <si>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</si>
  <si>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</si>
  <si>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</si>
  <si>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</si>
  <si>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</si>
  <si>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</si>
  <si>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</si>
  <si>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</si>
  <si>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</si>
  <si>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</si>
  <si>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</si>
  <si>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</si>
  <si>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</si>
  <si>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</si>
  <si>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</si>
  <si>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</si>
  <si>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</si>
  <si>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</si>
  <si>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</si>
  <si>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</si>
  <si>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</si>
  <si>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</si>
  <si>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</si>
  <si>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</si>
  <si>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</si>
  <si>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</si>
  <si>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</si>
  <si>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</si>
  <si>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</si>
  <si>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</si>
  <si>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</si>
  <si>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</si>
  <si>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</si>
  <si>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</si>
  <si>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</si>
  <si>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</si>
  <si>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</si>
  <si>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</si>
  <si>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</si>
  <si>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</si>
  <si>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</si>
  <si>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</si>
  <si>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</si>
  <si>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</si>
  <si>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</si>
  <si>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</si>
  <si>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</si>
  <si>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</si>
  <si>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</si>
  <si>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</si>
  <si>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</si>
  <si>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</si>
  <si>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</si>
  <si>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</si>
  <si>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</si>
  <si>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</si>
  <si>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</si>
  <si>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</si>
  <si>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</si>
  <si>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</si>
  <si>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</si>
  <si>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</si>
  <si>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</si>
  <si>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</si>
  <si>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</si>
  <si>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</si>
  <si>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</si>
  <si>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</si>
  <si>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</si>
  <si>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</si>
  <si>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</si>
  <si>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</si>
  <si>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</si>
  <si>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</si>
  <si>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</si>
  <si>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</si>
  <si>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</si>
  <si>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</si>
  <si>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</si>
  <si>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</si>
  <si>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</si>
  <si>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</si>
  <si>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</si>
  <si>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</si>
  <si>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</si>
  <si>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</si>
  <si>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</si>
  <si>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</si>
  <si>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</si>
  <si>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</si>
  <si>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</si>
  <si>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</si>
  <si>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</si>
  <si>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</si>
  <si>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</si>
  <si>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</si>
  <si>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</si>
  <si>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</si>
  <si>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</si>
  <si>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</si>
  <si>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</si>
  <si>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</si>
  <si>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</si>
  <si>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</si>
  <si>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</si>
  <si>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</si>
  <si>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</si>
  <si>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</si>
  <si>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</si>
  <si>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</si>
  <si>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</si>
  <si>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</si>
  <si>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</si>
  <si>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</si>
  <si>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</si>
  <si>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</si>
  <si>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</si>
  <si>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</si>
  <si>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</si>
  <si>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</si>
  <si>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</si>
  <si>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</si>
  <si>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</si>
  <si>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</si>
  <si>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</si>
  <si>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</si>
  <si>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</si>
  <si>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</si>
  <si>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</si>
  <si>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</si>
  <si>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</si>
  <si>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</si>
  <si>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</si>
  <si>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</si>
  <si>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</si>
  <si>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</si>
  <si>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</si>
  <si>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</si>
  <si>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</si>
  <si>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</si>
  <si>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</si>
  <si>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</si>
  <si>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</si>
  <si>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</si>
  <si>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</si>
  <si>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</si>
  <si>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</si>
  <si>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</si>
  <si>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</si>
  <si>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</si>
  <si>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</si>
  <si>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</si>
  <si>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</si>
  <si>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</si>
  <si>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</si>
  <si>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</si>
  <si>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</si>
  <si>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</si>
  <si>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</si>
  <si>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</si>
  <si>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</si>
  <si>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</si>
  <si>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</si>
  <si>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</si>
  <si>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</si>
  <si>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</si>
  <si>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</si>
  <si>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</si>
  <si>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</si>
  <si>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</si>
  <si>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</si>
  <si>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</si>
  <si>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</si>
  <si>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</si>
  <si>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</si>
  <si>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</si>
  <si>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</si>
  <si>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</si>
  <si>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</si>
  <si>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</si>
  <si>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</si>
  <si>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</si>
  <si>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</si>
  <si>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</si>
  <si>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</si>
  <si>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</si>
  <si>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</si>
  <si>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</si>
  <si>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</si>
  <si>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</si>
  <si>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</si>
  <si>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</si>
  <si>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</si>
  <si>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</si>
  <si>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</si>
  <si>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</si>
  <si>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</si>
  <si>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</si>
  <si>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</si>
  <si>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</si>
  <si>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</si>
  <si>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</si>
  <si>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</si>
  <si>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</si>
  <si>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</si>
  <si>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</si>
  <si>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</si>
  <si>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</si>
  <si>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</si>
  <si>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</si>
  <si>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</si>
  <si>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</si>
  <si>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</si>
  <si>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</si>
  <si>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</si>
  <si>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</si>
  <si>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</si>
  <si>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</si>
  <si>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</si>
  <si>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</si>
  <si>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</si>
  <si>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</si>
  <si>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</si>
  <si>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</si>
  <si>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</si>
  <si>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</si>
  <si>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</si>
  <si>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</si>
  <si>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</si>
  <si>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</si>
  <si>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</si>
  <si>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</si>
  <si>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</si>
  <si>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</si>
  <si>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</si>
  <si>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</si>
  <si>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</si>
  <si>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</si>
  <si>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</si>
  <si>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</si>
  <si>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</si>
  <si>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</si>
  <si>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</si>
  <si>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</si>
  <si>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</si>
  <si>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</si>
  <si>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</si>
  <si>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</si>
  <si>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</si>
  <si>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</si>
  <si>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</si>
  <si>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</si>
  <si>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</si>
  <si>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</si>
  <si>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</si>
  <si>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</si>
  <si>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</si>
  <si>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</si>
  <si>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</si>
  <si>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</si>
  <si>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</si>
  <si>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</si>
  <si>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</si>
  <si>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</si>
  <si>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</si>
  <si>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</si>
  <si>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</si>
  <si>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</si>
  <si>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</si>
  <si>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</si>
  <si>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</si>
  <si>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</si>
  <si>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</si>
  <si>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</si>
  <si>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</si>
  <si>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</si>
  <si>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</si>
  <si>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</si>
  <si>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</si>
  <si>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</si>
  <si>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</si>
  <si>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</si>
  <si>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</si>
  <si>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</si>
  <si>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</si>
  <si>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</si>
  <si>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</si>
  <si>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</si>
  <si>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</si>
  <si>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</si>
  <si>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</si>
  <si>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</si>
  <si>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</si>
  <si>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</si>
  <si>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</si>
  <si>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</si>
  <si>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</si>
  <si>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</si>
  <si>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</si>
  <si>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</si>
  <si>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</si>
  <si>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</si>
  <si>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</si>
  <si>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</si>
  <si>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</si>
  <si>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</si>
  <si>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</si>
  <si>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</si>
  <si>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</si>
  <si>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</si>
  <si>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</si>
  <si>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</si>
  <si>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</si>
  <si>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</si>
  <si>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</si>
  <si>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</si>
  <si>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</si>
  <si>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</si>
  <si>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</si>
  <si>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</si>
  <si>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</si>
  <si>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</si>
  <si>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</si>
  <si>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</si>
  <si>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</si>
  <si>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</si>
  <si>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</si>
  <si>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</si>
  <si>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</si>
  <si>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</si>
  <si>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</si>
  <si>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</si>
  <si>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</si>
  <si>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</si>
  <si>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</si>
  <si>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</si>
  <si>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</si>
  <si>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</si>
  <si>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</si>
  <si>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</si>
  <si>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</si>
  <si>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</si>
  <si>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</si>
  <si>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</si>
  <si>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</si>
  <si>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</si>
  <si>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</si>
  <si>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</si>
  <si>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</si>
  <si>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</si>
  <si>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</si>
  <si>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</si>
  <si>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</si>
  <si>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</si>
  <si>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</si>
  <si>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</si>
  <si>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</si>
  <si>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</si>
  <si>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</si>
  <si>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</si>
  <si>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</si>
  <si>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</si>
  <si>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</si>
  <si>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</si>
  <si>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</si>
  <si>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</si>
  <si>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</si>
  <si>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</si>
  <si>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</si>
  <si>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</si>
  <si>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</si>
  <si>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</si>
  <si>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</si>
  <si>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</si>
  <si>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</si>
  <si>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</si>
  <si>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</si>
  <si>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</si>
  <si>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</si>
  <si>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</si>
  <si>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</si>
  <si>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</si>
  <si>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</si>
  <si>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</si>
  <si>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</si>
  <si>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</si>
  <si>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</si>
  <si>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</si>
  <si>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</si>
  <si>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</si>
  <si>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</si>
  <si>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</si>
  <si>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</si>
  <si>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</si>
  <si>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</si>
  <si>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</si>
  <si>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</si>
  <si>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</si>
  <si>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</si>
  <si>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</si>
  <si>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</si>
  <si>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</si>
  <si>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</si>
  <si>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</si>
  <si>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</si>
  <si>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</si>
  <si>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</si>
  <si>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</si>
  <si>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</si>
  <si>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</si>
  <si>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</si>
  <si>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</si>
  <si>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</si>
  <si>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</si>
  <si>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</si>
  <si>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</si>
  <si>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</si>
  <si>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</si>
  <si>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</si>
  <si>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</si>
  <si>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</si>
  <si>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</si>
  <si>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</si>
  <si>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</si>
  <si>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</si>
  <si>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</si>
  <si>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</si>
  <si>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</si>
  <si>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</si>
  <si>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</si>
  <si>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</si>
  <si>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</si>
  <si>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</si>
  <si>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</si>
  <si>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</si>
  <si>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</si>
  <si>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</si>
  <si>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</si>
  <si>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</si>
  <si>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</si>
  <si>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</si>
  <si>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</si>
  <si>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</si>
  <si>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</si>
  <si>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</si>
  <si>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</si>
  <si>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</si>
  <si>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</si>
  <si>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</si>
  <si>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</si>
  <si>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</si>
  <si>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</si>
  <si>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</si>
  <si>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</si>
  <si>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</si>
  <si>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</si>
  <si>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</si>
  <si>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</si>
  <si>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</si>
  <si>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</si>
  <si>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</si>
  <si>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</si>
  <si>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</si>
  <si>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</si>
  <si>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</si>
  <si>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</si>
  <si>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</si>
  <si>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</si>
  <si>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</si>
  <si>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</si>
  <si>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</si>
  <si>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</si>
  <si>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</si>
  <si>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</si>
  <si>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</si>
  <si>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</si>
  <si>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</si>
  <si>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</si>
  <si>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</si>
  <si>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</si>
  <si>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</si>
  <si>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</si>
  <si>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</si>
  <si>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</si>
  <si>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</si>
  <si>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</si>
  <si>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</si>
  <si>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</si>
  <si>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</si>
  <si>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</si>
  <si>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</si>
  <si>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</si>
  <si>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</si>
  <si>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</si>
  <si>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</si>
  <si>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</si>
  <si>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</si>
  <si>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</si>
  <si>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</si>
  <si>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</si>
  <si>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</si>
  <si>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</si>
  <si>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</si>
  <si>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</si>
  <si>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</si>
  <si>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</si>
  <si>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</si>
  <si>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</si>
  <si>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</si>
  <si>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</si>
  <si>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</si>
  <si>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</si>
  <si>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</si>
  <si>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</si>
  <si>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</si>
  <si>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</si>
  <si>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</si>
  <si>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</si>
  <si>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</si>
  <si>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</si>
  <si>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</si>
  <si>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</si>
  <si>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</si>
  <si>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</si>
  <si>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</si>
  <si>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</si>
  <si>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</si>
  <si>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</si>
  <si>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</si>
  <si>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</si>
  <si>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</si>
  <si>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</si>
  <si>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</si>
  <si>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</si>
  <si>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</si>
  <si>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</si>
  <si>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</si>
  <si>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</si>
  <si>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</si>
  <si>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</si>
  <si>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</si>
  <si>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</si>
  <si>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</si>
  <si>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</si>
  <si>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</si>
  <si>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</si>
  <si>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</si>
  <si>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</si>
  <si>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</si>
  <si>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</si>
  <si>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</si>
  <si>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</si>
  <si>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</si>
  <si>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</si>
  <si>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</si>
  <si>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</si>
  <si>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</si>
  <si>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</si>
  <si>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</si>
  <si>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</si>
  <si>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</si>
  <si>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</si>
  <si>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</si>
  <si>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</si>
  <si>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</si>
  <si>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</si>
  <si>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</si>
  <si>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</si>
  <si>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</si>
  <si>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</si>
  <si>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</si>
  <si>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</si>
  <si>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</si>
  <si>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</si>
  <si>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</si>
  <si>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</si>
  <si>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</si>
  <si>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</si>
  <si>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</si>
  <si>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</si>
  <si>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</si>
  <si>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</si>
  <si>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</si>
  <si>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</si>
  <si>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</si>
  <si>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</si>
  <si>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</si>
  <si>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</si>
  <si>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</si>
  <si>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</si>
  <si>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</si>
  <si>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</si>
  <si>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</si>
  <si>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</si>
  <si>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</si>
  <si>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</si>
  <si>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</si>
  <si>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</si>
  <si>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</si>
  <si>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</si>
  <si>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</si>
  <si>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</si>
  <si>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</si>
  <si>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</si>
  <si>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</si>
  <si>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</si>
  <si>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</si>
  <si>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</si>
  <si>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</si>
  <si>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</si>
  <si>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</si>
  <si>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</si>
  <si>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</si>
  <si>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</si>
  <si>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</si>
  <si>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</si>
  <si>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</si>
  <si>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</si>
  <si>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</si>
  <si>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</si>
  <si>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</si>
  <si>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</si>
  <si>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</si>
  <si>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</si>
  <si>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</si>
  <si>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</si>
  <si>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</si>
  <si>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</si>
  <si>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</si>
  <si>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</si>
  <si>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</si>
  <si>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</si>
  <si>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</si>
  <si>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</si>
  <si>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</si>
  <si>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</si>
  <si>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</si>
  <si>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</si>
  <si>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</si>
  <si>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</si>
  <si>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</si>
  <si>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</si>
  <si>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</si>
  <si>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</si>
  <si>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</si>
  <si>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</si>
  <si>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</si>
  <si>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</si>
  <si>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</si>
  <si>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</si>
  <si>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</si>
  <si>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</si>
  <si>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</si>
  <si>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</si>
  <si>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</si>
  <si>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</si>
  <si>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</si>
  <si>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</si>
  <si>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</si>
  <si>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</si>
  <si>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</si>
  <si>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</si>
  <si>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</si>
  <si>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</si>
  <si>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</si>
  <si>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</si>
  <si>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</si>
  <si>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</si>
  <si>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</si>
  <si>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</si>
  <si>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</si>
  <si>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</si>
  <si>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</si>
  <si>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</si>
  <si>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</si>
  <si>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</si>
  <si>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</si>
  <si>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</si>
  <si>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</si>
  <si>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</si>
  <si>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</si>
  <si>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</si>
  <si>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</si>
  <si>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</si>
  <si>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</si>
  <si>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</si>
  <si>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</si>
  <si>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</si>
  <si>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</si>
  <si>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</si>
  <si>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</si>
  <si>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</si>
  <si>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</si>
  <si>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</si>
  <si>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</si>
  <si>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</si>
  <si>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</si>
  <si>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</si>
  <si>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</si>
  <si>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</si>
  <si>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</si>
  <si>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</si>
  <si>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</si>
  <si>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</si>
  <si>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</si>
  <si>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</si>
  <si>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</si>
  <si>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</si>
  <si>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</si>
  <si>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</si>
  <si>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</si>
  <si>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</si>
  <si>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</si>
  <si>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</si>
  <si>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</si>
  <si>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</si>
  <si>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</si>
  <si>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</si>
  <si>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</si>
  <si>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</si>
  <si>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</si>
  <si>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</si>
  <si>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</si>
  <si>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</si>
  <si>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</si>
  <si>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</si>
  <si>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</si>
  <si>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</si>
  <si>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</si>
  <si>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</si>
  <si>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</si>
  <si>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</si>
  <si>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</si>
  <si>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</si>
  <si>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</si>
  <si>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</si>
  <si>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</si>
  <si>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</si>
  <si>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</si>
  <si>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</si>
  <si>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</si>
  <si>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</si>
  <si>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</si>
  <si>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</si>
  <si>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</si>
  <si>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</si>
  <si>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</si>
  <si>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</si>
  <si>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</si>
  <si>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</si>
  <si>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</si>
  <si>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</si>
  <si>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</si>
  <si>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</si>
  <si>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</si>
  <si>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</si>
  <si>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</si>
  <si>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</si>
  <si>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</si>
  <si>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</si>
  <si>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</si>
  <si>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</si>
  <si>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</si>
  <si>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</si>
  <si>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</si>
  <si>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</si>
  <si>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</si>
  <si>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</si>
  <si>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</si>
  <si>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</si>
  <si>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</si>
  <si>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</si>
  <si>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</si>
  <si>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</si>
  <si>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</si>
  <si>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</si>
  <si>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</si>
  <si>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</si>
  <si>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</si>
  <si>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</si>
  <si>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</si>
  <si>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</si>
  <si>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</si>
  <si>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</si>
  <si>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</si>
  <si>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</si>
  <si>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</si>
  <si>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</si>
  <si>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</si>
  <si>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</si>
  <si>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</si>
  <si>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</si>
  <si>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</si>
  <si>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</si>
  <si>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</si>
  <si>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</si>
  <si>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</si>
  <si>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</si>
  <si>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</si>
  <si>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</si>
  <si>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</si>
  <si>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</si>
  <si>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</si>
  <si>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</si>
  <si>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</si>
  <si>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</si>
  <si>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</si>
  <si>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</si>
  <si>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</si>
  <si>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</si>
  <si>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</si>
  <si>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</si>
  <si>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</si>
  <si>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</si>
  <si>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</si>
  <si>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</si>
  <si>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</si>
  <si>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</si>
  <si>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</si>
  <si>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</si>
  <si>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</si>
  <si>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</si>
  <si>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</si>
  <si>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</si>
  <si>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</si>
  <si>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</si>
  <si>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</si>
  <si>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</si>
  <si>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</si>
  <si>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</si>
  <si>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</si>
  <si>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</si>
  <si>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</si>
  <si>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</si>
  <si>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</si>
  <si>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</si>
  <si>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</si>
  <si>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</si>
  <si>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</si>
  <si>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</si>
  <si>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</si>
  <si>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</si>
  <si>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</si>
  <si>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</si>
  <si>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</si>
  <si>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</si>
  <si>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</si>
  <si>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</si>
  <si>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</si>
  <si>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</si>
  <si>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</si>
  <si>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</si>
  <si>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</si>
  <si>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</si>
  <si>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</si>
  <si>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</si>
  <si>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</si>
  <si>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</si>
  <si>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</si>
  <si>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</si>
  <si>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</si>
  <si>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</si>
  <si>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</si>
  <si>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</si>
  <si>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</si>
  <si>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</si>
  <si>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</si>
  <si>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</si>
  <si>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</si>
  <si>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</si>
  <si>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</si>
  <si>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</si>
  <si>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</si>
  <si>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</si>
  <si>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</si>
  <si>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</si>
  <si>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</si>
  <si>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</si>
  <si>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</si>
  <si>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</si>
  <si>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</si>
  <si>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</si>
  <si>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</si>
  <si>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</si>
  <si>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</si>
  <si>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</si>
  <si>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</si>
  <si>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</si>
  <si>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</si>
  <si>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</si>
  <si>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</si>
  <si>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</si>
  <si>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</si>
  <si>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</si>
  <si>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</si>
  <si>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</si>
  <si>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</si>
  <si>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</si>
  <si>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</si>
  <si>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</si>
  <si>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</si>
  <si>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</si>
  <si>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</si>
  <si>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</si>
  <si>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</si>
  <si>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</si>
  <si>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</si>
  <si>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</si>
  <si>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</si>
  <si>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</si>
  <si>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</si>
  <si>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</si>
  <si>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</si>
  <si>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</si>
  <si>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</si>
  <si>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</si>
  <si>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</si>
  <si>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</si>
  <si>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</si>
  <si>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</si>
  <si>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</si>
  <si>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</si>
  <si>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</si>
  <si>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</si>
  <si>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</si>
  <si>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</si>
  <si>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</si>
  <si>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</si>
  <si>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</si>
  <si>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</si>
  <si>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</si>
  <si>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</si>
  <si>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</si>
  <si>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</si>
  <si>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</si>
  <si>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</si>
  <si>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</si>
  <si>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</si>
  <si>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</si>
  <si>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</si>
  <si>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</si>
  <si>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</si>
  <si>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</si>
  <si>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</si>
  <si>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</si>
  <si>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</si>
  <si>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</si>
  <si>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</si>
  <si>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</si>
  <si>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</si>
  <si>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</si>
  <si>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</si>
  <si>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</si>
  <si>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</si>
  <si>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</si>
  <si>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</si>
  <si>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</si>
  <si>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</si>
  <si>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</si>
  <si>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</si>
  <si>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</si>
  <si>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</si>
  <si>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</si>
  <si>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</si>
  <si>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</si>
  <si>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</si>
  <si>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</si>
  <si>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</si>
  <si>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</si>
  <si>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</si>
  <si>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</si>
  <si>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</si>
  <si>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</si>
  <si>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</si>
  <si>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</si>
  <si>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</si>
  <si>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</si>
  <si>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</si>
  <si>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</si>
  <si>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</si>
  <si>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</si>
  <si>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</si>
  <si>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</si>
  <si>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</si>
  <si>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</si>
  <si>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</si>
  <si>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</si>
  <si>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</si>
  <si>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</si>
  <si>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</si>
  <si>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</si>
  <si>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</si>
  <si>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</si>
  <si>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</si>
  <si>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</si>
  <si>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</si>
  <si>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</si>
  <si>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</si>
  <si>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</si>
  <si>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</si>
  <si>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</si>
  <si>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</si>
  <si>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</si>
  <si>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</si>
  <si>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</si>
  <si>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</si>
  <si>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</si>
  <si>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</si>
  <si>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</si>
  <si>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</si>
  <si>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</si>
  <si>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</si>
  <si>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</si>
  <si>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</si>
  <si>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</si>
  <si>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</si>
  <si>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</si>
  <si>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</si>
  <si>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</si>
  <si>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</si>
  <si>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</si>
  <si>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</si>
  <si>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</si>
  <si>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</si>
  <si>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</si>
  <si>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</si>
  <si>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</si>
  <si>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</si>
  <si>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</si>
  <si>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</si>
  <si>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</si>
  <si>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</si>
  <si>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</si>
  <si>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</si>
  <si>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</si>
  <si>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</si>
  <si>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</si>
  <si>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</si>
  <si>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</si>
  <si>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</si>
  <si>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</si>
  <si>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</si>
  <si>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</si>
  <si>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</si>
  <si>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</si>
  <si>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</si>
  <si>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</si>
  <si>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</si>
  <si>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</si>
  <si>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</si>
  <si>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</si>
  <si>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</si>
  <si>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</si>
  <si>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</si>
  <si>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</si>
  <si>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</si>
  <si>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</si>
  <si>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</si>
  <si>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</si>
  <si>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</si>
  <si>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</si>
  <si>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</si>
  <si>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</si>
  <si>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</si>
  <si>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</si>
  <si>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</si>
  <si>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</si>
  <si>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</si>
  <si>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</si>
  <si>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</si>
  <si>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</si>
  <si>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</si>
  <si>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</si>
  <si>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</si>
  <si>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</si>
  <si>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</si>
  <si>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</si>
  <si>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</si>
  <si>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</si>
  <si>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</si>
  <si>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</si>
  <si>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</si>
  <si>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</si>
  <si>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</si>
  <si>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</si>
  <si>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</si>
  <si>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</si>
  <si>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</si>
  <si>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</si>
  <si>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</si>
  <si>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</si>
  <si>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</si>
  <si>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</si>
  <si>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</si>
  <si>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</si>
  <si>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</si>
  <si>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</si>
  <si>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</si>
  <si>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</si>
  <si>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</si>
  <si>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</si>
  <si>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</si>
  <si>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</si>
  <si>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</si>
  <si>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</si>
  <si>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</si>
  <si>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</si>
  <si>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</si>
  <si>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</si>
  <si>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</si>
  <si>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</si>
  <si>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</si>
  <si>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</si>
  <si>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</si>
  <si>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</si>
  <si>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</si>
  <si>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</si>
  <si>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</si>
  <si>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</si>
  <si>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</si>
  <si>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</si>
  <si>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</si>
  <si>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</si>
  <si>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</si>
  <si>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</si>
  <si>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</si>
  <si>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</si>
  <si>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</si>
  <si>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</si>
  <si>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</si>
  <si>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</si>
  <si>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</si>
  <si>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</si>
  <si>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</si>
  <si>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</si>
  <si>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</si>
  <si>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</si>
  <si>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</si>
  <si>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</si>
  <si>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</si>
  <si>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</si>
  <si>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</si>
  <si>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</si>
  <si>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</si>
  <si>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</si>
  <si>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</si>
  <si>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</si>
  <si>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</si>
  <si>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</si>
  <si>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</si>
  <si>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</si>
  <si>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</si>
  <si>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</si>
  <si>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</si>
  <si>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</si>
  <si>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</si>
  <si>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</si>
  <si>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</si>
  <si>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</si>
  <si>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</si>
  <si>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</si>
  <si>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</si>
  <si>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</si>
  <si>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</si>
  <si>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</si>
  <si>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</si>
  <si>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</si>
  <si>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</si>
  <si>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</si>
  <si>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</si>
  <si>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</si>
  <si>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</si>
  <si>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</si>
  <si>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</si>
  <si>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</si>
  <si>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</si>
  <si>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</si>
  <si>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</si>
  <si>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</si>
  <si>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</si>
  <si>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</si>
  <si>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</si>
  <si>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</si>
  <si>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</si>
  <si>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</si>
  <si>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</si>
  <si>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</si>
  <si>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</si>
  <si>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</si>
  <si>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</si>
  <si>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</si>
  <si>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</si>
  <si>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</si>
  <si>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</si>
  <si>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</si>
  <si>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</si>
  <si>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</si>
  <si>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</si>
  <si>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</si>
  <si>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</si>
  <si>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</si>
  <si>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</si>
  <si>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</si>
  <si>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</si>
  <si>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</si>
  <si>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</si>
  <si>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</si>
  <si>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</si>
  <si>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</si>
  <si>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</si>
  <si>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</si>
  <si>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</si>
  <si>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</si>
  <si>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</si>
  <si>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</si>
  <si>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</si>
  <si>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</si>
  <si>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</si>
  <si>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</si>
  <si>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</si>
  <si>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</si>
  <si>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</si>
  <si>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</si>
  <si>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</si>
  <si>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</si>
  <si>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</si>
  <si>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</si>
  <si>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</si>
  <si>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</si>
  <si>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</si>
  <si>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</si>
  <si>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</si>
  <si>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</si>
  <si>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</si>
  <si>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</si>
  <si>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</si>
  <si>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</si>
  <si>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</si>
  <si>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</si>
  <si>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</si>
  <si>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</si>
  <si>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</si>
  <si>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</si>
  <si>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</si>
  <si>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</si>
  <si>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</si>
  <si>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</si>
  <si>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</si>
  <si>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</si>
  <si>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</si>
  <si>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</si>
  <si>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</si>
  <si>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</si>
  <si>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</si>
  <si>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</si>
  <si>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</si>
  <si>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</si>
  <si>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</si>
  <si>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</si>
  <si>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</si>
  <si>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</si>
  <si>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</si>
  <si>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</si>
  <si>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</si>
  <si>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</si>
  <si>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</si>
  <si>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</si>
  <si>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</si>
  <si>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</si>
  <si>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</si>
  <si>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</si>
  <si>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</si>
  <si>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</si>
  <si>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</si>
  <si>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</si>
  <si>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</si>
  <si>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</si>
  <si>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</si>
  <si>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</si>
  <si>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</si>
  <si>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</si>
  <si>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</si>
  <si>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</si>
  <si>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</si>
  <si>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</si>
  <si>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</si>
  <si>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</si>
  <si>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</si>
  <si>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</si>
  <si>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</si>
  <si>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</si>
  <si>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</si>
  <si>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</si>
  <si>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</si>
  <si>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</si>
  <si>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</si>
  <si>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</si>
  <si>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</si>
  <si>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</si>
  <si>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</si>
  <si>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</si>
  <si>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</si>
  <si>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</si>
  <si>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</si>
  <si>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</si>
  <si>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</si>
  <si>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</si>
  <si>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</si>
  <si>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</si>
  <si>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</si>
  <si>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</si>
  <si>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</si>
  <si>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</si>
  <si>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</si>
  <si>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</si>
  <si>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</si>
  <si>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</si>
  <si>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</si>
  <si>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</si>
  <si>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</si>
  <si>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</si>
  <si>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</si>
  <si>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</si>
  <si>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</si>
  <si>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</si>
  <si>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</si>
  <si>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</si>
  <si>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</si>
  <si>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</si>
  <si>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</si>
  <si>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</si>
  <si>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</si>
  <si>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</si>
  <si>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</si>
  <si>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</si>
  <si>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</si>
  <si>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</si>
  <si>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</si>
  <si>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</si>
  <si>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</si>
  <si>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</si>
  <si>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</si>
  <si>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</si>
  <si>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</si>
  <si>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</si>
  <si>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</si>
  <si>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</si>
  <si>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</si>
  <si>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</si>
  <si>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</si>
  <si>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</si>
  <si>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</si>
  <si>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</si>
  <si>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</si>
  <si>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</si>
  <si>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</si>
  <si>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</si>
  <si>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</si>
  <si>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</si>
  <si>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</si>
  <si>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</si>
  <si>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</si>
  <si>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</si>
  <si>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</si>
  <si>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</si>
  <si>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</si>
  <si>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</si>
  <si>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</si>
  <si>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</si>
  <si>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</si>
  <si>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</si>
  <si>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</si>
  <si>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</si>
  <si>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</si>
  <si>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</si>
  <si>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</si>
  <si>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</si>
  <si>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</si>
  <si>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</si>
  <si>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</si>
  <si>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</si>
  <si>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</si>
  <si>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</si>
  <si>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</si>
  <si>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</si>
  <si>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</si>
  <si>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</si>
  <si>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</si>
  <si>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</si>
  <si>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</si>
  <si>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</si>
  <si>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</si>
  <si>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</si>
  <si>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</si>
  <si>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</si>
  <si>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</si>
  <si>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</si>
  <si>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</si>
  <si>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</si>
  <si>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</si>
  <si>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</si>
  <si>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</si>
  <si>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</si>
  <si>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</si>
  <si>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</si>
  <si>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</si>
  <si>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</si>
  <si>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</si>
  <si>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</si>
  <si>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</si>
  <si>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</si>
  <si>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</si>
  <si>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</si>
  <si>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</si>
  <si>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</si>
  <si>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</si>
  <si>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</si>
  <si>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</si>
  <si>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</si>
  <si>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</si>
  <si>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</si>
  <si>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</si>
  <si>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</si>
  <si>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</si>
  <si>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</si>
  <si>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</si>
  <si>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</si>
  <si>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</si>
  <si>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</si>
  <si>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</si>
  <si>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</si>
  <si>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</si>
  <si>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</si>
  <si>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</si>
  <si>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</si>
  <si>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</si>
  <si>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</si>
  <si>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</si>
  <si>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</si>
  <si>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</si>
  <si>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</si>
  <si>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</si>
  <si>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</si>
  <si>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</si>
  <si>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</si>
  <si>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</si>
  <si>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</si>
  <si>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</si>
  <si>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</si>
  <si>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</si>
  <si>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</si>
  <si>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</si>
  <si>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</si>
  <si>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</si>
  <si>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</si>
  <si>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</si>
  <si>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</si>
  <si>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</si>
  <si>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</si>
  <si>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</si>
  <si>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</si>
  <si>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</si>
  <si>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</si>
  <si>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</si>
  <si>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</si>
  <si>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</si>
  <si>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</si>
  <si>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</si>
  <si>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</si>
  <si>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</si>
  <si>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</si>
  <si>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</si>
  <si>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</si>
  <si>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</si>
  <si>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</si>
  <si>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</si>
  <si>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</si>
  <si>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</si>
  <si>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</si>
  <si>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</si>
  <si>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</si>
  <si>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</si>
  <si>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</si>
  <si>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</si>
  <si>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</si>
  <si>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</si>
  <si>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</si>
  <si>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</si>
  <si>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</si>
  <si>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</si>
  <si>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</si>
  <si>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</si>
  <si>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</si>
  <si>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</si>
  <si>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</si>
  <si>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</si>
  <si>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</si>
  <si>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</si>
  <si>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</si>
  <si>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</si>
  <si>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</si>
  <si>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</si>
  <si>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</si>
  <si>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</si>
  <si>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</si>
  <si>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</si>
  <si>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</si>
  <si>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</si>
  <si>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</si>
  <si>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</si>
  <si>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</si>
  <si>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</si>
  <si>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</si>
  <si>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</si>
  <si>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</si>
  <si>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</si>
  <si>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</si>
  <si>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</si>
  <si>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</si>
  <si>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</si>
  <si>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</si>
  <si>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</si>
  <si>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</si>
  <si>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</si>
  <si>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</si>
  <si>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</si>
  <si>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</si>
  <si>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</si>
  <si>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</si>
  <si>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</si>
  <si>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</si>
  <si>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</si>
  <si>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</si>
  <si>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</si>
  <si>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</si>
  <si>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</si>
  <si>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</si>
  <si>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</si>
  <si>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</si>
  <si>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</si>
  <si>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</si>
  <si>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</si>
  <si>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</si>
  <si>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</si>
  <si>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</si>
  <si>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</si>
  <si>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</si>
  <si>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</si>
  <si>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</si>
  <si>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</si>
  <si>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</si>
  <si>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</si>
  <si>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</si>
  <si>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</si>
  <si>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</si>
  <si>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</si>
  <si>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</si>
  <si>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</si>
  <si>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</si>
  <si>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</si>
  <si>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</si>
  <si>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</si>
  <si>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</si>
  <si>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</si>
  <si>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</si>
  <si>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</si>
  <si>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</si>
  <si>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</si>
  <si>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</si>
  <si>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</si>
  <si>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</si>
  <si>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</si>
  <si>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</si>
  <si>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</si>
  <si>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</si>
  <si>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</si>
  <si>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</si>
  <si>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</si>
  <si>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</si>
  <si>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</si>
  <si>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</si>
  <si>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</si>
  <si>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</si>
  <si>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</si>
  <si>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</si>
  <si>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</si>
  <si>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</si>
  <si>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</si>
  <si>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</si>
  <si>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</si>
  <si>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</si>
  <si>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</si>
  <si>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</si>
  <si>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</si>
  <si>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</si>
  <si>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</si>
  <si>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</si>
  <si>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</si>
  <si>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</si>
  <si>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</si>
  <si>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</si>
  <si>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</si>
  <si>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</si>
  <si>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</si>
  <si>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</si>
  <si>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</si>
  <si>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</si>
  <si>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</si>
  <si>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</si>
  <si>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</si>
  <si>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</si>
  <si>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</si>
  <si>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</si>
  <si>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</si>
  <si>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</si>
  <si>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</si>
  <si>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</si>
  <si>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</si>
  <si>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</si>
  <si>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</si>
  <si>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</si>
  <si>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</si>
  <si>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</si>
  <si>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</si>
  <si>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</si>
  <si>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</si>
  <si>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</si>
  <si>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</si>
  <si>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</si>
  <si>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</si>
  <si>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</si>
  <si>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</si>
  <si>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</si>
  <si>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</si>
  <si>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</si>
  <si>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</si>
  <si>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</si>
  <si>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</si>
  <si>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</si>
  <si>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</si>
  <si>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</si>
  <si>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</si>
  <si>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</si>
  <si>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</si>
  <si>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</si>
  <si>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</si>
  <si>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</si>
  <si>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</si>
  <si>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</si>
  <si>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</si>
  <si>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</si>
  <si>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</si>
  <si>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</si>
  <si>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</si>
  <si>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</si>
  <si>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</si>
  <si>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</si>
  <si>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</si>
  <si>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</si>
  <si>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</si>
  <si>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</si>
  <si>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</si>
  <si>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</si>
  <si>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</si>
  <si>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</si>
  <si>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</si>
  <si>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</si>
  <si>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</si>
  <si>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</si>
  <si>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</si>
  <si>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</si>
  <si>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</si>
  <si>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</si>
  <si>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</si>
  <si>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</si>
  <si>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</si>
  <si>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</si>
  <si>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</si>
  <si>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</si>
  <si>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</si>
  <si>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</si>
  <si>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</si>
  <si>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</si>
  <si>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</si>
  <si>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</si>
  <si>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</si>
  <si>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</si>
  <si>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</si>
  <si>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</si>
  <si>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</si>
  <si>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</si>
  <si>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</si>
  <si>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</si>
  <si>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</si>
  <si>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</si>
  <si>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</si>
  <si>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</si>
  <si>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</si>
  <si>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</si>
  <si>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</si>
  <si>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</si>
  <si>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</si>
  <si>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</si>
  <si>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</si>
  <si>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</si>
  <si>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</si>
  <si>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</si>
  <si>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</si>
  <si>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</si>
  <si>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</si>
  <si>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</si>
  <si>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</si>
  <si>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</si>
  <si>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</si>
  <si>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</si>
  <si>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</si>
  <si>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</si>
  <si>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</si>
  <si>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</si>
  <si>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</si>
  <si>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</si>
  <si>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</si>
  <si>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</si>
  <si>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</si>
  <si>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</si>
  <si>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</si>
  <si>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</si>
  <si>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</si>
  <si>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</si>
  <si>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</si>
  <si>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</si>
  <si>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</si>
  <si>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</si>
  <si>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</si>
  <si>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</si>
  <si>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</si>
  <si>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</si>
  <si>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</si>
  <si>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</si>
  <si>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</si>
  <si>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</si>
  <si>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</si>
  <si>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</si>
  <si>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</si>
  <si>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</si>
  <si>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</si>
  <si>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</si>
  <si>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</si>
  <si>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</si>
  <si>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</si>
  <si>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</si>
  <si>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</si>
  <si>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</si>
  <si>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</si>
  <si>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</si>
  <si>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</si>
  <si>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</si>
  <si>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</si>
  <si>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</si>
  <si>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</si>
  <si>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</si>
  <si>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</si>
  <si>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</si>
  <si>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</si>
  <si>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</si>
  <si>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</si>
  <si>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</si>
  <si>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</si>
  <si>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</si>
  <si>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</si>
  <si>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</si>
  <si>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</si>
  <si>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</si>
  <si>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</si>
  <si>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</si>
  <si>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</si>
  <si>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</si>
  <si>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</si>
  <si>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</si>
  <si>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</si>
  <si>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</si>
  <si>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</si>
  <si>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</si>
  <si>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</si>
  <si>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</si>
  <si>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</si>
  <si>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</si>
  <si>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</si>
  <si>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</si>
  <si>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</si>
  <si>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</si>
  <si>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</si>
  <si>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</si>
  <si>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</si>
  <si>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</si>
  <si>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</si>
  <si>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</si>
  <si>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</si>
  <si>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</si>
  <si>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</si>
  <si>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</si>
  <si>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</si>
  <si>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</si>
  <si>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</si>
  <si>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</si>
  <si>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</si>
  <si>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</si>
  <si>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</si>
  <si>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</si>
  <si>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</si>
  <si>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</si>
  <si>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</si>
  <si>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</si>
  <si>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</si>
  <si>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</si>
  <si>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</si>
  <si>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</si>
  <si>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</si>
  <si>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</si>
  <si>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</si>
  <si>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</si>
  <si>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</si>
  <si>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</si>
  <si>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</si>
  <si>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</si>
  <si>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</si>
  <si>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</si>
  <si>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</si>
  <si>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</si>
  <si>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</si>
  <si>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</si>
  <si>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</si>
  <si>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</si>
  <si>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</si>
  <si>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</si>
  <si>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</si>
  <si>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</si>
  <si>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</si>
  <si>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</si>
  <si>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</si>
  <si>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</si>
  <si>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</si>
  <si>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</si>
  <si>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</si>
  <si>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</si>
  <si>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</si>
  <si>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</si>
  <si>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</si>
  <si>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</si>
  <si>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</si>
  <si>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</si>
  <si>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</si>
  <si>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</si>
  <si>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</si>
  <si>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</si>
  <si>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</si>
  <si>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</si>
  <si>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</si>
  <si>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</si>
  <si>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</si>
  <si>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</si>
  <si>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</si>
  <si>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</si>
  <si>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</si>
  <si>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</si>
  <si>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</si>
  <si>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</si>
  <si>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</si>
  <si>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</si>
  <si>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</si>
  <si>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</si>
  <si>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</si>
  <si>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</si>
  <si>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</si>
  <si>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</si>
  <si>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</si>
  <si>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</si>
  <si>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</si>
  <si>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</si>
  <si>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</si>
  <si>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</si>
  <si>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</si>
  <si>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</si>
  <si>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</si>
  <si>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</si>
  <si>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</si>
  <si>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</si>
  <si>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</si>
  <si>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</si>
  <si>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</si>
  <si>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</si>
  <si>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</si>
  <si>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</si>
  <si>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</si>
  <si>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</si>
  <si>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</si>
  <si>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</si>
  <si>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</si>
  <si>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</si>
  <si>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</si>
  <si>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</si>
  <si>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</si>
  <si>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</si>
  <si>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</si>
  <si>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</si>
  <si>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</si>
  <si>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</si>
  <si>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</si>
  <si>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</si>
  <si>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</si>
  <si>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</si>
  <si>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</si>
  <si>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</si>
  <si>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</si>
  <si>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</si>
  <si>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</si>
  <si>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</si>
  <si>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</si>
  <si>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</si>
  <si>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</si>
  <si>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</si>
  <si>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</si>
  <si>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</si>
  <si>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</si>
  <si>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</si>
  <si>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</si>
  <si>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</si>
  <si>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</si>
  <si>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</si>
  <si>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</si>
  <si>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</si>
  <si>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</si>
  <si>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</si>
  <si>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</si>
  <si>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</si>
  <si>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</si>
  <si>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</si>
  <si>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</si>
  <si>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</si>
  <si>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</si>
  <si>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</si>
  <si>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</si>
  <si>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</si>
  <si>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</si>
  <si>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</si>
  <si>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</si>
  <si>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</si>
  <si>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</si>
  <si>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</si>
  <si>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</si>
  <si>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</si>
  <si>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</si>
  <si>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</si>
  <si>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</si>
  <si>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</si>
  <si>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</si>
  <si>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</si>
  <si>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</si>
  <si>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</si>
  <si>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</si>
  <si>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</si>
  <si>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</si>
  <si>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</si>
  <si>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</si>
  <si>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</si>
  <si>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</si>
  <si>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</si>
  <si>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</si>
  <si>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</si>
  <si>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</si>
  <si>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</si>
  <si>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</si>
  <si>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</si>
  <si>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</si>
  <si>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</si>
  <si>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</si>
  <si>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</si>
  <si>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</si>
  <si>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</si>
  <si>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</si>
  <si>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</si>
  <si>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</si>
  <si>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</si>
  <si>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</si>
  <si>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</si>
  <si>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</si>
  <si>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</si>
  <si>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</si>
  <si>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</si>
  <si>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</si>
  <si>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</si>
  <si>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</si>
  <si>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</si>
  <si>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</si>
  <si>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</si>
  <si>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</si>
  <si>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</si>
  <si>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</si>
  <si>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</si>
  <si>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</si>
  <si>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</si>
  <si>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</si>
  <si>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</si>
  <si>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</si>
  <si>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</si>
  <si>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</si>
  <si>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</si>
  <si>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</si>
  <si>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</si>
  <si>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</si>
  <si>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</si>
  <si>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</si>
  <si>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</si>
  <si>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</si>
  <si>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</si>
  <si>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</si>
  <si>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</si>
  <si>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</si>
  <si>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</si>
  <si>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</si>
  <si>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</si>
  <si>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</si>
  <si>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</si>
  <si>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</si>
  <si>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</si>
  <si>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</si>
  <si>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</si>
  <si>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</si>
  <si>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</si>
  <si>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</si>
  <si>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</si>
  <si>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</si>
  <si>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</si>
  <si>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</si>
  <si>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</si>
  <si>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</si>
  <si>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</si>
  <si>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</si>
  <si>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</si>
  <si>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</si>
  <si>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</si>
  <si>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</si>
  <si>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</si>
  <si>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</si>
  <si>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</si>
  <si>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</si>
  <si>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</si>
  <si>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</si>
  <si>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</si>
  <si>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</si>
  <si>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</si>
  <si>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</si>
  <si>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</si>
  <si>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</si>
  <si>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</si>
  <si>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</si>
  <si>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</si>
  <si>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</si>
  <si>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</si>
  <si>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</si>
  <si>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</si>
  <si>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</si>
  <si>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</si>
  <si>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</si>
  <si>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</si>
  <si>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</si>
  <si>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</si>
  <si>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</si>
  <si>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</si>
  <si>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</si>
  <si>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</si>
  <si>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</si>
  <si>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</si>
  <si>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</si>
  <si>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</si>
  <si>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</si>
  <si>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</si>
  <si>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</si>
  <si>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</si>
  <si>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</si>
  <si>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</si>
  <si>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</si>
  <si>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</si>
  <si>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</si>
  <si>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</si>
  <si>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</si>
  <si>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</si>
  <si>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</si>
  <si>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</si>
  <si>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</si>
  <si>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</si>
  <si>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</si>
  <si>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</si>
  <si>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</si>
  <si>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</si>
  <si>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</si>
  <si>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</si>
  <si>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</si>
  <si>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</si>
  <si>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</si>
  <si>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</si>
  <si>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</si>
  <si>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</si>
  <si>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</si>
  <si>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</si>
  <si>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</si>
  <si>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</si>
  <si>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</si>
  <si>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</si>
  <si>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</si>
  <si>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</si>
  <si>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</si>
  <si>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</si>
  <si>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</si>
  <si>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</si>
  <si>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</si>
  <si>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</si>
  <si>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</si>
  <si>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</si>
  <si>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</si>
  <si>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</si>
  <si>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</si>
  <si>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</si>
  <si>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</si>
  <si>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</si>
  <si>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</si>
  <si>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</si>
  <si>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</si>
  <si>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</si>
  <si>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</si>
  <si>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</si>
  <si>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</si>
  <si>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</si>
  <si>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</si>
  <si>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</si>
  <si>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</si>
  <si>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</si>
  <si>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</si>
  <si>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</si>
  <si>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</si>
  <si>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</si>
  <si>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</si>
  <si>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</si>
  <si>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</si>
  <si>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</si>
  <si>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</si>
  <si>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</si>
  <si>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</si>
  <si>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</si>
  <si>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</si>
  <si>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</si>
  <si>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</si>
  <si>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</si>
  <si>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</si>
  <si>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</si>
  <si>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</si>
  <si>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</si>
  <si>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</si>
  <si>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</si>
  <si>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</si>
  <si>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</si>
  <si>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</si>
  <si>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</si>
  <si>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</si>
  <si>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</si>
  <si>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</si>
  <si>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</si>
  <si>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</si>
  <si>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</si>
  <si>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</si>
  <si>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</si>
  <si>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</si>
  <si>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</si>
  <si>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</si>
  <si>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</si>
  <si>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</si>
  <si>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</si>
  <si>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</si>
  <si>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</si>
  <si>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</si>
  <si>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</si>
  <si>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</si>
  <si>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</si>
  <si>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</si>
  <si>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</si>
  <si>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</si>
  <si>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</si>
  <si>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</si>
  <si>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</si>
  <si>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</si>
  <si>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</si>
  <si>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</si>
  <si>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</si>
  <si>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</si>
  <si>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</si>
  <si>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</si>
  <si>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</si>
  <si>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</si>
  <si>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</si>
  <si>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</si>
  <si>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</si>
  <si>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</si>
  <si>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</si>
  <si>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</si>
  <si>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</si>
  <si>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</si>
  <si>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</si>
  <si>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</si>
  <si>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</si>
  <si>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</si>
  <si>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</si>
  <si>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</si>
  <si>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</si>
  <si>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</si>
  <si>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</si>
  <si>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</si>
  <si>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</si>
  <si>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</si>
  <si>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</si>
  <si>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</si>
  <si>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</si>
  <si>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</si>
  <si>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</si>
  <si>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</si>
  <si>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</si>
  <si>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</si>
  <si>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</si>
  <si>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</si>
  <si>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</si>
  <si>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</si>
  <si>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</si>
  <si>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</si>
  <si>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</si>
  <si>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</si>
  <si>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</si>
  <si>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</si>
  <si>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</si>
  <si>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</si>
  <si>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</si>
  <si>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</si>
  <si>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</si>
  <si>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</si>
  <si>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</si>
  <si>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</si>
  <si>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</si>
  <si>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</si>
  <si>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</si>
  <si>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</si>
  <si>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</si>
  <si>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</si>
  <si>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</si>
  <si>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</si>
  <si>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</si>
  <si>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</si>
  <si>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</si>
  <si>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</si>
  <si>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</si>
  <si>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</si>
  <si>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</si>
  <si>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</si>
  <si>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</si>
  <si>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</si>
  <si>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</si>
  <si>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</si>
  <si>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</si>
  <si>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</si>
  <si>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</si>
  <si>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</si>
  <si>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</si>
  <si>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</si>
  <si>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</si>
  <si>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</si>
  <si>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</si>
  <si>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</si>
  <si>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</si>
  <si>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</si>
  <si>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</si>
  <si>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</si>
  <si>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</si>
  <si>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</si>
  <si>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</si>
  <si>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</si>
  <si>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</si>
  <si>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</si>
  <si>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</si>
  <si>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</si>
  <si>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</si>
  <si>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</si>
  <si>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</si>
  <si>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</si>
  <si>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</si>
  <si>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</si>
  <si>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</si>
  <si>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</si>
  <si>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</si>
  <si>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</si>
  <si>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</si>
  <si>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</si>
  <si>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</si>
  <si>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</si>
  <si>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</si>
  <si>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</si>
  <si>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</si>
  <si>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</si>
  <si>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</si>
  <si>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</si>
  <si>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</si>
  <si>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</si>
  <si>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</si>
  <si>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</si>
  <si>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</si>
  <si>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</si>
  <si>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</si>
  <si>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</si>
  <si>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</si>
  <si>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</si>
  <si>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</si>
  <si>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</si>
  <si>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</si>
  <si>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</si>
  <si>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</si>
  <si>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</si>
  <si>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</si>
  <si>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</si>
  <si>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</si>
  <si>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</si>
  <si>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</si>
  <si>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</si>
  <si>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</si>
  <si>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</si>
  <si>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</si>
  <si>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</si>
  <si>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</si>
  <si>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</si>
  <si>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</si>
  <si>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</si>
  <si>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</si>
  <si>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</si>
  <si>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</si>
  <si>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</si>
  <si>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</si>
  <si>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</si>
  <si>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</si>
  <si>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</si>
  <si>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</si>
  <si>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</si>
  <si>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</si>
  <si>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</si>
  <si>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</si>
  <si>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</si>
  <si>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</si>
  <si>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</si>
  <si>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</si>
  <si>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</si>
  <si>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</si>
  <si>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</si>
  <si>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</si>
  <si>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</si>
  <si>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</si>
  <si>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</si>
  <si>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</si>
  <si>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</si>
  <si>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</si>
  <si>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</si>
  <si>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</si>
  <si>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</si>
  <si>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</si>
  <si>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</si>
  <si>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</si>
  <si>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</si>
  <si>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</si>
  <si>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</si>
  <si>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</si>
  <si>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</si>
  <si>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</si>
  <si>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</si>
  <si>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</si>
  <si>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</si>
  <si>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</si>
  <si>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</si>
  <si>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</si>
  <si>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</si>
  <si>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</si>
  <si>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</si>
  <si>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</si>
  <si>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</si>
  <si>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</si>
  <si>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</si>
  <si>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</si>
  <si>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</si>
  <si>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</si>
  <si>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</si>
  <si>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</si>
  <si>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</si>
  <si>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</si>
  <si>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</si>
  <si>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</si>
  <si>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</si>
  <si>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</si>
  <si>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</si>
  <si>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</si>
  <si>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</si>
  <si>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</si>
  <si>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</si>
  <si>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</si>
  <si>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</si>
  <si>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</si>
  <si>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</si>
  <si>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</si>
  <si>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</si>
  <si>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</si>
  <si>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</si>
  <si>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</si>
  <si>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</si>
  <si>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</si>
  <si>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</si>
  <si>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</si>
  <si>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</si>
  <si>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</si>
  <si>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</si>
  <si>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</si>
  <si>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</si>
  <si>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</si>
  <si>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</si>
  <si>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</si>
  <si>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</si>
  <si>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</si>
  <si>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</si>
  <si>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</si>
  <si>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</si>
  <si>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</si>
  <si>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</si>
  <si>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</si>
  <si>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</si>
  <si>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</si>
  <si>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</si>
  <si>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</si>
  <si>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</si>
  <si>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</si>
  <si>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</si>
  <si>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</si>
  <si>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</si>
  <si>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</si>
  <si>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</si>
  <si>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</si>
  <si>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</si>
  <si>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</si>
  <si>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</si>
  <si>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</si>
  <si>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</si>
  <si>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</si>
  <si>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</si>
  <si>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</si>
  <si>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</si>
  <si>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</si>
  <si>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</si>
  <si>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</si>
  <si>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</si>
  <si>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</si>
  <si>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</si>
  <si>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</si>
  <si>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</si>
  <si>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</si>
  <si>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</si>
  <si>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</si>
  <si>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</si>
  <si>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</si>
  <si>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</si>
  <si>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</si>
  <si>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</si>
  <si>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</si>
  <si>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</si>
  <si>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</si>
  <si>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</si>
  <si>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</si>
  <si>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</si>
  <si>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</si>
  <si>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</si>
  <si>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</si>
  <si>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</si>
  <si>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</si>
  <si>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</si>
  <si>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</si>
  <si>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</si>
  <si>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</si>
  <si>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</si>
  <si>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</si>
  <si>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</si>
  <si>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</si>
  <si>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</si>
  <si>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</si>
  <si>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</si>
  <si>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</si>
  <si>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</si>
  <si>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</si>
  <si>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</si>
  <si>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</si>
  <si>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</si>
  <si>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</si>
  <si>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</si>
  <si>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</si>
  <si>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</si>
  <si>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</si>
  <si>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</si>
  <si>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</si>
  <si>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</si>
  <si>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</si>
  <si>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</si>
  <si>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</si>
  <si>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</si>
  <si>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</si>
  <si>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</si>
  <si>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</si>
  <si>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</si>
  <si>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</si>
  <si>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</si>
  <si>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</si>
  <si>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</si>
  <si>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</si>
  <si>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</si>
  <si>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</si>
  <si>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</si>
  <si>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</si>
  <si>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</si>
  <si>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</si>
  <si>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</si>
  <si>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</si>
  <si>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</si>
  <si>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</si>
  <si>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</si>
  <si>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</si>
  <si>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</si>
  <si>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</si>
  <si>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</si>
  <si>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</si>
  <si>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</si>
  <si>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</si>
  <si>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</si>
  <si>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</si>
  <si>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</si>
  <si>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</si>
  <si>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</si>
  <si>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</si>
  <si>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</si>
  <si>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</si>
  <si>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</si>
  <si>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</si>
  <si>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</si>
  <si>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</si>
  <si>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</si>
  <si>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</si>
  <si>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</si>
  <si>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</si>
  <si>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</si>
  <si>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</si>
  <si>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</si>
  <si>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</si>
  <si>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</si>
  <si>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</si>
  <si>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</si>
  <si>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</si>
  <si>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</si>
  <si>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</si>
  <si>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</si>
  <si>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</si>
  <si>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</si>
  <si>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</si>
  <si>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</si>
  <si>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</si>
  <si>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</si>
  <si>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</si>
  <si>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</si>
  <si>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</si>
  <si>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</si>
  <si>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</si>
  <si>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</si>
  <si>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</si>
  <si>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</si>
  <si>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</si>
  <si>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</si>
  <si>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</si>
  <si>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</si>
  <si>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</si>
  <si>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</si>
  <si>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</si>
  <si>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</si>
  <si>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</si>
  <si>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</si>
  <si>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</si>
  <si>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</si>
  <si>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</si>
  <si>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</si>
  <si>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</si>
  <si>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</si>
  <si>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</si>
  <si>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</si>
  <si>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</si>
  <si>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</si>
  <si>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</si>
  <si>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</si>
  <si>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</si>
  <si>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</si>
  <si>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</si>
  <si>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</si>
  <si>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</si>
  <si>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</si>
  <si>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</si>
  <si>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</si>
  <si>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</si>
  <si>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</si>
  <si>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</si>
  <si>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</si>
  <si>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</si>
  <si>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</si>
  <si>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</si>
  <si>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</si>
  <si>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</si>
  <si>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</si>
  <si>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</si>
  <si>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</si>
  <si>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</si>
  <si>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</si>
  <si>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</si>
  <si>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</si>
  <si>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</si>
  <si>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</si>
  <si>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</si>
  <si>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</si>
  <si>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</si>
  <si>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</si>
  <si>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</si>
  <si>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</si>
  <si>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</si>
  <si>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</si>
  <si>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</si>
  <si>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</si>
  <si>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</si>
  <si>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</si>
  <si>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</si>
  <si>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</si>
  <si>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</si>
  <si>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</si>
  <si>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</si>
  <si>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</si>
  <si>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</si>
  <si>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</si>
  <si>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</si>
  <si>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</si>
  <si>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</si>
  <si>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</si>
  <si>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</si>
  <si>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</si>
  <si>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</si>
  <si>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</si>
  <si>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</si>
  <si>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</si>
  <si>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</si>
  <si>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</si>
  <si>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</si>
  <si>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</si>
  <si>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</si>
  <si>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</si>
  <si>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</si>
  <si>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</si>
  <si>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</si>
  <si>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</si>
  <si>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</si>
  <si>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</si>
  <si>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</si>
  <si>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</si>
  <si>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</si>
  <si>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</si>
  <si>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</si>
  <si>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</si>
  <si>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</si>
  <si>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</si>
  <si>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</si>
  <si>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</si>
  <si>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</si>
  <si>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</si>
  <si>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</si>
  <si>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</si>
  <si>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</si>
  <si>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</si>
  <si>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</si>
  <si>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</si>
  <si>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</si>
  <si>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</si>
  <si>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</si>
  <si>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</si>
  <si>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</si>
  <si>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</si>
  <si>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</si>
  <si>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</si>
  <si>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</si>
  <si>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</si>
  <si>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</si>
  <si>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</si>
  <si>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</si>
  <si>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</si>
  <si>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</si>
  <si>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</si>
  <si>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</si>
  <si>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</si>
  <si>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</si>
  <si>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</si>
  <si>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</si>
  <si>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</si>
  <si>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</si>
  <si>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</si>
  <si>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</si>
  <si>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</si>
  <si>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</si>
  <si>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</si>
  <si>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</si>
  <si>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</si>
  <si>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</si>
  <si>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</si>
  <si>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</si>
  <si>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</si>
  <si>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</si>
  <si>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</si>
  <si>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</si>
  <si>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</si>
  <si>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</si>
  <si>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</si>
  <si>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</si>
  <si>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</si>
  <si>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</si>
  <si>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</si>
  <si>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</si>
  <si>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</si>
  <si>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</si>
  <si>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</si>
  <si>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</si>
  <si>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</si>
  <si>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</si>
  <si>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</si>
  <si>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</si>
  <si>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</si>
  <si>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</si>
  <si>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</si>
  <si>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</si>
  <si>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</si>
  <si>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</si>
  <si>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</si>
  <si>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</si>
  <si>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</si>
  <si>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</si>
  <si>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</si>
  <si>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</si>
  <si>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</si>
  <si>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</si>
  <si>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</si>
  <si>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</si>
  <si>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</si>
  <si>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</si>
  <si>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</si>
  <si>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</si>
  <si>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</si>
  <si>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</si>
  <si>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</si>
  <si>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</si>
  <si>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</si>
  <si>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</si>
  <si>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</si>
  <si>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</si>
  <si>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</si>
  <si>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</si>
  <si>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</si>
  <si>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</si>
  <si>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</si>
  <si>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</si>
  <si>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</si>
  <si>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</si>
  <si>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</si>
  <si>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</si>
  <si>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</si>
  <si>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</si>
  <si>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</si>
  <si>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</si>
  <si>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</si>
  <si>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</si>
  <si>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</si>
  <si>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</si>
  <si>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</si>
  <si>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</si>
  <si>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</si>
  <si>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</si>
  <si>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</si>
  <si>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</si>
  <si>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</si>
  <si>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</si>
  <si>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</si>
  <si>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</si>
  <si>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</si>
  <si>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</si>
  <si>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</si>
  <si>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</si>
  <si>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</si>
  <si>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</si>
  <si>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</si>
  <si>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</si>
  <si>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</si>
  <si>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</si>
  <si>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</si>
  <si>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</si>
  <si>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</si>
  <si>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</si>
  <si>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</si>
  <si>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</si>
  <si>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</si>
  <si>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</si>
  <si>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</si>
  <si>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</si>
  <si>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</si>
  <si>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</si>
  <si>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</si>
  <si>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</si>
  <si>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</si>
  <si>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</si>
  <si>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</si>
  <si>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</si>
  <si>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</si>
  <si>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</si>
  <si>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</si>
  <si>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</si>
  <si>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</si>
  <si>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</si>
  <si>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</si>
  <si>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</si>
  <si>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</si>
  <si>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</si>
  <si>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</si>
  <si>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</si>
  <si>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</si>
  <si>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</si>
  <si>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</si>
  <si>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</si>
  <si>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</si>
  <si>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</si>
  <si>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</si>
  <si>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</si>
  <si>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</si>
  <si>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</si>
  <si>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</si>
  <si>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</si>
  <si>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</si>
  <si>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</si>
  <si>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</si>
  <si>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</si>
  <si>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</si>
  <si>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</si>
  <si>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</si>
  <si>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</si>
  <si>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</si>
  <si>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</si>
  <si>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</si>
  <si>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</si>
  <si>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</si>
  <si>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</si>
  <si>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</si>
  <si>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</si>
  <si>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</si>
  <si>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</si>
  <si>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</si>
  <si>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</si>
  <si>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</si>
  <si>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</si>
  <si>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</si>
  <si>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</si>
  <si>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</si>
  <si>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</si>
  <si>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</si>
  <si>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</si>
  <si>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</si>
  <si>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</si>
  <si>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</si>
  <si>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</si>
  <si>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</si>
  <si>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</si>
  <si>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</si>
  <si>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</si>
  <si>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</si>
  <si>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</si>
  <si>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</si>
  <si>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</si>
  <si>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</si>
  <si>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</si>
  <si>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</si>
  <si>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</si>
  <si>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</si>
  <si>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</si>
  <si>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</si>
  <si>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</si>
  <si>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</si>
  <si>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</si>
  <si>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</si>
  <si>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</si>
  <si>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</si>
  <si>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</si>
  <si>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</si>
  <si>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</si>
  <si>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</si>
  <si>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</si>
  <si>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</si>
  <si>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</si>
  <si>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</si>
  <si>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</si>
  <si>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</si>
  <si>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</si>
  <si>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</si>
  <si>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</si>
  <si>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</si>
  <si>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</si>
  <si>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</si>
  <si>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</si>
  <si>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</si>
  <si>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</si>
  <si>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</si>
  <si>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</si>
  <si>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</si>
  <si>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</si>
  <si>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</si>
  <si>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</si>
  <si>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</si>
  <si>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</si>
  <si>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</si>
  <si>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</si>
  <si>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</si>
  <si>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</si>
  <si>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</si>
  <si>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</si>
  <si>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</si>
  <si>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</si>
  <si>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</si>
  <si>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</si>
  <si>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</si>
  <si>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</si>
  <si>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</si>
  <si>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</si>
  <si>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</si>
  <si>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</si>
  <si>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</si>
  <si>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</si>
  <si>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</si>
  <si>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</si>
  <si>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</si>
  <si>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</si>
  <si>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</si>
  <si>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</si>
  <si>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</si>
  <si>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</si>
  <si>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</si>
  <si>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</si>
  <si>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</si>
  <si>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</si>
  <si>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</si>
  <si>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</si>
  <si>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</si>
  <si>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</si>
  <si>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</si>
  <si>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</si>
  <si>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</si>
  <si>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</si>
  <si>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</si>
  <si>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</si>
  <si>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</si>
  <si>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</si>
  <si>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</si>
  <si>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</si>
  <si>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</si>
  <si>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</si>
  <si>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</si>
  <si>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</si>
  <si>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</si>
  <si>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</si>
  <si>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</si>
  <si>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</si>
  <si>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</si>
  <si>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</si>
  <si>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</si>
  <si>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</si>
  <si>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</si>
  <si>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</si>
  <si>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</si>
  <si>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</si>
  <si>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</si>
  <si>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</si>
  <si>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</si>
  <si>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</si>
  <si>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</si>
  <si>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</si>
  <si>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</si>
  <si>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</si>
  <si>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</si>
  <si>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</si>
  <si>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</si>
  <si>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</si>
  <si>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</si>
  <si>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</si>
  <si>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</si>
  <si>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</si>
  <si>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</si>
  <si>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</si>
  <si>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</si>
  <si>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</si>
  <si>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</si>
  <si>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</si>
  <si>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</si>
  <si>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</si>
  <si>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</si>
  <si>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</si>
  <si>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</si>
  <si>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</si>
  <si>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</si>
  <si>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</si>
  <si>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</si>
  <si>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</si>
  <si>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</si>
  <si>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</si>
  <si>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</si>
  <si>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</si>
  <si>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</si>
  <si>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</si>
  <si>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</si>
  <si>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</si>
  <si>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</si>
  <si>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</si>
  <si>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</si>
  <si>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</si>
  <si>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</si>
  <si>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</si>
  <si>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</si>
  <si>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</si>
  <si>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</si>
  <si>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</si>
  <si>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</si>
  <si>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</si>
  <si>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</si>
  <si>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</si>
  <si>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</si>
  <si>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</si>
  <si>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</si>
  <si>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</si>
  <si>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</si>
  <si>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</si>
  <si>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</si>
  <si>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</si>
  <si>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</si>
  <si>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</si>
  <si>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</si>
  <si>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</si>
  <si>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</si>
  <si>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</si>
  <si>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</si>
  <si>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</si>
  <si>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</si>
  <si>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</si>
  <si>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</si>
  <si>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</si>
  <si>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</si>
  <si>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</si>
  <si>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</si>
  <si>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</si>
  <si>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</si>
  <si>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</si>
  <si>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</si>
  <si>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</si>
  <si>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</si>
  <si>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</si>
  <si>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</si>
  <si>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</si>
  <si>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</si>
  <si>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</si>
  <si>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</si>
  <si>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</si>
  <si>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</si>
  <si>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</si>
  <si>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</si>
  <si>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</si>
  <si>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</si>
  <si>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</si>
  <si>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</si>
  <si>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</si>
  <si>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</si>
  <si>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</si>
  <si>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</si>
  <si>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</si>
  <si>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</si>
  <si>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</si>
  <si>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</si>
  <si>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</si>
  <si>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</si>
  <si>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</si>
  <si>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</si>
  <si>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</si>
  <si>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</si>
  <si>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</si>
  <si>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</si>
  <si>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</si>
  <si>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</si>
  <si>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</si>
  <si>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</si>
  <si>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</si>
  <si>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</si>
  <si>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</si>
  <si>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</si>
  <si>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</si>
  <si>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</si>
  <si>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</si>
  <si>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</si>
  <si>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</si>
  <si>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</si>
  <si>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</si>
  <si>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</si>
  <si>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</si>
  <si>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</si>
  <si>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</si>
  <si>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</si>
  <si>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</si>
  <si>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</si>
  <si>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</si>
  <si>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</si>
  <si>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</si>
  <si>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</si>
  <si>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</si>
  <si>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</si>
  <si>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</si>
  <si>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</si>
  <si>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</si>
  <si>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</si>
  <si>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</si>
  <si>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</si>
  <si>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</si>
  <si>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</si>
  <si>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</si>
  <si>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</si>
  <si>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</si>
  <si>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</si>
  <si>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</si>
  <si>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</si>
  <si>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</si>
  <si>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</si>
  <si>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</si>
  <si>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</si>
  <si>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</si>
  <si>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</si>
  <si>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</si>
  <si>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</si>
  <si>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</si>
  <si>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</si>
  <si>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</si>
  <si>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</si>
  <si>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</si>
  <si>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</si>
  <si>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</si>
  <si>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</si>
  <si>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</si>
  <si>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</si>
  <si>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</si>
  <si>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</si>
  <si>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</si>
  <si>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</si>
  <si>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</si>
  <si>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</si>
  <si>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</si>
  <si>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</si>
  <si>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</si>
  <si>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</si>
  <si>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</si>
  <si>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</si>
  <si>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</si>
  <si>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</si>
  <si>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</si>
  <si>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</si>
  <si>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</si>
  <si>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</si>
  <si>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</si>
  <si>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</si>
  <si>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</si>
  <si>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</si>
  <si>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</si>
  <si>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</si>
  <si>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</si>
  <si>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</si>
  <si>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</si>
  <si>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</si>
  <si>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</si>
  <si>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</si>
  <si>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</si>
  <si>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</si>
  <si>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</si>
  <si>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</si>
  <si>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</si>
  <si>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</si>
  <si>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</si>
  <si>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</si>
  <si>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</si>
  <si>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</si>
  <si>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</si>
  <si>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</si>
  <si>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</si>
  <si>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</si>
  <si>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</si>
  <si>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</si>
  <si>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</si>
  <si>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</si>
  <si>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</si>
  <si>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</si>
  <si>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</si>
  <si>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</si>
  <si>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</si>
  <si>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</si>
  <si>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</si>
  <si>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</si>
  <si>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</si>
  <si>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</si>
  <si>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</si>
  <si>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</si>
  <si>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</si>
  <si>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</si>
  <si>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</si>
  <si>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</si>
  <si>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</si>
  <si>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</si>
  <si>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</si>
  <si>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</si>
  <si>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</si>
  <si>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</si>
  <si>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</si>
  <si>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</si>
  <si>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</si>
  <si>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</si>
  <si>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</si>
  <si>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</si>
  <si>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</si>
  <si>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</si>
  <si>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</si>
  <si>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</si>
  <si>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</si>
  <si>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</si>
  <si>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</si>
  <si>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</si>
  <si>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</si>
  <si>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</si>
  <si>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</si>
  <si>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</si>
  <si>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</si>
  <si>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</si>
  <si>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</si>
  <si>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</si>
  <si>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</si>
  <si>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</si>
  <si>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</si>
  <si>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</si>
  <si>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</si>
  <si>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</si>
  <si>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</si>
  <si>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</si>
  <si>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</si>
  <si>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</si>
  <si>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</si>
  <si>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</si>
  <si>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</si>
  <si>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</si>
  <si>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</si>
  <si>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</si>
  <si>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</si>
  <si>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</si>
  <si>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</si>
  <si>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</si>
  <si>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</si>
  <si>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</si>
  <si>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</si>
  <si>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</si>
  <si>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</si>
  <si>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</si>
  <si>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</si>
  <si>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</si>
  <si>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</si>
  <si>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</si>
  <si>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</si>
  <si>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</si>
  <si>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</si>
  <si>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</si>
  <si>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</si>
  <si>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</si>
  <si>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</si>
  <si>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</si>
  <si>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</si>
  <si>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</si>
  <si>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</si>
  <si>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</si>
  <si>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</si>
  <si>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</si>
  <si>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</si>
  <si>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</si>
  <si>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</si>
  <si>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</si>
  <si>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</si>
  <si>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</si>
  <si>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</si>
  <si>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</si>
  <si>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</si>
  <si>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</si>
  <si>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</si>
  <si>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</si>
  <si>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</si>
  <si>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</si>
  <si>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</si>
  <si>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</si>
  <si>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</si>
  <si>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</si>
  <si>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</si>
  <si>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</si>
  <si>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</si>
  <si>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</si>
  <si>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</si>
  <si>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</si>
  <si>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</si>
  <si>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</si>
  <si>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</si>
  <si>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</si>
  <si>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</si>
  <si>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</si>
  <si>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</si>
  <si>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</si>
  <si>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</si>
  <si>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</si>
  <si>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</si>
  <si>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</si>
  <si>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</si>
  <si>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</si>
  <si>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</si>
  <si>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</si>
  <si>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</si>
  <si>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</si>
  <si>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</si>
  <si>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</si>
  <si>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</si>
  <si>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</si>
  <si>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</si>
  <si>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</si>
  <si>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</si>
  <si>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</si>
  <si>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</si>
  <si>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</si>
  <si>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</si>
  <si>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</si>
  <si>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</si>
  <si>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</si>
  <si>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</si>
  <si>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</si>
  <si>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</si>
  <si>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</si>
  <si>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</si>
  <si>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</si>
  <si>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</si>
  <si>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</si>
  <si>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</si>
  <si>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</si>
  <si>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</si>
  <si>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</si>
  <si>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</si>
  <si>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</si>
  <si>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</si>
  <si>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</si>
  <si>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</si>
  <si>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</si>
  <si>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</si>
  <si>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</si>
  <si>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</si>
  <si>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</si>
  <si>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</si>
  <si>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</si>
  <si>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</si>
  <si>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</si>
  <si>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</si>
  <si>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</si>
  <si>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</si>
  <si>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</si>
  <si>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</si>
  <si>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</si>
  <si>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</si>
  <si>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</si>
  <si>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</si>
  <si>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</si>
  <si>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</si>
  <si>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</si>
  <si>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</si>
  <si>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</si>
  <si>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</si>
  <si>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</si>
  <si>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</si>
  <si>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</si>
  <si>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</si>
  <si>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</si>
  <si>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</si>
  <si>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</si>
  <si>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</si>
  <si>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</si>
  <si>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</si>
  <si>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</si>
  <si>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</si>
  <si>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</si>
  <si>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</si>
  <si>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</si>
  <si>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</si>
  <si>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</si>
  <si>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</si>
  <si>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</si>
  <si>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</si>
  <si>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</si>
  <si>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</si>
  <si>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</si>
  <si>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</si>
  <si>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</si>
  <si>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</si>
  <si>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</si>
  <si>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</si>
  <si>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</si>
  <si>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</si>
  <si>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</si>
  <si>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</si>
  <si>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</si>
  <si>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</si>
  <si>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</si>
  <si>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</si>
  <si>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</si>
  <si>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</si>
  <si>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</si>
  <si>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</si>
  <si>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</si>
  <si>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</si>
  <si>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</si>
  <si>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</si>
  <si>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</si>
  <si>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</si>
  <si>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</si>
  <si>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</si>
  <si>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</si>
  <si>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</si>
  <si>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</si>
  <si>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</si>
  <si>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</si>
  <si>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</si>
  <si>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</si>
  <si>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</si>
  <si>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</si>
  <si>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</si>
  <si>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</si>
  <si>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</si>
  <si>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</si>
  <si>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</si>
  <si>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</si>
  <si>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</si>
  <si>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</si>
  <si>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</si>
  <si>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</si>
  <si>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</si>
  <si>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</si>
  <si>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</si>
  <si>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</si>
  <si>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</si>
  <si>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</si>
  <si>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</si>
  <si>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</si>
  <si>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</si>
  <si>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</si>
  <si>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</si>
  <si>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</si>
  <si>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</si>
  <si>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</si>
  <si>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</si>
  <si>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</si>
  <si>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</si>
  <si>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</si>
  <si>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</si>
  <si>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</si>
  <si>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</si>
  <si>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</si>
  <si>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</si>
  <si>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</si>
  <si>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</si>
  <si>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</si>
  <si>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</si>
  <si>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</si>
  <si>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</si>
  <si>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</si>
  <si>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</si>
  <si>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</si>
  <si>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</si>
  <si>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</si>
  <si>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</si>
  <si>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</si>
  <si>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</si>
  <si>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</si>
  <si>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</si>
  <si>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</si>
  <si>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</si>
  <si>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</si>
  <si>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</si>
  <si>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</si>
  <si>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</si>
  <si>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</si>
  <si>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</si>
  <si>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</si>
  <si>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</si>
  <si>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</si>
  <si>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</si>
  <si>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</si>
  <si>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</si>
  <si>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</si>
  <si>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</si>
  <si>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</si>
  <si>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</si>
  <si>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</si>
  <si>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</si>
  <si>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</si>
  <si>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</si>
  <si>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</si>
  <si>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</si>
  <si>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</si>
  <si>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</si>
  <si>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</si>
  <si>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</si>
  <si>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</si>
  <si>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</si>
  <si>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</si>
  <si>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</si>
  <si>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</si>
  <si>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</si>
  <si>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</si>
  <si>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</si>
  <si>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</si>
  <si>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</si>
  <si>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</si>
  <si>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</si>
  <si>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</si>
  <si>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</si>
  <si>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</si>
  <si>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</si>
  <si>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</si>
  <si>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</si>
  <si>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</si>
  <si>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</si>
  <si>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</si>
  <si>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</si>
  <si>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</si>
  <si>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</si>
  <si>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</si>
  <si>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</si>
  <si>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</si>
  <si>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</si>
  <si>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</si>
  <si>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</si>
  <si>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</si>
  <si>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</si>
  <si>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</si>
  <si>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</si>
  <si>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</si>
  <si>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</si>
  <si>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</si>
  <si>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</si>
  <si>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</si>
  <si>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</si>
  <si>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</si>
  <si>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</si>
  <si>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</si>
  <si>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</si>
  <si>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</si>
  <si>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</si>
  <si>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</si>
  <si>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</si>
  <si>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</si>
  <si>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</si>
  <si>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</si>
  <si>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</si>
  <si>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(Todas)</t>
  </si>
  <si>
    <t>Etiquetas de fila</t>
  </si>
  <si>
    <t>Total general</t>
  </si>
  <si>
    <t>Cuenta de state</t>
  </si>
  <si>
    <t>Etiquetas de columna</t>
  </si>
  <si>
    <t>Date Created Conversion</t>
  </si>
  <si>
    <t>Data Ended Conversion</t>
  </si>
  <si>
    <t>ENE</t>
  </si>
  <si>
    <t>FEB</t>
  </si>
  <si>
    <t>ABR</t>
  </si>
  <si>
    <t>MAY</t>
  </si>
  <si>
    <t>JUN</t>
  </si>
  <si>
    <t>MAR</t>
  </si>
  <si>
    <t>JUL</t>
  </si>
  <si>
    <t>AGO</t>
  </si>
  <si>
    <t>SEP</t>
  </si>
  <si>
    <t>OCT</t>
  </si>
  <si>
    <t>NOV</t>
  </si>
  <si>
    <t>DIC</t>
  </si>
  <si>
    <t>Year</t>
  </si>
  <si>
    <t>Month</t>
  </si>
  <si>
    <t>Goal</t>
  </si>
  <si>
    <t>Number successful</t>
  </si>
  <si>
    <t>Number failed</t>
  </si>
  <si>
    <t>Number Canceled</t>
  </si>
  <si>
    <t>Total projects</t>
  </si>
  <si>
    <t>Percentaje successful</t>
  </si>
  <si>
    <t>Percentaje failed</t>
  </si>
  <si>
    <t>Percentaje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</si>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</sst>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  <numFmt numFmtId="166" formatCode="_-* #,##0.000_-;\-* #,##0.000_-;_-* &quot;-&quot;??_-;_-@_-"/>
    <numFmt numFmtId="167" formatCode="0.0%"/>
  </numFmts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2" fillId="0" borderId="1" xfId="0" applyFont="1" applyBorder="1"/>
    <xf numFmtId="164" fontId="0" fillId="0" borderId="0" xfId="1" applyNumberFormat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  <xf numFmtId="0" fontId="4" fillId="0" borderId="0" xfId="0" applyFont="1"/>
    <xf numFmtId="0" fontId="1" fillId="0" borderId="2" xfId="0" applyFont="1" applyBorder="1" applyAlignment="1">
      <alignment horizontal="center"/>
    </xf>
    <xf numFmtId="43" fontId="0" fillId="0" borderId="0" xfId="0" applyNumberFormat="1"/>
    <xf numFmtId="166" fontId="0" fillId="0" borderId="0" xfId="0" applyNumberFormat="1"/>
    <xf numFmtId="43" fontId="0" fillId="0" borderId="0" xfId="0" applyNumberFormat="1" applyBorder="1"/>
    <xf numFmtId="0" fontId="0" fillId="0" borderId="0" xfId="0" applyBorder="1"/>
    <xf numFmtId="0" fontId="2" fillId="0" borderId="3" xfId="0" applyFont="1" applyBorder="1"/>
    <xf numFmtId="165" fontId="0" fillId="0" borderId="0" xfId="1" applyNumberFormat="1" applyFont="1" applyBorder="1"/>
    <xf numFmtId="165" fontId="0" fillId="0" borderId="0" xfId="0" applyNumberFormat="1" applyBorder="1"/>
    <xf numFmtId="167" fontId="0" fillId="0" borderId="0" xfId="2" applyNumberFormat="1" applyFont="1" applyBorder="1"/>
    <xf numFmtId="167" fontId="0" fillId="0" borderId="0" xfId="2" applyNumberFormat="1" applyFont="1"/>
    <xf numFmtId="167" fontId="0" fillId="0" borderId="0" xfId="0" applyNumberFormat="1"/>
  </cellXfs>
  <cellStyles count="3">
    <cellStyle name="Millares" xfId="1" builtinId="3"/>
    <cellStyle name="Normal" xfId="0" builtinId="0"/>
    <cellStyle name="Porcentaje" xfId="2" builtinId="5"/>
  </cellStyles>
  <dxfs count="7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[U1_Kickstart my chart.xlsx]Category!TablaDinámica1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_-* #,##0_-;\-* #,##0_-;_-* "-"??_-;_-@_-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0-C947-B9EB-649F3C81E0A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_-* #,##0_-;\-* #,##0_-;_-* "-"??_-;_-@_-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10-C947-B9EB-649F3C81E0A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_-* #,##0_-;\-* #,##0_-;_-* "-"??_-;_-@_-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10-C947-B9EB-649F3C81E0A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_-* #,##0_-;\-* #,##0_-;_-* "-"??_-;_-@_-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B10-C947-B9EB-649F3C81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1667648"/>
        <c:axId val="1535409200"/>
      </c:barChart>
      <c:catAx>
        <c:axId val="1551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5409200"/>
        <c:crosses val="autoZero"/>
        <c:auto val="1"/>
        <c:lblAlgn val="ctr"/>
        <c:lblOffset val="100"/>
        <c:noMultiLvlLbl val="0"/>
      </c:catAx>
      <c:valAx>
        <c:axId val="153540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16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[U1_Kickstart my chart.xlsx]Sub-category!TablaDinámica1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_-* #,##0_-;\-* #,##0_-;_-* "-"??_-;_-@_-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4A-6044-B490-EF8AB5CE3BBB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_-* #,##0_-;\-* #,##0_-;_-* "-"??_-;_-@_-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4A-6044-B490-EF8AB5CE3BBB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_-* #,##0_-;\-* #,##0_-;_-* "-"??_-;_-@_-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4A-6044-B490-EF8AB5CE3BBB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_-* #,##0_-;\-* #,##0_-;_-* "-"??_-;_-@_-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4A-6044-B490-EF8AB5CE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1667648"/>
        <c:axId val="1535409200"/>
      </c:barChart>
      <c:catAx>
        <c:axId val="1551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5409200"/>
        <c:crosses val="autoZero"/>
        <c:auto val="1"/>
        <c:lblAlgn val="ctr"/>
        <c:lblOffset val="100"/>
        <c:noMultiLvlLbl val="0"/>
      </c:catAx>
      <c:valAx>
        <c:axId val="153540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16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[U1_Kickstart my chart.xlsx]Date!TablaDinámica1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Date!$B$5:$B$17</c:f>
              <c:numCache>
                <c:formatCode>_-* #,##0_-;\-* #,##0_-;_-* "-"??_-;_-@_-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70-EE49-9A95-F8F58E8E6FE5}"/>
            </c:ext>
          </c:extLst>
        </c:ser>
        <c:ser>
          <c:idx val="1"/>
          <c:order val="1"/>
          <c:tx>
            <c:strRef>
              <c:f>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Date!$C$5:$C$17</c:f>
              <c:numCache>
                <c:formatCode>_-* #,##0_-;\-* #,##0_-;_-* "-"??_-;_-@_-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70-EE49-9A95-F8F58E8E6FE5}"/>
            </c:ext>
          </c:extLst>
        </c:ser>
        <c:ser>
          <c:idx val="2"/>
          <c:order val="2"/>
          <c:tx>
            <c:strRef>
              <c:f>Date!$D$3:$D$4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Date!$D$5:$D$17</c:f>
              <c:numCache>
                <c:formatCode>_-* #,##0_-;\-* #,##0_-;_-* "-"??_-;_-@_-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70-EE49-9A95-F8F58E8E6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667648"/>
        <c:axId val="1535409200"/>
      </c:lineChart>
      <c:catAx>
        <c:axId val="1551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5409200"/>
        <c:crosses val="autoZero"/>
        <c:auto val="1"/>
        <c:lblAlgn val="ctr"/>
        <c:lblOffset val="100"/>
        <c:noMultiLvlLbl val="0"/>
      </c:catAx>
      <c:valAx>
        <c:axId val="153540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16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Outcomes</a:t>
            </a:r>
            <a:r>
              <a:rPr lang="es-ES_tradnl" baseline="0"/>
              <a:t> Based on Goal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Percentaje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63-5A4C-AE27-1BA30678564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Percentaje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63-5A4C-AE27-1BA30678564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Percentaje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63-5A4C-AE27-1BA30678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28367"/>
        <c:axId val="139842383"/>
      </c:lineChart>
      <c:catAx>
        <c:axId val="8962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842383"/>
        <c:crosses val="autoZero"/>
        <c:auto val="1"/>
        <c:lblAlgn val="ctr"/>
        <c:lblOffset val="100"/>
        <c:noMultiLvlLbl val="0"/>
      </c:catAx>
      <c:valAx>
        <c:axId val="1398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2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477520</xdr:colOff>
      <xdr:row>1</xdr:row>
      <xdr:rowOff>142240</xdr:rowOff>
    </xdr:from>
    <xdr:to>
      <xdr:col>16</xdr:col>
      <xdr:colOff>137160</xdr:colOff>
      <xdr:row>24</xdr:row>
      <xdr:rowOff>66040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EE0BEE-1F97-5943-9385-238EE81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152400</xdr:rowOff>
    </xdr:from>
    <xdr:to>
      <xdr:col>14</xdr:col>
      <xdr:colOff>787400</xdr:colOff>
      <xdr:row>24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FC153A-6ECB-BB46-955C-3D0B48941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152400</xdr:rowOff>
    </xdr:from>
    <xdr:to>
      <xdr:col>14</xdr:col>
      <xdr:colOff>787400</xdr:colOff>
      <xdr:row>24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63C7FB-5E2B-B64D-8A11-7B3BE157C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496322</xdr:colOff>
      <xdr:row>15</xdr:row>
      <xdr:rowOff>48026</xdr:rowOff>
    </xdr:from>
    <xdr:to>
      <xdr:col>9</xdr:col>
      <xdr:colOff>293414</xdr:colOff>
      <xdr:row>32</xdr:row>
      <xdr:rowOff>51091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EC12D0-0557-4448-B0DB-C58D0BFDB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o Barcenas" refreshedDate="43614.58754375" createdVersion="6" refreshedVersion="6" minRefreshableVersion="3" recordCount="4114" xr:uid="{164CE76F-C5E0-2644-A3F8-0A26898197E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3694617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o Barcenas" refreshedDate="43614.58773634259" createdVersion="6" refreshedVersion="6" minRefreshableVersion="3" recordCount="4114" xr:uid="{7F9A7F4F-95F9-4C4C-9DEF-40F8AA50EBB2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Month" numFmtId="0">
      <sharedItems count="12">
        <s v="JUN"/>
        <s v="ENE"/>
        <s v="FEB"/>
        <s v="JUL"/>
        <s v="NOV"/>
        <s v="MAY"/>
        <s v="ABR"/>
        <s v="MAR"/>
        <s v="SEP"/>
        <s v="OCT"/>
        <s v="AGO"/>
        <s v="D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  <d v="2015-06-22T00:10:11"/>
    <d v="2015-07-23T03:00:00"/>
    <n v="2015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  <d v="2017-01-31T14:24:43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d v="2016-02-05T16:51:23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  <d v="2014-07-08T12:21:47"/>
    <d v="2014-08-07T12:21:47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  <d v="2015-11-19T20:01:19"/>
    <d v="2015-12-19T20:01:19"/>
    <n v="201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  <d v="2016-07-12T22:23:27"/>
    <d v="2016-07-29T05:35:00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  <d v="2014-06-04T01:44:10"/>
    <d v="2014-06-14T01:44:10"/>
    <n v="201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  <d v="2016-05-26T01:07:47"/>
    <d v="2016-07-05T01:07:47"/>
    <n v="2016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  <d v="2016-04-08T22:40:12"/>
    <d v="2016-04-15T21:00:00"/>
    <n v="201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  <d v="2016-03-18T02:29:04"/>
    <d v="2016-04-17T02:29:04"/>
    <n v="2016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  <d v="2014-05-21T01:37:59"/>
    <d v="2014-06-25T01:37:59"/>
    <n v="201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  <d v="2016-07-21T18:41:02"/>
    <d v="2016-08-22T03:00:00"/>
    <n v="201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  <d v="2014-06-01T17:07:05"/>
    <d v="2014-07-16T03:00:00"/>
    <n v="2014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  <d v="2016-05-18T16:15:09"/>
    <d v="2016-06-23T20:27:00"/>
    <n v="2016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  <d v="2014-06-18T00:38:08"/>
    <d v="2014-07-13T13:59:00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  <d v="2015-09-09T09:24:18"/>
    <d v="2015-09-27T20:14:00"/>
    <n v="20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  <d v="2014-05-01T19:06:51"/>
    <d v="2014-06-16T05:30:00"/>
    <n v="2014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  <d v="2014-10-05T17:33:42"/>
    <d v="2014-11-04T18:33:42"/>
    <n v="2014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  <d v="2014-08-18T13:00:56"/>
    <d v="2014-09-17T13:00:56"/>
    <n v="2014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  <d v="2015-06-20T19:35:34"/>
    <d v="2015-07-20T19:35:34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  <d v="2015-07-15T18:11:52"/>
    <d v="2015-09-13T18:11:52"/>
    <n v="2015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  <d v="2014-08-27T15:03:09"/>
    <d v="2014-09-26T15:03:09"/>
    <n v="2014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  <d v="2014-12-16T21:52:20"/>
    <d v="2015-01-01T07:59:00"/>
    <n v="2014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  <d v="2015-04-03T18:41:41"/>
    <d v="2015-04-30T15:20:00"/>
    <n v="2015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  <d v="2015-08-13T19:41:03"/>
    <d v="2015-09-15T19:39:00"/>
    <n v="2015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  <d v="2015-11-10T00:36:01"/>
    <d v="2016-01-09T00:36:01"/>
    <n v="2015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  <d v="2014-07-08T12:22:24"/>
    <d v="2014-08-17T12:22:24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  <d v="2014-10-17T03:57:13"/>
    <d v="2014-11-16T04:57:13"/>
    <n v="2014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  <d v="2015-11-16T23:08:04"/>
    <d v="2015-12-16T23:08:04"/>
    <n v="201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  <d v="2014-06-22T16:09:28"/>
    <d v="2014-07-22T16:09:28"/>
    <n v="2014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  <d v="2014-07-22T07:01:55"/>
    <d v="2014-08-21T07:01:55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d v="2016-01-07T19:00:34"/>
    <d v="2016-01-25T19:00:34"/>
    <n v="2016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  <d v="2016-04-01T15:03:37"/>
    <d v="2016-05-13T03:59:00"/>
    <n v="2016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  <d v="2015-10-09T15:51:41"/>
    <d v="2015-11-08T16:51:41"/>
    <n v="2015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  <d v="2014-07-21T07:43:21"/>
    <d v="2014-08-05T07:43:21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  <d v="2015-04-04T07:00:14"/>
    <d v="2015-04-28T00:00:00"/>
    <n v="2015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  <d v="2015-03-05T07:22:05"/>
    <d v="2015-04-04T06:22:05"/>
    <n v="201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  <d v="2015-01-28T16:37:59"/>
    <d v="2015-02-27T16:37:59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  <d v="2013-04-11T01:22:24"/>
    <d v="2013-05-11T01:22:24"/>
    <n v="2013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  <d v="2014-04-25T01:07:48"/>
    <d v="2014-05-25T22:59:00"/>
    <n v="201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  <d v="2014-05-30T05:08:08"/>
    <d v="2014-06-19T04:00:00"/>
    <n v="201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  <d v="2014-09-05T13:39:14"/>
    <d v="2014-10-05T13:39:14"/>
    <n v="20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  <d v="2014-11-28T15:20:26"/>
    <d v="2014-12-28T15:20:26"/>
    <n v="201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  <d v="2014-06-12T18:58:06"/>
    <d v="2014-07-13T00:00:00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  <d v="2014-08-23T02:22:17"/>
    <d v="2014-10-07T02:22:17"/>
    <n v="201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  <d v="2016-03-28T14:58:27"/>
    <d v="2016-04-27T14:58:27"/>
    <n v="2016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  <d v="2015-11-15T23:09:34"/>
    <d v="2015-12-15T23:09:34"/>
    <n v="201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  <d v="2014-10-20T19:40:07"/>
    <d v="2014-12-19T20:40:07"/>
    <n v="2014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  <d v="2015-01-29T12:24:20"/>
    <d v="2015-03-01T12:00:00"/>
    <n v="2015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  <d v="2015-09-24T04:14:05"/>
    <d v="2015-10-24T04:14:05"/>
    <n v="201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  <d v="2014-12-22T18:04:18"/>
    <d v="2015-01-30T17:00:00"/>
    <n v="2014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  <d v="2015-07-11T22:17:17"/>
    <d v="2015-08-10T22:17:17"/>
    <n v="2015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  <d v="2014-06-17T16:50:46"/>
    <d v="2014-07-17T16:50:46"/>
    <n v="2014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  <d v="2014-03-21T13:10:45"/>
    <d v="2014-04-04T22:00:00"/>
    <n v="2014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  <d v="2015-11-25T17:07:01"/>
    <d v="2015-12-25T17:07:01"/>
    <n v="201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  <d v="2016-05-06T23:15:16"/>
    <d v="2016-05-27T23:15:16"/>
    <n v="2016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  <d v="2015-05-25T13:10:24"/>
    <d v="2015-06-08T16:00:00"/>
    <n v="201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  <d v="2015-03-26T19:59:22"/>
    <d v="2015-04-25T19:59:22"/>
    <n v="2015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  <d v="2014-10-20T17:52:52"/>
    <d v="2014-11-19T18:52:52"/>
    <n v="2014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  <d v="2015-08-14T05:39:36"/>
    <d v="2015-09-14T21:00:00"/>
    <n v="2015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  <d v="2014-03-03T21:38:37"/>
    <d v="2014-03-23T00:00:00"/>
    <n v="2014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  <d v="2013-05-15T19:32:37"/>
    <d v="2013-06-06T19:32:37"/>
    <n v="201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  <d v="2013-02-06T19:11:18"/>
    <d v="2013-03-03T19:11:18"/>
    <n v="2013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  <d v="2013-12-04T21:53:33"/>
    <d v="2013-12-28T04:59:00"/>
    <n v="201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  <d v="2013-06-08T00:26:21"/>
    <d v="2013-07-08T00:26:21"/>
    <n v="2013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  <d v="2014-07-15T19:42:34"/>
    <d v="2014-08-11T05:59:00"/>
    <n v="2014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  <d v="2016-06-18T20:23:40"/>
    <d v="2016-07-18T20:23:40"/>
    <n v="201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  <d v="2012-06-15T14:00:04"/>
    <d v="2012-07-15T14:00:04"/>
    <n v="201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  <d v="2014-01-24T13:39:51"/>
    <d v="2014-02-23T13:39:51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  <d v="2011-08-31T04:30:25"/>
    <d v="2011-10-02T06:59:00"/>
    <n v="2011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  <d v="2011-07-06T21:30:45"/>
    <d v="2011-09-04T21:30:45"/>
    <n v="2011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  <d v="2012-03-29T06:30:57"/>
    <d v="2012-05-28T06:30:57"/>
    <n v="2012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  <d v="2012-10-26T00:14:41"/>
    <d v="2012-11-15T00:00:00"/>
    <n v="201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d v="2011-02-13T18:09:44"/>
    <d v="2011-05-03T03:59:00"/>
    <n v="201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  <d v="2015-12-22T11:41:35"/>
    <d v="2016-01-21T11:41:35"/>
    <n v="2015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  <d v="2013-03-24T05:01:12"/>
    <d v="2013-04-23T05:01:12"/>
    <n v="2013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  <d v="2011-10-28T16:35:58"/>
    <d v="2011-12-27T17:35:58"/>
    <n v="2011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  <d v="2012-03-29T03:28:37"/>
    <d v="2012-05-21T02:59:00"/>
    <n v="2012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d v="2016-08-22T17:32:01"/>
    <d v="2016-09-01T17:32:01"/>
    <n v="2016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  <d v="2014-03-26T18:38:13"/>
    <d v="2014-04-25T18:38:13"/>
    <n v="2014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  <d v="2013-11-05T02:00:56"/>
    <d v="2013-12-10T02:00:56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  <d v="2012-07-10T03:48:47"/>
    <d v="2012-07-14T03:02:00"/>
    <n v="201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  <d v="2011-09-09T19:41:01"/>
    <d v="2011-10-09T19:41:01"/>
    <n v="201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  <d v="2015-02-07T14:46:29"/>
    <d v="2015-02-22T11:30:00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  <d v="2011-04-15T18:11:26"/>
    <d v="2011-05-15T18:11:26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  <d v="2011-08-24T03:00:37"/>
    <d v="2011-09-23T03:00:37"/>
    <n v="2011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  <d v="2015-10-14T13:20:45"/>
    <d v="2015-12-27T14:20:45"/>
    <n v="201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  <d v="2010-05-24T12:56:43"/>
    <d v="2010-06-03T01:41:00"/>
    <n v="201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  <d v="2014-05-27T15:48:51"/>
    <d v="2014-06-22T15:48:51"/>
    <n v="2014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  <d v="2013-05-08T18:03:12"/>
    <d v="2013-06-02T18:03:12"/>
    <n v="2013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  <d v="2011-06-12T07:08:19"/>
    <d v="2011-07-12T07:08:19"/>
    <n v="201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  <d v="2011-03-17T09:39:24"/>
    <d v="2011-05-17T09:39:24"/>
    <n v="2011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  <d v="2016-12-17T04:46:23"/>
    <d v="2017-02-01T08:00:00"/>
    <n v="201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  <d v="2012-06-05T20:35:37"/>
    <d v="2012-07-03T21:00:00"/>
    <n v="201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  <d v="2014-03-18T17:13:42"/>
    <d v="2014-04-07T17:13:42"/>
    <n v="201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  <d v="2012-01-27T00:07:21"/>
    <d v="2012-02-26T00:07:21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  <d v="2010-05-26T15:54:01"/>
    <d v="2010-08-01T03:00:00"/>
    <n v="201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  <d v="2011-06-12T03:14:42"/>
    <d v="2011-07-12T03:14:42"/>
    <n v="201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  <d v="2012-11-01T19:04:34"/>
    <d v="2012-12-07T23:30:00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  <d v="2013-12-23T21:39:59"/>
    <d v="2014-01-22T21:39:59"/>
    <n v="2013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  <d v="2012-10-15T18:04:46"/>
    <d v="2012-11-04T19:04:46"/>
    <n v="2012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d v="2012-12-31T18:38:30"/>
    <d v="2013-01-24T18:38:30"/>
    <n v="2012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  <d v="2010-11-23T03:08:53"/>
    <d v="2010-12-23T03:08:53"/>
    <n v="2010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  <d v="2014-02-12T19:20:30"/>
    <d v="2014-03-07T19:20:30"/>
    <n v="2014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d v="2011-03-10T16:41:06"/>
    <d v="2011-04-03T01:00:00"/>
    <n v="2011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  <d v="2016-04-25T17:23:40"/>
    <d v="2016-05-14T00:00:00"/>
    <n v="2016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  <d v="2012-03-19T18:38:21"/>
    <d v="2012-04-02T18:38:21"/>
    <n v="2012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  <d v="2011-04-02T23:34:47"/>
    <d v="2011-04-24T23:34:47"/>
    <n v="2011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  <d v="2013-04-01T14:42:50"/>
    <d v="2013-05-31T14:42:50"/>
    <n v="2013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  <d v="2011-01-27T00:37:10"/>
    <d v="2011-02-26T00:37:10"/>
    <n v="201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  <d v="2013-10-10T22:47:33"/>
    <d v="2013-11-14T05:59:00"/>
    <n v="2013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  <d v="2015-05-01T07:59:47"/>
    <d v="2015-05-31T07:59:47"/>
    <n v="201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  <d v="2014-03-20T01:01:58"/>
    <d v="2014-04-13T02:00:00"/>
    <n v="2014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  <d v="2011-07-29T18:12:08"/>
    <d v="2011-08-06T15:00:00"/>
    <n v="201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  <d v="2011-11-14T06:34:48"/>
    <d v="2012-01-13T06:34:48"/>
    <n v="2011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  <d v="2012-01-10T17:44:04"/>
    <d v="2012-02-04T17:44:04"/>
    <n v="2012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  <d v="2011-02-21T11:55:55"/>
    <d v="2011-04-08T10:55:55"/>
    <n v="201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  <d v="2010-03-11T20:02:24"/>
    <d v="2010-06-09T19:00:00"/>
    <n v="201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  <d v="2011-06-29T01:17:16"/>
    <d v="2011-07-29T01:17:16"/>
    <n v="20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  <d v="2011-07-15T01:39:46"/>
    <d v="2011-08-13T23:00:00"/>
    <n v="20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  <d v="2016-09-03T01:11:47"/>
    <d v="2016-10-03T01:11:47"/>
    <n v="2016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  <d v="2015-04-02T16:55:10"/>
    <d v="2015-04-18T10:16:00"/>
    <n v="2015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  <d v="2016-08-11T10:21:47"/>
    <d v="2016-10-10T10:21:47"/>
    <n v="201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  <d v="2014-09-22T18:46:04"/>
    <d v="2014-10-28T22:00:00"/>
    <n v="2014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  <d v="2015-04-20T22:17:22"/>
    <d v="2015-05-15T22:17:22"/>
    <n v="201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  <d v="2016-12-05T23:51:20"/>
    <d v="2017-02-03T23:51:20"/>
    <n v="2016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  <d v="2015-05-11T14:08:57"/>
    <d v="2015-06-11T02:00:00"/>
    <n v="201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  <d v="2015-03-04T14:59:01"/>
    <d v="2015-04-03T13:59:01"/>
    <n v="2015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  <d v="2016-09-15T05:28:13"/>
    <d v="2016-10-20T05:28:13"/>
    <n v="2016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  <d v="2014-08-31T22:29:43"/>
    <d v="2014-10-30T22:29:43"/>
    <n v="2014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  <d v="2014-05-19T21:58:12"/>
    <d v="2014-06-16T20:16:00"/>
    <n v="2014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  <d v="2016-06-20T20:06:01"/>
    <d v="2016-07-06T00:00:00"/>
    <n v="20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  <d v="2014-09-23T19:30:07"/>
    <d v="2014-11-07T20:30:07"/>
    <n v="2014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  <d v="2016-05-01T19:23:04"/>
    <d v="2016-05-31T17:31:00"/>
    <n v="2016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  <d v="2015-08-05T21:50:18"/>
    <d v="2015-09-04T17:00:00"/>
    <n v="2015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  <d v="2014-05-29T09:09:57"/>
    <d v="2014-07-01T19:00:00"/>
    <n v="2014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  <d v="2015-04-02T09:50:34"/>
    <d v="2015-05-16T10:16:00"/>
    <n v="2015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  <d v="2015-08-23T13:46:33"/>
    <d v="2015-10-12T13:46:33"/>
    <n v="2015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  <d v="2015-07-01T06:10:41"/>
    <d v="2015-08-01T04:59:00"/>
    <n v="2015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d v="2015-07-02T22:06:12"/>
    <d v="2015-07-12T22:06:12"/>
    <n v="2015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  <d v="2015-02-18T04:45:32"/>
    <d v="2015-03-20T03:45:32"/>
    <n v="201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  <d v="2015-04-16T03:40:23"/>
    <d v="2015-05-31T03:40:23"/>
    <n v="2015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  <d v="2014-10-26T21:26:18"/>
    <d v="2014-11-16T22:26:18"/>
    <n v="2014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  <d v="2016-07-08T01:32:22"/>
    <d v="2016-09-03T05:55:00"/>
    <n v="2016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  <d v="2015-02-12T18:17:52"/>
    <d v="2015-04-13T17:17:52"/>
    <n v="20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  <d v="2015-07-15T13:00:52"/>
    <d v="2015-08-11T13:00:52"/>
    <n v="201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  <d v="2016-11-19T00:23:18"/>
    <d v="2017-01-18T00:23:18"/>
    <n v="2016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  <d v="2014-11-26T18:25:40"/>
    <d v="2015-01-08T18:18:00"/>
    <n v="2014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  <d v="2016-01-28T06:45:36"/>
    <d v="2016-02-27T06:45:36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  <d v="2014-11-25T04:07:50"/>
    <d v="2014-12-25T08:00:00"/>
    <n v="201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  <d v="2015-03-27T03:53:02"/>
    <d v="2015-05-26T03:53:02"/>
    <n v="2015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  <d v="2015-04-19T13:13:11"/>
    <d v="2015-06-18T13:13:11"/>
    <n v="2015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  <d v="2014-08-24T01:51:40"/>
    <d v="2014-09-23T01:51:40"/>
    <n v="2014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  <d v="2014-10-21T14:04:04"/>
    <d v="2014-12-02T15:04:04"/>
    <n v="201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  <d v="2015-04-21T13:08:15"/>
    <d v="2015-06-03T13:08:15"/>
    <n v="20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  <d v="2015-06-13T13:25:35"/>
    <d v="2015-07-23T13:25:3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  <d v="2014-06-04T02:59:56"/>
    <d v="2014-08-03T02:59:56"/>
    <n v="2014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  <d v="2016-01-27T21:52:52"/>
    <d v="2016-02-26T21:52:5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  <d v="2014-09-22T01:50:28"/>
    <d v="2014-10-22T01:50:28"/>
    <n v="2014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  <d v="2016-05-24T10:25:45"/>
    <d v="2016-07-03T10:25:45"/>
    <n v="2016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  <d v="2015-06-16T21:54:51"/>
    <d v="2015-08-15T21:54:51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  <d v="2014-06-02T16:29:55"/>
    <d v="2014-07-02T16:29:55"/>
    <n v="2014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  <d v="2014-07-15T03:02:36"/>
    <d v="2014-08-16T23:42:00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  <d v="2015-08-27T23:04:14"/>
    <d v="2015-10-01T00:00:00"/>
    <n v="2015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  <d v="2014-07-21T18:18:21"/>
    <d v="2014-09-19T18:18:21"/>
    <n v="201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  <d v="2015-12-13T15:48:44"/>
    <d v="2016-01-12T15:48:44"/>
    <n v="2015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d v="2016-12-17T01:49:22"/>
    <d v="2017-01-16T01:49:22"/>
    <n v="201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  <d v="2015-06-05T22:15:35"/>
    <d v="2015-08-04T22:15:35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  <d v="2015-02-17T20:02:50"/>
    <d v="2015-03-19T19:02:50"/>
    <n v="2015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  <d v="2014-09-18T12:07:39"/>
    <d v="2014-10-18T12:07:39"/>
    <n v="2014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  <d v="2015-07-31T23:28:03"/>
    <d v="2015-08-30T05:28:00"/>
    <n v="2015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  <d v="2016-06-13T04:20:14"/>
    <d v="2016-08-12T04:20:14"/>
    <n v="2016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  <d v="2015-02-12T09:28:43"/>
    <d v="2015-03-19T08:28:43"/>
    <n v="2015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  <d v="2015-01-29T13:45:08"/>
    <d v="2015-02-28T13:45:08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  <d v="2015-03-09T18:12:56"/>
    <d v="2015-05-08T18:12:56"/>
    <n v="2015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  <d v="2014-08-04T18:40:11"/>
    <d v="2014-08-29T18:40:11"/>
    <n v="2014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  <d v="2015-07-06T19:46:39"/>
    <d v="2015-08-05T19:46:39"/>
    <n v="2015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  <d v="2015-03-07T01:08:46"/>
    <d v="2015-03-24T00:08:46"/>
    <n v="2015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  <d v="2015-10-27T22:55:45"/>
    <d v="2015-11-26T23:55:45"/>
    <n v="2015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d v="2016-02-03T01:55:55"/>
    <d v="2016-03-04T01:55:55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  <d v="2015-03-04T23:47:23"/>
    <d v="2015-04-13T19:00:00"/>
    <n v="2015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  <d v="2015-05-23T17:48:15"/>
    <d v="2015-06-22T17:48:15"/>
    <n v="20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  <d v="2016-12-08T00:17:12"/>
    <d v="2017-01-07T00:17:12"/>
    <n v="201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  <d v="2014-10-27T19:26:50"/>
    <d v="2014-11-26T20:26:50"/>
    <n v="2014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  <d v="2014-07-05T18:59:22"/>
    <d v="2014-09-01T03:59:00"/>
    <n v="201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  <d v="2016-07-19T21:52:19"/>
    <d v="2016-08-18T21:52:19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  <d v="2017-02-01T19:30:34"/>
    <d v="2017-03-03T20:00:00"/>
    <n v="2017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d v="2015-06-27T05:37:37"/>
    <d v="2015-07-21T06:59:0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  <d v="2014-08-06T04:23:35"/>
    <d v="2014-09-05T04:23:35"/>
    <n v="2014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  <d v="2016-07-05T16:34:37"/>
    <d v="2016-09-03T16:34:37"/>
    <n v="2016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  <d v="2016-06-06T15:37:26"/>
    <d v="2016-06-16T15:37:26"/>
    <n v="2016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  <d v="2015-08-23T10:35:38"/>
    <d v="2015-10-02T10:35:38"/>
    <n v="2015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  <d v="2014-09-17T19:00:32"/>
    <d v="2014-10-17T19:00:32"/>
    <n v="201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  <d v="2014-09-29T22:26:06"/>
    <d v="2014-11-28T23:26:06"/>
    <n v="2014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  <d v="2016-01-06T23:55:31"/>
    <d v="2016-03-06T23:55:31"/>
    <n v="201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  <d v="2015-05-11T16:05:32"/>
    <d v="2015-07-10T16:05:32"/>
    <n v="2015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  <d v="2015-09-12T13:01:38"/>
    <d v="2015-10-10T21:00:00"/>
    <n v="2015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  <d v="2017-01-06T20:21:40"/>
    <d v="2017-02-17T21:00:00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  <d v="2014-09-05T09:12:02"/>
    <d v="2014-10-05T09:12:02"/>
    <n v="2014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  <d v="2016-08-02T02:58:22"/>
    <d v="2016-09-01T02:58:22"/>
    <n v="2016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  <d v="2014-08-16T02:00:03"/>
    <d v="2014-09-15T02:00:03"/>
    <n v="2014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  <d v="2015-01-19T19:38:49"/>
    <d v="2015-02-08T19:38:49"/>
    <n v="2015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  <d v="2015-09-08T22:16:04"/>
    <d v="2015-10-08T20:59:00"/>
    <n v="2015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  <d v="2014-11-30T20:21:04"/>
    <d v="2015-01-29T20:21:04"/>
    <n v="201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  <d v="2016-07-05T14:00:03"/>
    <d v="2016-08-04T14:00:03"/>
    <n v="201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  <d v="2015-09-01T15:10:22"/>
    <d v="2015-10-06T15:10:22"/>
    <n v="2015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  <d v="2016-07-16T00:06:23"/>
    <d v="2016-08-06T00:06:23"/>
    <n v="201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  <d v="2014-12-05T04:43:58"/>
    <d v="2015-01-04T04:43:58"/>
    <n v="2014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  <d v="2014-11-16T08:52:47"/>
    <d v="2014-12-16T08:52:47"/>
    <n v="201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  <d v="2015-06-10T22:08:55"/>
    <d v="2015-07-10T22:08:55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  <d v="2015-09-02T01:33:12"/>
    <d v="2015-10-01T05:00:00"/>
    <n v="2015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  <d v="2015-08-20T03:50:17"/>
    <d v="2015-09-19T03:50:17"/>
    <n v="201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  <d v="2016-02-16T21:08:40"/>
    <d v="2016-04-16T20:08:40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  <d v="2015-07-17T14:15:47"/>
    <d v="2015-08-16T14:06:41"/>
    <n v="2015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  <d v="2015-01-05T15:22:29"/>
    <d v="2015-03-06T15:22:29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  <d v="2016-01-06T05:31:22"/>
    <d v="2016-02-17T23:59:00"/>
    <n v="2016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  <d v="2015-03-03T23:00:37"/>
    <d v="2015-04-22T22:00:37"/>
    <n v="2015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  <d v="2014-11-27T15:22:29"/>
    <d v="2014-12-28T15:22:29"/>
    <n v="201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d v="2015-03-16T15:04:49"/>
    <d v="2015-05-15T15:04:49"/>
    <n v="2015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  <d v="2016-02-29T07:50:25"/>
    <d v="2016-04-01T06:59:00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  <d v="2015-07-10T15:27:10"/>
    <d v="2015-08-20T20:06:00"/>
    <n v="2015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  <d v="2015-01-27T20:06:04"/>
    <d v="2015-03-28T19:06:04"/>
    <n v="201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d v="2015-01-27T18:28:38"/>
    <d v="2015-03-27T02:39:00"/>
    <n v="2015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  <d v="2016-04-22T01:09:10"/>
    <d v="2016-05-22T01:05:00"/>
    <n v="2016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  <d v="2015-05-11T05:38:46"/>
    <d v="2015-07-10T05:38:46"/>
    <n v="2015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  <d v="2016-03-09T23:04:14"/>
    <d v="2016-04-08T22:04:14"/>
    <n v="2016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  <d v="2015-04-12T15:59:04"/>
    <d v="2015-05-31T09:29:00"/>
    <n v="2015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  <d v="2015-06-09T21:27:21"/>
    <d v="2015-07-09T21:27:21"/>
    <n v="2015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  <d v="2015-04-02T16:28:25"/>
    <d v="2015-06-01T16:28:25"/>
    <n v="201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  <d v="2016-01-14T22:24:57"/>
    <d v="2016-02-13T22:24:57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  <d v="2015-05-05T18:39:11"/>
    <d v="2015-06-04T18:39:11"/>
    <n v="201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  <d v="2015-12-03T23:00:51"/>
    <d v="2016-01-02T23:00:51"/>
    <n v="2015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  <d v="2015-01-28T19:49:06"/>
    <d v="2015-02-27T19:49:06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  <d v="2016-08-30T21:52:52"/>
    <d v="2016-09-29T21:52:52"/>
    <n v="2016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  <d v="2015-05-12T00:50:59"/>
    <d v="2015-06-21T00:50:59"/>
    <n v="201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  <d v="2015-06-09T21:48:17"/>
    <d v="2015-07-09T21:48:17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  <d v="2015-11-13T02:01:39"/>
    <d v="2016-01-05T00:00:00"/>
    <n v="2015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  <d v="2016-01-08T13:51:09"/>
    <d v="2016-03-08T13:51:09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  <d v="2016-12-09T23:06:00"/>
    <d v="2016-12-30T09:00:00"/>
    <n v="2016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d v="2015-10-20T02:38:50"/>
    <d v="2015-11-08T12:00:00"/>
    <n v="2015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  <d v="2013-03-21T17:00:11"/>
    <d v="2013-05-05T17:00:11"/>
    <n v="201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  <d v="2014-11-06T16:45:04"/>
    <d v="2014-12-21T16:45:04"/>
    <n v="201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  <d v="2011-11-15T11:49:50"/>
    <d v="2011-12-20T11:49:50"/>
    <n v="20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  <d v="2014-01-23T01:08:24"/>
    <d v="2014-02-22T01:08:24"/>
    <n v="201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  <d v="2010-02-04T07:45:59"/>
    <d v="2010-03-16T07:06:00"/>
    <n v="201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  <d v="2012-07-17T01:16:25"/>
    <d v="2012-08-16T01:16:25"/>
    <n v="201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  <d v="2010-10-29T08:43:25"/>
    <d v="2010-12-18T09:43:25"/>
    <n v="20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  <d v="2010-09-09T14:30:14"/>
    <d v="2010-10-16T03:39:00"/>
    <n v="201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  <d v="2011-11-23T18:35:09"/>
    <d v="2012-01-07T18:35:09"/>
    <n v="20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  <d v="2010-06-03T22:10:20"/>
    <d v="2010-08-22T17:40:00"/>
    <n v="201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  <d v="2013-05-07T13:34:51"/>
    <d v="2013-06-06T13:34:51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  <d v="2012-04-14T18:54:06"/>
    <d v="2012-05-16T19:00:00"/>
    <n v="2012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  <d v="2010-03-29T15:54:18"/>
    <d v="2010-06-01T03:59:00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  <d v="2012-01-16T15:37:15"/>
    <d v="2012-02-15T15:37:1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  <d v="2015-09-16T22:51:50"/>
    <d v="2015-10-17T02:00:00"/>
    <n v="2015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  <d v="2011-02-14T12:38:02"/>
    <d v="2011-03-16T11:38:02"/>
    <n v="201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  <d v="2013-02-14T18:27:47"/>
    <d v="2013-03-16T18:27:47"/>
    <n v="2013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  <d v="2016-04-19T15:02:42"/>
    <d v="2016-05-19T15:02:42"/>
    <n v="2016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  <d v="2011-05-19T01:14:26"/>
    <d v="2011-06-18T01:14:26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  <d v="2015-03-09T17:42:49"/>
    <d v="2015-04-08T17:42:49"/>
    <n v="2015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  <d v="2010-06-01T18:07:59"/>
    <d v="2010-07-17T09:59:00"/>
    <n v="201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  <d v="2012-04-18T21:15:04"/>
    <d v="2012-06-07T14:55:00"/>
    <n v="2012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  <d v="2011-01-12T05:57:08"/>
    <d v="2011-02-26T05:57:08"/>
    <n v="201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  <d v="2012-08-28T22:54:54"/>
    <d v="2012-09-27T22:54:54"/>
    <n v="2012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  <d v="2012-04-11T14:53:15"/>
    <d v="2012-05-11T14:53:15"/>
    <n v="2012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  <d v="2010-03-30T05:53:50"/>
    <d v="2010-05-10T20:16:00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  <d v="2010-01-27T04:11:47"/>
    <d v="2010-04-23T03:51:00"/>
    <n v="201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  <d v="2014-05-26T10:51:39"/>
    <d v="2014-06-25T10:51:39"/>
    <n v="201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  <d v="2011-09-23T03:39:38"/>
    <d v="2011-11-07T04:39:38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  <d v="2017-01-23T04:43:42"/>
    <d v="2017-02-22T04:43:42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  <d v="2011-04-04T20:47:50"/>
    <d v="2011-05-25T04:00:00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  <d v="2013-12-04T02:24:21"/>
    <d v="2014-01-02T08:00:00"/>
    <n v="201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  <d v="2010-02-26T21:36:31"/>
    <d v="2010-04-28T18:49:00"/>
    <n v="201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  <d v="2011-06-03T11:57:46"/>
    <d v="2011-07-03T11:57:46"/>
    <n v="201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  <d v="2012-03-01T21:53:49"/>
    <d v="2012-04-05T06:59:00"/>
    <n v="2012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  <d v="2012-10-11T00:46:06"/>
    <d v="2012-11-10T01:46:06"/>
    <n v="2012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  <d v="2012-02-28T01:57:54"/>
    <d v="2012-04-28T00:57:54"/>
    <n v="201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  <d v="2015-04-23T21:23:39"/>
    <d v="2015-05-23T21:23:39"/>
    <n v="2015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  <d v="2012-09-12T00:58:59"/>
    <d v="2012-10-12T00:58:59"/>
    <n v="201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  <d v="2017-01-24T05:51:36"/>
    <d v="2017-02-27T02:01:00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  <d v="2014-04-15T14:10:35"/>
    <d v="2014-05-30T14:10:35"/>
    <n v="201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  <d v="2009-05-17T03:55:13"/>
    <d v="2009-08-10T19:26:00"/>
    <n v="2009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  <d v="2010-01-16T22:04:52"/>
    <d v="2010-02-22T22:00:00"/>
    <n v="201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  <d v="2011-05-12T17:02:24"/>
    <d v="2011-06-01T04:59:00"/>
    <n v="2011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  <d v="2011-12-27T17:43:00"/>
    <d v="2012-01-21T17:43:00"/>
    <n v="2011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  <d v="2013-08-20T18:08:48"/>
    <d v="2013-09-19T18:08:48"/>
    <n v="2013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  <d v="2013-02-08T19:35:24"/>
    <d v="2013-03-25T18:35:24"/>
    <n v="2013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  <d v="2012-10-02T06:40:18"/>
    <d v="2012-11-02T04:00:00"/>
    <n v="2012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  <d v="2012-05-22T04:03:13"/>
    <d v="2012-06-26T04:03:13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  <d v="2013-10-03T10:57:14"/>
    <d v="2013-11-02T10:57:14"/>
    <n v="2013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  <d v="2010-12-14T08:51:37"/>
    <d v="2011-02-02T07:59:00"/>
    <n v="201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  <d v="2013-04-12T18:27:26"/>
    <d v="2013-05-01T00:01:00"/>
    <n v="2013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  <d v="2011-09-26T19:16:39"/>
    <d v="2011-10-29T03:59:00"/>
    <n v="2011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  <d v="2014-03-21T16:01:54"/>
    <d v="2014-04-20T16:01:54"/>
    <n v="201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d v="2010-06-14T02:01:34"/>
    <d v="2010-07-19T16:00:00"/>
    <n v="201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  <d v="2013-09-02T00:06:49"/>
    <d v="2013-11-01T00:00:00"/>
    <n v="2013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  <d v="2012-08-13T11:24:43"/>
    <d v="2012-09-07T11:24:43"/>
    <n v="2012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  <d v="2015-03-26T17:28:21"/>
    <d v="2015-05-01T03:59:00"/>
    <n v="2015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  <d v="2014-03-11T11:07:28"/>
    <d v="2014-05-09T21:00:00"/>
    <n v="2014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  <d v="2010-10-18T05:24:20"/>
    <d v="2010-11-17T06:24:20"/>
    <n v="20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  <d v="2011-03-24T23:02:18"/>
    <d v="2011-04-24T23:02:18"/>
    <n v="2011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  <d v="2013-02-07T17:42:15"/>
    <d v="2013-03-19T16:42:15"/>
    <n v="201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  <d v="2012-01-25T20:33:58"/>
    <d v="2012-02-24T20:33:58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  <d v="2012-05-03T01:42:26"/>
    <d v="2012-06-02T01:42:26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  <d v="2012-07-24T02:16:37"/>
    <d v="2012-09-01T02:00:00"/>
    <n v="201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  <d v="2012-02-09T15:07:29"/>
    <d v="2012-03-10T15:07:29"/>
    <n v="2012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  <d v="2013-02-28T20:05:33"/>
    <d v="2013-03-20T19:05:33"/>
    <n v="2013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  <d v="2013-01-08T22:40:01"/>
    <d v="2013-02-07T22:40:01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  <d v="2011-01-24T16:40:10"/>
    <d v="2011-03-10T16:40:10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  <d v="2012-08-13T18:02:14"/>
    <d v="2012-09-03T18:02:14"/>
    <n v="201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  <d v="2011-10-05T04:23:43"/>
    <d v="2011-10-20T02:00:00"/>
    <n v="2011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  <d v="2011-11-21T05:16:32"/>
    <d v="2012-01-01T07:59:00"/>
    <n v="20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  <d v="2013-03-15T21:03:52"/>
    <d v="2013-04-14T21:03:52"/>
    <n v="201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  <d v="2010-06-28T05:28:14"/>
    <d v="2010-08-11T15:59:00"/>
    <n v="201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  <d v="2013-01-30T19:59:48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  <d v="2012-07-23T18:32:14"/>
    <d v="2012-08-22T18:32:14"/>
    <n v="2012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  <d v="2014-11-07T22:09:57"/>
    <d v="2014-12-11T04:59:00"/>
    <n v="201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  <d v="2013-11-11T16:14:43"/>
    <d v="2013-12-11T16:14:43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  <d v="2013-02-25T00:55:51"/>
    <d v="2013-03-26T23:55:51"/>
    <n v="2013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  <d v="2009-11-06T20:07:09"/>
    <d v="2010-02-02T07:59:00"/>
    <n v="200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  <d v="2015-11-23T13:13:53"/>
    <d v="2015-12-22T23:00:00"/>
    <n v="2015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  <d v="2016-10-04T10:43:06"/>
    <d v="2016-11-08T11:43:06"/>
    <n v="2016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  <d v="2016-04-13T13:40:48"/>
    <d v="2016-05-13T13:40:48"/>
    <n v="2016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  <d v="2016-11-23T07:42:46"/>
    <d v="2016-12-21T07:59:00"/>
    <n v="2016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  <d v="2015-06-29T15:01:48"/>
    <d v="2015-08-01T15:01:48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  <d v="2016-11-15T04:30:33"/>
    <d v="2016-12-20T04:30:33"/>
    <n v="2016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  <d v="2017-02-09T07:33:26"/>
    <d v="2017-03-14T22:57:00"/>
    <n v="2017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  <d v="2015-02-23T05:38:49"/>
    <d v="2015-03-22T08:00:00"/>
    <n v="2015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  <d v="2015-10-01T22:43:08"/>
    <d v="2015-11-01T04:00:00"/>
    <n v="2015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  <d v="2015-10-14T11:12:07"/>
    <d v="2015-11-07T04:00:00"/>
    <n v="2015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  <d v="2013-04-15T12:22:43"/>
    <d v="2013-05-17T03:59:00"/>
    <n v="2013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  <d v="2016-05-17T13:57:14"/>
    <d v="2016-06-17T13:57:14"/>
    <n v="201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  <d v="2015-09-16T16:19:37"/>
    <d v="2015-10-28T08:00:00"/>
    <n v="2015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  <d v="2016-03-08T15:16:31"/>
    <d v="2016-04-07T14:16:31"/>
    <n v="2016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  <d v="2015-04-07T16:22:37"/>
    <d v="2015-05-15T19:00:00"/>
    <n v="2015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  <d v="2015-04-07T17:41:55"/>
    <d v="2015-05-08T22:00:00"/>
    <n v="201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  <d v="2015-10-14T14:18:38"/>
    <d v="2015-11-13T15:18:38"/>
    <n v="2015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  <d v="2015-02-12T03:05:08"/>
    <d v="2015-03-14T02:05:08"/>
    <n v="2015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  <d v="2016-07-08T18:08:10"/>
    <d v="2016-09-03T01:00:00"/>
    <n v="2016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  <d v="2015-03-30T18:14:28"/>
    <d v="2015-04-29T18:14:28"/>
    <n v="2015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  <d v="2017-02-06T16:03:27"/>
    <d v="2017-03-08T21:00:00"/>
    <n v="2017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  <d v="2014-09-12T21:06:38"/>
    <d v="2014-10-01T03:59:00"/>
    <n v="201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  <d v="2016-03-30T18:44:25"/>
    <d v="2016-04-29T18:44:25"/>
    <n v="2016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  <d v="2014-10-14T17:42:25"/>
    <d v="2014-11-14T03:00:00"/>
    <n v="2014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  <d v="2015-04-17T23:18:14"/>
    <d v="2015-06-01T02:20:00"/>
    <n v="2015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  <d v="2015-04-20T22:39:50"/>
    <d v="2015-05-20T22:39:50"/>
    <n v="201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  <d v="2015-09-14T12:00:21"/>
    <d v="2015-10-14T12:00:21"/>
    <n v="2015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  <d v="2015-10-15T11:53:29"/>
    <d v="2015-11-14T12:53:29"/>
    <n v="2015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  <d v="2015-07-22T14:05:16"/>
    <d v="2015-08-21T14:05:16"/>
    <n v="2015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  <d v="2017-01-25T11:58:28"/>
    <d v="2017-02-24T11:58:28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  <d v="2016-08-04T01:35:09"/>
    <d v="2016-09-11T03:59:00"/>
    <n v="2016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  <d v="2016-02-27T23:09:14"/>
    <d v="2016-04-07T22:09:14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  <d v="2014-09-08T04:01:08"/>
    <d v="2014-10-08T04:01:08"/>
    <n v="2014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  <d v="2015-10-20T19:00:19"/>
    <d v="2015-11-19T20:00:19"/>
    <n v="2015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  <d v="2016-03-09T19:52:01"/>
    <d v="2016-04-08T18:52:01"/>
    <n v="2016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  <d v="2014-10-31T07:03:14"/>
    <d v="2014-12-01T08:03:14"/>
    <n v="2014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  <d v="2016-02-15T19:16:33"/>
    <d v="2016-03-16T18:16:33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  <d v="2015-03-15T05:19:57"/>
    <d v="2015-04-24T05:19:57"/>
    <n v="2015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  <d v="2016-05-17T20:38:41"/>
    <d v="2016-06-15T15:00:00"/>
    <n v="201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  <d v="2014-10-23T01:41:30"/>
    <d v="2014-11-14T05:12:00"/>
    <n v="2014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  <d v="2015-06-08T21:33:00"/>
    <d v="2015-07-23T03:11:0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  <d v="2014-10-24T00:01:46"/>
    <d v="2014-11-23T01:01:46"/>
    <n v="2014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  <d v="2014-07-17T05:03:11"/>
    <d v="2014-08-08T00:00:00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  <d v="2010-03-18T17:52:16"/>
    <d v="2010-05-02T19:22:00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  <d v="2014-05-21T20:37:52"/>
    <d v="2014-06-21T03:59:00"/>
    <n v="2014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  <d v="2014-01-29T14:33:19"/>
    <d v="2014-02-28T14:33:19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  <d v="2012-04-20T19:01:58"/>
    <d v="2012-05-20T19:01:58"/>
    <n v="2012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  <d v="2013-03-22T13:51:18"/>
    <d v="2013-05-01T04:59:00"/>
    <n v="201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  <d v="2015-02-08T14:32:02"/>
    <d v="2015-03-15T13:32:02"/>
    <n v="2015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  <d v="2011-12-16T13:14:29"/>
    <d v="2012-01-15T13:14:29"/>
    <n v="2011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  <d v="2016-12-07T19:05:00"/>
    <d v="2017-01-06T19:05:00"/>
    <n v="2016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  <d v="2012-12-18T18:25:39"/>
    <d v="2013-02-01T18:25:39"/>
    <n v="2012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  <d v="2016-02-25T13:50:44"/>
    <d v="2016-04-05T16:00:00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  <d v="2012-06-18T21:53:18"/>
    <d v="2012-07-18T21:53:18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  <d v="2011-08-02T21:20:31"/>
    <d v="2011-09-16T21:20:31"/>
    <n v="201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  <d v="2014-01-18T23:38:31"/>
    <d v="2014-03-01T17:18:00"/>
    <n v="20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  <d v="2016-07-25T10:51:56"/>
    <d v="2016-08-25T10:51:56"/>
    <n v="201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  <d v="2015-10-15T06:01:08"/>
    <d v="2015-11-14T07:01:00"/>
    <n v="2015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  <d v="2016-01-01T13:43:28"/>
    <d v="2016-01-25T23:52:00"/>
    <n v="2016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  <d v="2012-03-19T16:31:12"/>
    <d v="2012-05-03T16:31:12"/>
    <n v="20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  <d v="2015-12-29T17:16:32"/>
    <d v="2016-01-23T17:16:32"/>
    <n v="2015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  <d v="2012-06-25T16:45:17"/>
    <d v="2012-07-30T05:00:00"/>
    <n v="20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  <d v="2012-08-23T17:01:40"/>
    <d v="2012-09-06T17:01:40"/>
    <n v="201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  <d v="2014-04-26T02:49:19"/>
    <d v="2014-05-19T02:49:19"/>
    <n v="201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  <d v="2014-12-07T18:45:47"/>
    <d v="2015-01-06T18:45:47"/>
    <n v="2014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  <d v="2014-10-22T14:01:41"/>
    <d v="2014-11-21T15:01:41"/>
    <n v="2014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  <d v="2015-07-26T22:49:51"/>
    <d v="2015-08-10T22:49:51"/>
    <n v="20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  <d v="2015-07-15T16:14:18"/>
    <d v="2015-08-15T06:00:00"/>
    <n v="201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  <d v="2016-06-28T01:49:40"/>
    <d v="2016-07-28T01:49:40"/>
    <n v="20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  <d v="2014-02-04T01:30:50"/>
    <d v="2014-03-07T22:59:00"/>
    <n v="2014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  <d v="2015-04-18T00:52:52"/>
    <d v="2015-05-08T00:52:52"/>
    <n v="2015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  <d v="2011-11-18T01:00:51"/>
    <d v="2011-12-18T00:59:00"/>
    <n v="20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  <d v="2011-08-08T17:12:51"/>
    <d v="2011-09-08T03:00:00"/>
    <n v="2011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  <d v="2013-09-09T17:00:52"/>
    <d v="2013-10-10T17:00:52"/>
    <n v="201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  <d v="2016-02-17T19:38:02"/>
    <d v="2016-04-17T18:38:02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  <d v="2012-03-22T21:49:20"/>
    <d v="2012-04-27T21:32:00"/>
    <n v="2012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  <d v="2012-06-22T13:33:26"/>
    <d v="2012-07-07T13:33:26"/>
    <n v="201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  <d v="2010-07-20T18:38:04"/>
    <d v="2010-09-01T03:44:00"/>
    <n v="201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  <d v="2015-03-15T19:02:06"/>
    <d v="2015-04-29T19:02:06"/>
    <n v="201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  <d v="2016-11-13T21:01:07"/>
    <d v="2016-12-14T12:00:00"/>
    <n v="2016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  <d v="2014-04-16T15:15:47"/>
    <d v="2014-05-17T03:30:00"/>
    <n v="201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  <d v="2011-07-08T20:12:50"/>
    <d v="2011-08-07T20:12:50"/>
    <n v="201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  <d v="2015-10-15T12:56:57"/>
    <d v="2015-11-05T13:56:57"/>
    <n v="2015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  <d v="2011-06-24T07:27:21"/>
    <d v="2011-08-10T07:08:00"/>
    <n v="201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  <d v="2014-01-07T15:04:22"/>
    <d v="2014-02-05T23:04:00"/>
    <n v="2014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  <d v="2014-02-04T02:02:19"/>
    <d v="2014-03-06T02:02:19"/>
    <n v="201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  <d v="2011-04-05T03:53:57"/>
    <d v="2011-05-09T05:59:00"/>
    <n v="2011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  <d v="2011-09-20T20:54:10"/>
    <d v="2011-11-19T21:54:10"/>
    <n v="20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  <d v="2013-09-26T17:39:50"/>
    <d v="2013-11-05T18:39:50"/>
    <n v="2013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  <d v="2016-06-22T20:42:24"/>
    <d v="2016-07-22T20:42:24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  <d v="2015-04-19T23:33:17"/>
    <d v="2015-06-18T23:33:17"/>
    <n v="2015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  <d v="2013-11-20T04:13:24"/>
    <d v="2013-12-22T05:00:00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  <d v="2012-07-09T17:49:38"/>
    <d v="2012-07-25T17:49:38"/>
    <n v="20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  <d v="2012-06-19T21:03:31"/>
    <d v="2012-07-19T21:03:31"/>
    <n v="201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  <d v="2013-09-12T01:31:05"/>
    <d v="2013-10-12T01:31:05"/>
    <n v="2013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  <d v="2014-09-22T20:26:42"/>
    <d v="2014-10-17T12:00:00"/>
    <n v="2014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  <d v="2014-01-09T09:30:31"/>
    <d v="2014-02-08T09:30:31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  <d v="2013-03-27T23:17:40"/>
    <d v="2013-04-08T04:33:00"/>
    <n v="201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  <d v="2015-06-23T06:46:37"/>
    <d v="2015-07-23T06:46:37"/>
    <n v="201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  <d v="2013-04-30T20:13:07"/>
    <d v="2013-06-29T20:13:07"/>
    <n v="2013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  <d v="2014-02-12T05:40:31"/>
    <d v="2014-03-14T04:40:31"/>
    <n v="2014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  <d v="2015-06-22T11:47:36"/>
    <d v="2015-08-21T11:47:36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  <d v="2014-08-12T06:14:57"/>
    <d v="2014-09-11T06:14:57"/>
    <n v="2014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  <d v="2013-05-06T22:13:50"/>
    <d v="2013-06-05T22:13:50"/>
    <n v="201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  <d v="2012-01-26T09:01:39"/>
    <d v="2012-03-26T08:01:39"/>
    <n v="201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  <d v="2015-09-28T20:40:04"/>
    <d v="2015-11-27T21:40:04"/>
    <n v="201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  <d v="2016-01-31T17:05:14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  <d v="2015-10-08T21:49:00"/>
    <d v="2015-10-22T18:59:00"/>
    <n v="2015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  <d v="2014-05-19T18:24:05"/>
    <d v="2014-06-16T22:00:00"/>
    <n v="2014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  <d v="2009-09-14T21:38:02"/>
    <d v="2009-11-27T04:59:00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  <d v="2013-08-27T02:34:27"/>
    <d v="2013-09-11T02:34:27"/>
    <n v="2013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  <d v="2016-06-05T20:54:43"/>
    <d v="2016-07-05T20:54:43"/>
    <n v="201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  <d v="2015-08-22T17:26:21"/>
    <d v="2015-10-21T17:26:21"/>
    <n v="201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  <d v="2015-08-12T15:07:02"/>
    <d v="2015-10-11T15:07:02"/>
    <n v="201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d v="2013-10-29T20:01:42"/>
    <d v="2013-12-01T21:01:42"/>
    <n v="2013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  <d v="2013-08-14T17:56:20"/>
    <d v="2013-09-13T17:56:20"/>
    <n v="2013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  <d v="2013-07-01T08:41:53"/>
    <d v="2013-07-31T08:41:53"/>
    <n v="201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  <d v="2016-08-09T07:38:46"/>
    <d v="2016-10-08T07:38:46"/>
    <n v="2016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  <d v="2015-10-19T06:15:58"/>
    <d v="2015-11-18T07:15:58"/>
    <n v="2015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  <d v="2014-10-07T18:16:58"/>
    <d v="2014-10-17T18:16:58"/>
    <n v="2014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  <d v="2016-02-23T23:39:13"/>
    <d v="2016-03-24T22:39:13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  <d v="2013-10-03T19:03:16"/>
    <d v="2013-11-02T19:03:16"/>
    <n v="2013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  <d v="2015-01-20T21:19:43"/>
    <d v="2015-02-19T21:19:43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  <d v="2014-01-11T00:21:41"/>
    <d v="2014-02-10T00:21:41"/>
    <n v="2014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d v="2011-12-17T21:46:01"/>
    <d v="2012-02-15T21:46:01"/>
    <n v="201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  <d v="2015-05-06T08:02:55"/>
    <d v="2015-05-21T08:02:55"/>
    <n v="2015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  <d v="2015-02-02T02:00:20"/>
    <d v="2015-03-04T02:00:20"/>
    <n v="201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  <d v="2013-02-26T13:19:23"/>
    <d v="2013-03-23T12:19:23"/>
    <n v="201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  <d v="2014-04-24T18:11:35"/>
    <d v="2014-05-14T18:11:35"/>
    <n v="201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  <d v="2013-09-17T13:38:05"/>
    <d v="2013-10-17T13:38:05"/>
    <n v="2013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  <d v="2014-01-15T22:43:20"/>
    <d v="2014-02-14T22:43:20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  <d v="2013-12-26T17:09:51"/>
    <d v="2014-01-25T17:09:51"/>
    <n v="2013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d v="2015-04-13T16:53:35"/>
    <d v="2015-05-13T16:53:35"/>
    <n v="201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  <d v="2015-02-03T19:47:59"/>
    <d v="2015-02-19T19:47:59"/>
    <n v="201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  <d v="2014-10-26T17:12:51"/>
    <d v="2014-11-26T13:14:00"/>
    <n v="201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  <d v="2012-03-03T00:03:42"/>
    <d v="2012-04-17T00:31:00"/>
    <n v="201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  <d v="2013-09-30T16:40:01"/>
    <d v="2013-10-22T03:59:00"/>
    <n v="2013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  <d v="2014-07-17T18:25:12"/>
    <d v="2014-08-16T18:25:12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  <d v="2013-04-14T16:47:40"/>
    <d v="2013-05-14T16:47:40"/>
    <n v="20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  <d v="2011-09-14T15:22:07"/>
    <d v="2011-11-13T16:22:07"/>
    <n v="2011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  <d v="2014-04-30T13:01:15"/>
    <d v="2014-06-01T04:00:00"/>
    <n v="201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  <d v="2013-05-13T20:19:27"/>
    <d v="2013-06-02T20:19:27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  <d v="2011-06-11T03:02:21"/>
    <d v="2011-08-10T03:02:21"/>
    <n v="201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  <d v="2011-07-26T17:02:33"/>
    <d v="2011-09-24T17:02:33"/>
    <n v="2011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  <d v="2016-04-28T20:22:15"/>
    <d v="2016-05-18T20:22:15"/>
    <n v="2016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  <d v="2014-06-11T02:52:54"/>
    <d v="2014-06-27T02:52:54"/>
    <n v="201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  <d v="2012-08-08T22:37:44"/>
    <d v="2012-09-07T22:37:44"/>
    <n v="2012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  <d v="2012-08-14T16:18:54"/>
    <d v="2012-09-28T16:18:54"/>
    <n v="2012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  <d v="2012-05-12T04:01:23"/>
    <d v="2012-07-11T03:51:05"/>
    <n v="2012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  <d v="2014-07-07T23:45:24"/>
    <d v="2014-09-05T23:45:24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  <d v="2013-11-27T04:01:29"/>
    <d v="2014-01-16T04:00:00"/>
    <n v="201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  <d v="2014-03-05T17:19:39"/>
    <d v="2014-04-19T16:19:39"/>
    <n v="2014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  <d v="2014-07-24T22:08:38"/>
    <d v="2014-08-23T22:08:38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  <d v="2014-08-18T16:45:19"/>
    <d v="2014-09-17T16:45:19"/>
    <n v="2014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  <d v="2017-01-18T07:53:49"/>
    <d v="2017-02-17T07:53:49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  <d v="2015-04-06T02:04:03"/>
    <d v="2015-05-06T02:04:03"/>
    <n v="2015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  <d v="2014-04-28T23:24:01"/>
    <d v="2014-06-03T03:59:00"/>
    <n v="2014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  <d v="2012-03-19T20:02:14"/>
    <d v="2012-05-18T20:02:14"/>
    <n v="201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  <d v="2015-03-02T21:51:49"/>
    <d v="2015-04-01T20:51:49"/>
    <n v="201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  <d v="2014-09-22T09:47:15"/>
    <d v="2014-11-21T10:47:15"/>
    <n v="2014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  <d v="2013-07-10T12:00:15"/>
    <d v="2013-08-09T12:00:15"/>
    <n v="2013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  <d v="2012-09-10T16:08:09"/>
    <d v="2012-10-10T16:08:09"/>
    <n v="2012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  <d v="2016-03-18T21:31:30"/>
    <d v="2016-04-14T14:34:00"/>
    <n v="2016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  <d v="2012-11-30T04:44:32"/>
    <d v="2013-01-29T04:44:32"/>
    <n v="201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  <d v="2015-09-25T22:32:52"/>
    <d v="2015-11-05T23:32:52"/>
    <n v="201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  <d v="2013-04-17T12:08:19"/>
    <d v="2013-05-17T12:08:19"/>
    <n v="201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  <d v="2014-05-02T22:37:19"/>
    <d v="2014-06-01T22:37:19"/>
    <n v="201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  <d v="2016-10-26T14:16:34"/>
    <d v="2016-12-25T15:16:34"/>
    <n v="2016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  <d v="2016-12-10T01:18:20"/>
    <d v="2017-01-09T01:18:20"/>
    <n v="201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  <d v="2011-12-05T11:33:36"/>
    <d v="2012-01-05T11:33:00"/>
    <n v="2011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  <d v="2012-07-23T23:14:45"/>
    <d v="2012-08-22T23:14:45"/>
    <n v="2012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  <d v="2015-12-28T23:34:59"/>
    <d v="2016-01-27T23:34:59"/>
    <n v="2015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  <d v="2016-08-14T00:50:30"/>
    <d v="2016-10-13T00:50:30"/>
    <n v="2016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  <d v="2015-04-20T17:25:38"/>
    <d v="2015-05-20T17:25:38"/>
    <n v="2015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  <d v="2014-06-09T19:56:05"/>
    <d v="2014-07-03T03:00:00"/>
    <n v="201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  <d v="2015-06-16T19:51:45"/>
    <d v="2015-07-16T19:51:45"/>
    <n v="201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  <d v="2013-12-12T22:21:14"/>
    <d v="2014-02-10T22:21:14"/>
    <n v="2013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  <d v="2014-11-02T00:54:25"/>
    <d v="2014-12-25T05:00:00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  <d v="2011-11-11T18:17:29"/>
    <d v="2011-12-23T18:17:29"/>
    <n v="20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  <d v="2009-08-18T21:29:28"/>
    <d v="2009-10-12T20:59:00"/>
    <n v="200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  <d v="2010-03-10T21:15:51"/>
    <d v="2010-05-08T22:16:00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  <d v="2011-06-09T05:37:31"/>
    <d v="2011-07-09T05:37:31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  <d v="2012-02-17T13:17:05"/>
    <d v="2012-03-18T12:17:05"/>
    <n v="201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  <d v="2014-12-18T12:38:23"/>
    <d v="2015-01-17T12:38:23"/>
    <n v="2014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  <d v="2012-02-10T23:36:27"/>
    <d v="2012-04-10T22:36:27"/>
    <n v="201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  <d v="2015-11-10T02:21:26"/>
    <d v="2015-12-25T02:21:26"/>
    <n v="2015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  <d v="2013-07-11T13:15:20"/>
    <d v="2013-08-10T13:15:20"/>
    <n v="201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  <d v="2012-09-04T23:00:57"/>
    <d v="2012-10-19T23:00:57"/>
    <n v="2012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  <d v="2012-03-27T00:35:01"/>
    <d v="2012-05-25T14:14:00"/>
    <n v="2012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  <d v="2015-05-29T15:09:30"/>
    <d v="2015-06-28T15:09:30"/>
    <n v="2015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  <d v="2016-01-31T04:13:59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d v="2013-03-07T07:16:22"/>
    <d v="2013-04-06T06:16:22"/>
    <n v="201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  <d v="2016-10-06T17:48:47"/>
    <d v="2016-11-20T18:48:47"/>
    <n v="2016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  <d v="2016-07-01T15:41:45"/>
    <d v="2016-08-15T07:00:00"/>
    <n v="2016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  <d v="2014-07-10T14:44:07"/>
    <d v="2014-08-09T14:44:07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  <d v="2015-11-19T11:46:41"/>
    <d v="2015-12-29T11:46:41"/>
    <n v="2015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  <d v="2015-03-28T18:41:20"/>
    <d v="2015-05-27T18:41:20"/>
    <n v="2015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  <d v="2017-01-03T14:46:01"/>
    <d v="2017-02-02T14:46:0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  <d v="2015-08-07T14:47:04"/>
    <d v="2015-09-06T14:46:00"/>
    <n v="2015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  <d v="2012-11-05T09:23:41"/>
    <d v="2012-12-05T09:23:41"/>
    <n v="20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  <d v="2015-11-10T16:51:01"/>
    <d v="2015-12-10T16:51:01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  <d v="2016-10-03T02:13:39"/>
    <d v="2016-11-01T04:59:00"/>
    <n v="201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  <d v="2016-03-01T00:58:45"/>
    <d v="2016-03-20T23:58:45"/>
    <n v="2016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  <d v="2015-08-22T03:11:16"/>
    <d v="2015-09-21T03:11:16"/>
    <n v="2015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  <d v="2016-05-02T17:12:49"/>
    <d v="2016-06-01T17:12:49"/>
    <n v="201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d v="2014-07-30T09:37:21"/>
    <d v="2014-09-13T09:37:21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  <d v="2015-07-07T14:12:24"/>
    <d v="2015-08-07T17:00:00"/>
    <n v="2015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  <d v="2017-01-18T04:56:06"/>
    <d v="2017-02-17T16:05:00"/>
    <n v="201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  <d v="2015-05-31T22:05:07"/>
    <d v="2015-06-21T21:20:00"/>
    <n v="201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  <d v="2016-12-21T00:44:54"/>
    <d v="2017-01-11T05:00:00"/>
    <n v="2016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  <d v="2015-06-02T14:11:08"/>
    <d v="2015-06-24T02:00:00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  <d v="2016-11-02T01:33:49"/>
    <d v="2016-12-17T06:59:00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  <d v="2016-04-13T00:10:08"/>
    <d v="2016-05-13T00:10:08"/>
    <n v="201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  <d v="2016-04-22T10:26:05"/>
    <d v="2016-05-16T10:26:05"/>
    <n v="201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  <d v="2015-09-23T19:27:50"/>
    <d v="2015-11-01T23:00:00"/>
    <n v="201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  <d v="2016-12-07T13:05:05"/>
    <d v="2017-01-06T13:05:05"/>
    <n v="201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  <d v="2015-06-24T08:16:47"/>
    <d v="2015-08-03T18:00:00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  <d v="2015-10-05T18:26:31"/>
    <d v="2015-11-04T19:26:31"/>
    <n v="2015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  <d v="2016-04-13T19:04:23"/>
    <d v="2016-05-13T19:04:23"/>
    <n v="201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  <d v="2016-06-14T01:11:47"/>
    <d v="2016-07-05T01:11:47"/>
    <n v="20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  <d v="2015-01-05T19:36:46"/>
    <d v="2015-02-04T19:36:46"/>
    <n v="2015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  <d v="2015-09-29T01:07:14"/>
    <d v="2015-10-29T01:07:14"/>
    <n v="2015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  <d v="2016-03-04T17:41:56"/>
    <d v="2016-05-03T16:41:56"/>
    <n v="201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  <d v="2014-10-02T02:12:42"/>
    <d v="2014-11-01T02:12:42"/>
    <n v="201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  <d v="2016-06-04T15:46:00"/>
    <d v="2016-07-04T15:46:00"/>
    <n v="20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  <d v="2015-10-06T14:13:09"/>
    <d v="2015-11-15T15:13:09"/>
    <n v="201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  <d v="2015-09-02T16:01:55"/>
    <d v="2015-10-17T16:01:55"/>
    <n v="201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  <d v="2016-01-11T16:42:44"/>
    <d v="2016-02-10T16:42:44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  <d v="2015-09-29T21:40:48"/>
    <d v="2015-10-29T21:40:48"/>
    <n v="2015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  <d v="2015-06-08T15:17:02"/>
    <d v="2015-07-08T15:17:02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  <d v="2017-01-18T16:17:25"/>
    <d v="2017-01-31T05:00:00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  <d v="2015-06-18T06:37:04"/>
    <d v="2015-08-01T17:53:00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  <d v="2015-11-10T14:48:16"/>
    <d v="2016-01-09T14:48:16"/>
    <n v="2015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  <d v="2014-10-15T17:16:31"/>
    <d v="2014-11-14T18:16:31"/>
    <n v="2014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  <d v="2014-09-19T16:26:12"/>
    <d v="2014-10-19T16:26:12"/>
    <n v="201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  <d v="2016-05-13T08:29:03"/>
    <d v="2016-06-12T08:29:03"/>
    <n v="2016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  <d v="2015-12-07T20:38:37"/>
    <d v="2016-01-06T20:38:37"/>
    <n v="2015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  <d v="2016-11-02T22:36:43"/>
    <d v="2016-12-02T23:36:43"/>
    <n v="2016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  <d v="2015-02-22T21:11:45"/>
    <d v="2015-03-24T20:11:45"/>
    <n v="201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  <d v="2015-11-13T06:47:40"/>
    <d v="2015-12-13T06:47:40"/>
    <n v="2015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  <d v="2014-11-17T18:30:45"/>
    <d v="2014-12-17T18:30:45"/>
    <n v="201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  <d v="2015-09-21T15:48:33"/>
    <d v="2015-10-26T15:48:33"/>
    <n v="2015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  <d v="2016-11-18T09:20:15"/>
    <d v="2016-12-18T09:20:15"/>
    <n v="2016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  <d v="2015-01-18T01:40:47"/>
    <d v="2015-02-17T01:40:47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  <d v="2016-02-11T22:37:55"/>
    <d v="2016-03-12T22:37:55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  <d v="2015-06-10T18:50:49"/>
    <d v="2015-07-10T18:50:49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  <d v="2016-06-14T16:25:33"/>
    <d v="2016-07-14T16:25:33"/>
    <n v="201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  <d v="2014-12-02T20:13:14"/>
    <d v="2015-01-01T20:13:14"/>
    <n v="20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d v="2015-12-10T22:07:03"/>
    <d v="2016-01-16T11:00:00"/>
    <n v="2015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  <d v="2015-12-02T20:20:12"/>
    <d v="2016-01-01T20:20:12"/>
    <n v="2015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  <d v="2016-01-19T19:09:29"/>
    <d v="2016-02-18T19:09:29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  <d v="2015-07-07T19:35:23"/>
    <d v="2015-07-27T03:59:00"/>
    <n v="2015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  <d v="2015-10-05T17:11:28"/>
    <d v="2015-11-04T18:11:28"/>
    <n v="201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  <d v="2014-11-20T01:12:11"/>
    <d v="2015-01-18T01:12:00"/>
    <n v="2014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  <d v="2016-09-19T10:38:27"/>
    <d v="2016-10-19T10:38:27"/>
    <n v="2016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  <d v="2015-05-14T16:37:23"/>
    <d v="2015-06-13T16:37:23"/>
    <n v="2015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  <d v="2015-01-27T11:19:12"/>
    <d v="2015-03-28T10:19:12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  <d v="2016-03-21T14:08:22"/>
    <d v="2016-05-20T14:08:22"/>
    <n v="2016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  <d v="2015-08-14T13:53:13"/>
    <d v="2015-09-07T13:53:13"/>
    <n v="2015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  <d v="2014-11-25T20:27:03"/>
    <d v="2014-12-25T20:27:03"/>
    <n v="201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  <d v="2016-08-23T21:47:47"/>
    <d v="2016-09-22T21:47:47"/>
    <n v="2016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  <d v="2015-07-03T00:18:24"/>
    <d v="2015-08-02T00:18:24"/>
    <n v="2015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  <d v="2015-02-20T17:45:19"/>
    <d v="2015-03-15T18:00:00"/>
    <n v="2015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  <d v="2015-02-17T22:31:27"/>
    <d v="2015-03-19T21:31:27"/>
    <n v="2015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d v="2015-02-14T17:11:56"/>
    <d v="2015-03-16T16:11:56"/>
    <n v="201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  <d v="2015-10-06T09:22:57"/>
    <d v="2015-12-01T00:00:00"/>
    <n v="2015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  <d v="2015-01-16T20:30:07"/>
    <d v="2015-02-15T20:30:07"/>
    <n v="201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  <d v="2015-03-17T18:10:33"/>
    <d v="2015-04-16T18:10:33"/>
    <n v="2015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  <d v="2016-09-18T18:28:06"/>
    <d v="2016-11-17T19:28:06"/>
    <n v="2016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  <d v="2015-06-23T14:44:59"/>
    <d v="2015-07-08T14:44:59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  <d v="2016-01-08T13:18:51"/>
    <d v="2016-02-08T13:01:00"/>
    <n v="2016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  <d v="2015-06-22T13:02:10"/>
    <d v="2015-07-22T13:02:1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  <d v="2014-11-03T05:34:20"/>
    <d v="2014-12-03T05:34:20"/>
    <n v="20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  <d v="2015-03-07T16:15:45"/>
    <d v="2015-04-06T15:15:45"/>
    <n v="2015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  <d v="2016-03-17T18:43:26"/>
    <d v="2016-04-16T18:43:26"/>
    <n v="2016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  <d v="2015-03-20T01:40:38"/>
    <d v="2015-05-04T01:40:38"/>
    <n v="2015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  <d v="2016-10-03T21:31:32"/>
    <d v="2016-11-02T21:31:32"/>
    <n v="201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  <d v="2016-06-24T16:55:35"/>
    <d v="2016-07-31T16:00:00"/>
    <n v="2016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  <d v="2014-11-05T00:03:01"/>
    <d v="2014-12-05T00:03:01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  <d v="2015-02-12T19:30:02"/>
    <d v="2015-03-08T15:16:00"/>
    <n v="201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d v="2015-03-10T19:09:22"/>
    <d v="2015-05-09T19:09:22"/>
    <n v="2015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  <d v="2014-11-26T20:35:39"/>
    <d v="2014-12-26T20:35:39"/>
    <n v="201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  <d v="2015-05-19T19:03:35"/>
    <d v="2015-06-18T19:03:35"/>
    <n v="201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  <d v="2014-07-15T15:20:23"/>
    <d v="2014-08-14T15:20:2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  <d v="2014-07-29T00:50:56"/>
    <d v="2014-08-28T00:50:56"/>
    <n v="201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  <d v="2015-07-09T08:35:08"/>
    <d v="2015-08-23T08:35:08"/>
    <n v="201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  <d v="2015-04-08T15:36:49"/>
    <d v="2015-05-24T15:00:00"/>
    <n v="2015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  <d v="2015-10-23T19:48:56"/>
    <d v="2015-11-22T20:48:56"/>
    <n v="2015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  <d v="2015-05-16T22:06:20"/>
    <d v="2015-06-15T22:06:20"/>
    <n v="201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  <d v="2015-10-30T00:49:04"/>
    <d v="2015-11-29T01:49:04"/>
    <n v="2015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  <d v="2015-03-23T19:56:26"/>
    <d v="2015-04-22T19:56:26"/>
    <n v="2015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  <d v="2015-11-20T13:27:17"/>
    <d v="2016-01-19T13:27:17"/>
    <n v="2015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  <d v="2016-08-03T00:45:46"/>
    <d v="2016-09-02T00:45:46"/>
    <n v="201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  <d v="2015-08-31T11:55:20"/>
    <d v="2015-10-01T04:59:00"/>
    <n v="2015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  <d v="2016-05-25T01:29:00"/>
    <d v="2016-06-24T01:29:00"/>
    <n v="201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  <d v="2015-08-26T02:55:59"/>
    <d v="2015-09-25T02:55:59"/>
    <n v="20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  <d v="2017-01-26T09:01:47"/>
    <d v="2017-02-25T09:01:4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d v="2015-03-24T08:14:03"/>
    <d v="2015-05-08T08:14:03"/>
    <n v="2015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  <d v="2015-11-09T19:26:43"/>
    <d v="2015-12-09T19:26:43"/>
    <n v="2015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  <d v="2014-09-26T15:36:30"/>
    <d v="2014-11-25T16:36:30"/>
    <n v="201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d v="2014-07-11T17:12:18"/>
    <d v="2014-08-25T17:12:18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  <d v="2016-06-07T23:42:17"/>
    <d v="2016-07-07T23:42:17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  <d v="2016-06-11T18:35:38"/>
    <d v="2016-07-01T18:35:38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  <d v="2015-04-28T00:13:17"/>
    <d v="2015-05-28T00:13:17"/>
    <n v="2015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  <d v="2015-04-14T23:44:01"/>
    <d v="2015-05-14T23:44:01"/>
    <n v="2015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  <d v="2017-02-24T21:29:37"/>
    <d v="2017-03-26T20:29:37"/>
    <n v="201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  <d v="2015-07-13T13:25:39"/>
    <d v="2015-08-15T13:22:00"/>
    <n v="20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  <d v="2016-01-15T07:21:51"/>
    <d v="2016-03-14T23:00:00"/>
    <n v="20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  <d v="2014-06-13T16:37:37"/>
    <d v="2014-07-13T16:37:37"/>
    <n v="201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  <d v="2016-04-14T15:18:28"/>
    <d v="2016-05-14T15:18:28"/>
    <n v="2016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  <d v="2015-08-07T14:52:01"/>
    <d v="2015-09-06T05:10:00"/>
    <n v="2015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  <d v="2016-04-29T18:32:09"/>
    <d v="2016-05-28T18:32:09"/>
    <n v="2016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  <d v="2015-10-26T15:49:25"/>
    <d v="2015-11-25T16:49:25"/>
    <n v="201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  <d v="2016-05-17T07:11:02"/>
    <d v="2016-06-17T23:00:00"/>
    <n v="2016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  <d v="2015-01-27T22:17:09"/>
    <d v="2015-02-26T22:17:09"/>
    <n v="2015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  <d v="2015-03-13T02:12:42"/>
    <d v="2015-04-12T02:12:42"/>
    <n v="2015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  <d v="2015-05-07T10:55:50"/>
    <d v="2015-06-06T10:47:00"/>
    <n v="201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  <d v="2017-01-27T23:05:18"/>
    <d v="2017-02-25T23:04:00"/>
    <n v="201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  <d v="2017-01-24T14:14:22"/>
    <d v="2017-03-25T13:14:22"/>
    <n v="2017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  <d v="2014-08-14T13:59:55"/>
    <d v="2014-10-13T13:59:55"/>
    <n v="2014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  <d v="2016-11-09T10:05:15"/>
    <d v="2016-11-24T23:00:00"/>
    <n v="2016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  <d v="2015-07-14T13:40:48"/>
    <d v="2015-08-13T13:40:48"/>
    <n v="201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  <d v="2015-07-14T15:37:54"/>
    <d v="2015-08-19T15:37:54"/>
    <n v="201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  <d v="2015-04-06T15:24:35"/>
    <d v="2015-05-31T15:24:35"/>
    <n v="201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  <d v="2014-09-16T15:58:59"/>
    <d v="2014-10-29T01:00:00"/>
    <n v="2014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  <d v="2016-07-13T00:37:54"/>
    <d v="2016-08-12T00:37:54"/>
    <n v="201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  <d v="2014-07-12T20:27:47"/>
    <d v="2014-08-11T20:27:47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  <d v="2016-02-16T18:25:49"/>
    <d v="2016-03-17T17:25:49"/>
    <n v="2016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  <d v="2014-09-09T16:38:28"/>
    <d v="2014-10-14T16:38:28"/>
    <n v="201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  <d v="2014-08-26T21:53:33"/>
    <d v="2014-09-16T21:53:33"/>
    <n v="2014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  <d v="2014-10-20T00:53:04"/>
    <d v="2014-12-19T01:53:04"/>
    <n v="201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  <d v="2014-11-13T00:25:11"/>
    <d v="2014-12-13T00:25:11"/>
    <n v="201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  <d v="2016-11-01T16:34:10"/>
    <d v="2016-12-01T17:34:10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  <d v="2015-07-14T14:50:40"/>
    <d v="2015-08-20T14:50:40"/>
    <n v="201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  <d v="2015-06-08T22:58:33"/>
    <d v="2015-07-08T22:58:33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  <d v="2015-02-10T22:58:32"/>
    <d v="2015-03-12T21:58:32"/>
    <n v="201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  <d v="2016-02-17T19:18:39"/>
    <d v="2016-04-17T18:18:39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  <d v="2015-11-23T20:17:52"/>
    <d v="2015-12-23T20:17:52"/>
    <n v="201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  <d v="2015-06-24T03:51:29"/>
    <d v="2015-07-26T18:00:00"/>
    <n v="2015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  <d v="2015-07-24T14:14:55"/>
    <d v="2015-08-23T14:14:55"/>
    <n v="20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  <d v="2014-10-10T17:47:59"/>
    <d v="2014-11-09T18:47:59"/>
    <n v="2014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  <d v="2016-09-23T15:29:19"/>
    <d v="2016-10-23T15:29:19"/>
    <n v="201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  <d v="2014-12-17T10:30:47"/>
    <d v="2015-01-16T10:30:47"/>
    <n v="2014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  <d v="2015-06-18T20:14:16"/>
    <d v="2015-07-18T20:14:16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  <d v="2015-03-14T15:59:35"/>
    <d v="2015-04-13T15:59:35"/>
    <n v="201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  <d v="2016-11-14T17:04:21"/>
    <d v="2017-01-13T17:04:21"/>
    <n v="2016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  <d v="2014-07-18T19:58:18"/>
    <d v="2014-08-17T19:58:18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  <d v="2016-09-19T08:57:43"/>
    <d v="2016-10-29T08:57:43"/>
    <n v="2016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  <d v="2015-03-27T19:57:02"/>
    <d v="2015-05-11T19:57:02"/>
    <n v="2015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  <d v="2016-06-06T15:00:58"/>
    <d v="2016-07-06T15:00:58"/>
    <n v="20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  <d v="2016-05-16T17:02:00"/>
    <d v="2016-06-19T08:10:00"/>
    <n v="201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  <d v="2014-12-11T16:37:32"/>
    <d v="2015-01-14T04:00:00"/>
    <n v="2014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  <d v="2014-12-01T05:16:04"/>
    <d v="2015-01-01T04:59:00"/>
    <n v="2014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  <d v="2014-07-18T20:10:17"/>
    <d v="2014-09-01T20:10:17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  <d v="2014-06-13T02:47:07"/>
    <d v="2014-08-12T02:47:07"/>
    <n v="201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  <d v="2014-12-02T22:20:04"/>
    <d v="2015-01-01T06:59:00"/>
    <n v="2014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  <d v="2015-01-08T18:26:21"/>
    <d v="2015-02-07T18:26:21"/>
    <n v="2015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  <d v="2016-05-14T09:41:35"/>
    <d v="2016-06-28T09:41:35"/>
    <n v="201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  <d v="2016-04-21T09:02:18"/>
    <d v="2016-05-21T09:02:18"/>
    <n v="2016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  <d v="2016-07-05T16:41:49"/>
    <d v="2016-09-03T16:41:49"/>
    <n v="2016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  <d v="2014-08-13T12:02:11"/>
    <d v="2014-09-17T12:02:11"/>
    <n v="201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  <d v="2016-09-26T19:20:04"/>
    <d v="2016-10-26T19:20:04"/>
    <n v="2016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  <d v="2017-02-12T18:22:02"/>
    <d v="2017-03-14T17:22:02"/>
    <n v="2017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  <d v="2016-09-21T21:36:04"/>
    <d v="2016-10-31T21:36:04"/>
    <n v="2016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  <d v="2014-06-19T11:21:31"/>
    <d v="2014-07-25T03:00:00"/>
    <n v="201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  <d v="2014-11-28T20:47:52"/>
    <d v="2015-01-12T20:47:52"/>
    <n v="2014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  <d v="2015-07-04T16:09:30"/>
    <d v="2015-08-03T16:09:30"/>
    <n v="20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  <d v="2016-12-07T18:00:53"/>
    <d v="2017-02-05T18:00:53"/>
    <n v="2016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  <d v="2015-09-15T02:30:53"/>
    <d v="2015-10-15T02:30:53"/>
    <n v="201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  <d v="2016-11-01T16:01:37"/>
    <d v="2016-12-08T04:59:00"/>
    <n v="2016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  <d v="2016-07-28T15:14:01"/>
    <d v="2016-09-09T06:00:00"/>
    <n v="2016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  <d v="2015-06-03T00:40:46"/>
    <d v="2015-07-01T00:40:46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  <d v="2016-11-22T09:01:03"/>
    <d v="2016-12-22T09:01:03"/>
    <n v="2016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  <d v="2015-03-31T19:23:47"/>
    <d v="2015-04-30T19:23:47"/>
    <n v="2015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  <d v="2017-01-02T15:55:59"/>
    <d v="2017-02-01T15:55:59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  <d v="2014-10-01T12:30:20"/>
    <d v="2014-10-31T12:30:20"/>
    <n v="2014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  <d v="2014-06-25T22:15:02"/>
    <d v="2014-07-25T22:15:02"/>
    <n v="201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  <d v="2016-01-19T12:33:09"/>
    <d v="2016-02-03T12:33:09"/>
    <n v="2016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  <d v="2014-08-15T22:20:45"/>
    <d v="2014-09-18T02:00:00"/>
    <n v="2014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  <d v="2013-10-16T11:39:08"/>
    <d v="2013-11-22T16:00:00"/>
    <n v="20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  <d v="2016-12-11T16:31:21"/>
    <d v="2017-01-10T16:31:21"/>
    <n v="201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  <d v="2014-06-23T15:54:40"/>
    <d v="2014-07-23T15:54:40"/>
    <n v="20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  <d v="2016-10-25T17:26:27"/>
    <d v="2016-11-24T18:26:27"/>
    <n v="2016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  <d v="2016-12-07T22:49:09"/>
    <d v="2017-01-31T23:32:00"/>
    <n v="201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  <d v="2016-12-22T04:37:48"/>
    <d v="2017-02-20T04:37:48"/>
    <n v="2016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  <d v="2016-12-22T11:47:58"/>
    <d v="2017-01-21T11:47:58"/>
    <n v="2016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  <d v="2016-11-02T23:53:03"/>
    <d v="2016-12-14T18:39:00"/>
    <n v="201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  <d v="2016-11-22T15:55:27"/>
    <d v="2017-01-01T15:55:27"/>
    <n v="2016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  <d v="2014-07-15T13:56:40"/>
    <d v="2014-09-13T13:56:40"/>
    <n v="2014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  <d v="2014-11-05T00:59:19"/>
    <d v="2014-12-05T00:59:19"/>
    <n v="2014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  <d v="2014-07-17T23:38:22"/>
    <d v="2014-08-20T00:44:00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  <d v="2016-11-04T11:01:08"/>
    <d v="2016-12-14T12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  <d v="2016-01-15T16:20:32"/>
    <d v="2016-02-14T16:20:3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  <d v="2016-05-06T12:42:12"/>
    <d v="2016-06-05T12:42:12"/>
    <n v="2016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  <d v="2016-12-30T18:54:42"/>
    <d v="2017-02-28T18:54:42"/>
    <n v="2016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  <d v="2015-09-26T02:10:40"/>
    <d v="2015-11-05T03:10:40"/>
    <n v="20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  <d v="2014-10-28T15:48:27"/>
    <d v="2014-12-01T00:00:00"/>
    <n v="2014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  <d v="2014-08-06T20:30:02"/>
    <d v="2014-09-05T20:30:02"/>
    <n v="2014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  <d v="2017-01-17T20:17:27"/>
    <d v="2017-02-18T05:59:00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  <d v="2016-02-09T00:57:56"/>
    <d v="2016-02-23T00:57:56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  <d v="2012-01-01T15:34:51"/>
    <d v="2012-01-29T15:34:51"/>
    <n v="201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  <d v="2014-06-17T13:43:27"/>
    <d v="2014-08-01T13:43:27"/>
    <n v="201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  <d v="2012-03-09T19:19:38"/>
    <d v="2012-04-08T18:19:38"/>
    <n v="2012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  <d v="2015-06-29T19:35:49"/>
    <d v="2015-07-30T03:59:0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  <d v="2011-05-31T15:19:23"/>
    <d v="2011-06-30T15:19:23"/>
    <n v="2011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  <d v="2015-11-13T15:01:52"/>
    <d v="2015-12-13T15:01:52"/>
    <n v="201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  <d v="2013-03-13T01:01:27"/>
    <d v="2013-04-12T01:01:27"/>
    <n v="201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  <d v="2012-12-04T00:29:09"/>
    <d v="2013-01-14T21:20:00"/>
    <n v="20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  <d v="2011-07-07T20:05:57"/>
    <d v="2011-08-21T20:05:57"/>
    <n v="20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  <d v="2012-07-21T04:27:41"/>
    <d v="2012-09-19T04:27:41"/>
    <n v="2012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  <d v="2011-11-07T17:53:11"/>
    <d v="2011-12-07T17:53:11"/>
    <n v="20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  <d v="2011-12-02T19:05:47"/>
    <d v="2012-01-22T06:00:00"/>
    <n v="201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  <d v="2013-07-31T10:11:01"/>
    <d v="2013-09-29T10:11:01"/>
    <n v="201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  <d v="2013-11-20T10:04:52"/>
    <d v="2013-12-20T10:04:52"/>
    <n v="201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  <d v="2015-04-08T03:57:00"/>
    <d v="2015-05-09T05:00:00"/>
    <n v="2015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  <d v="2014-11-03T00:42:26"/>
    <d v="2014-12-04T00:39:00"/>
    <n v="201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  <d v="2013-11-01T17:37:20"/>
    <d v="2013-11-21T04:59:00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  <d v="2014-01-28T06:36:27"/>
    <d v="2014-02-14T20:00:00"/>
    <n v="2014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  <d v="2014-10-31T14:29:54"/>
    <d v="2014-12-01T04:59:00"/>
    <n v="2014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  <d v="2014-07-09T12:03:49"/>
    <d v="2014-08-11T12:03:49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  <d v="2015-06-07T03:31:22"/>
    <d v="2015-06-21T03:31:22"/>
    <n v="201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  <d v="2013-05-07T15:33:26"/>
    <d v="2013-06-11T15:33:26"/>
    <n v="201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  <d v="2014-02-19T22:01:52"/>
    <d v="2014-03-21T21:01:52"/>
    <n v="2014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  <d v="2012-03-22T17:01:25"/>
    <d v="2012-04-16T21:00:00"/>
    <n v="2012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  <d v="2012-11-13T22:58:23"/>
    <d v="2012-12-13T22:58:23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  <d v="2013-04-03T13:44:05"/>
    <d v="2013-05-03T13:44:05"/>
    <n v="2013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  <d v="2012-09-05T01:01:49"/>
    <d v="2012-09-23T03:59:00"/>
    <n v="2012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  <d v="2014-12-15T13:10:19"/>
    <d v="2015-01-15T10:54:00"/>
    <n v="2014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  <d v="2014-07-11T20:19:26"/>
    <d v="2014-08-10T20:19:26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  <d v="2016-12-29T22:35:30"/>
    <d v="2017-01-28T22:35:30"/>
    <n v="201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  <d v="2013-01-25T21:04:32"/>
    <d v="2013-02-24T21:04:32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  <d v="2011-06-19T15:07:55"/>
    <d v="2011-08-04T15:07:55"/>
    <n v="201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  <d v="2016-09-26T10:06:57"/>
    <d v="2016-10-16T11:00:00"/>
    <n v="2016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  <d v="2015-01-15T14:09:51"/>
    <d v="2015-02-14T14:09:51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  <d v="2012-12-06T17:58:41"/>
    <d v="2013-01-05T17:58:41"/>
    <n v="20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  <d v="2013-04-19T14:31:17"/>
    <d v="2013-05-20T00:41:00"/>
    <n v="201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  <d v="2011-02-16T18:24:19"/>
    <d v="2011-04-18T17:24:19"/>
    <n v="201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  <d v="2012-11-22T01:18:34"/>
    <d v="2012-12-06T01:18:34"/>
    <n v="2012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  <d v="2010-09-08T20:04:28"/>
    <d v="2010-10-08T20:04:28"/>
    <n v="2010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  <d v="2014-05-30T07:55:39"/>
    <d v="2014-07-09T07:55:39"/>
    <n v="2014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  <d v="2016-10-27T18:20:13"/>
    <d v="2016-11-26T19:20:13"/>
    <n v="2016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  <d v="2014-01-03T18:02:06"/>
    <d v="2014-02-02T18:02:06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  <d v="2016-11-16T20:36:10"/>
    <d v="2016-12-04T06:00:00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  <d v="2013-07-16T10:43:28"/>
    <d v="2013-08-15T10:43:28"/>
    <n v="2013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  <d v="2015-08-11T04:09:21"/>
    <d v="2015-09-10T04:09:21"/>
    <n v="2015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  <d v="2014-09-19T13:01:24"/>
    <d v="2014-10-19T13:01:24"/>
    <n v="201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  <d v="2015-01-17T18:48:03"/>
    <d v="2015-02-16T18:48:03"/>
    <n v="20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  <d v="2015-04-21T03:26:50"/>
    <d v="2015-05-21T03:26:50"/>
    <n v="201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  <d v="2013-11-16T04:58:10"/>
    <d v="2013-12-16T04:58:10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  <d v="2013-11-26T23:54:54"/>
    <d v="2013-12-26T23:54:5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  <d v="2013-01-15T23:59:29"/>
    <d v="2013-02-24T23:59:29"/>
    <n v="2013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  <d v="2015-12-11T19:46:42"/>
    <d v="2016-01-30T19:46:42"/>
    <n v="2015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  <d v="2009-09-12T01:21:59"/>
    <d v="2009-11-01T03:59:00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  <d v="2015-04-06T17:39:45"/>
    <d v="2015-05-10T23:01:00"/>
    <n v="201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  <d v="2014-01-24T18:43:38"/>
    <d v="2014-02-23T18:43:38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  <d v="2011-11-16T01:26:35"/>
    <d v="2011-12-16T01:26:35"/>
    <n v="2011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  <d v="2015-09-03T16:27:25"/>
    <d v="2015-10-11T05:00:00"/>
    <n v="2015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  <d v="2013-07-01T23:32:57"/>
    <d v="2013-07-31T23:32:57"/>
    <n v="201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  <d v="2014-03-31T16:51:20"/>
    <d v="2014-04-30T16:51:20"/>
    <n v="2014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  <d v="2010-09-15T16:25:05"/>
    <d v="2010-10-15T04:00:00"/>
    <n v="2010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  <d v="2011-04-03T16:10:25"/>
    <d v="2011-05-03T16:10:25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  <d v="2013-05-09T00:01:14"/>
    <d v="2013-06-08T00:01:14"/>
    <n v="201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d v="2012-07-26T18:11:42"/>
    <d v="2012-08-25T18:11:42"/>
    <n v="201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  <d v="2012-03-19T18:34:09"/>
    <d v="2012-04-27T22:00:00"/>
    <n v="201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  <d v="2014-02-05T03:35:19"/>
    <d v="2014-03-17T02:35:19"/>
    <n v="20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  <d v="2013-01-29T14:15:15"/>
    <d v="2013-02-28T14:15:15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  <d v="2012-03-15T01:20:34"/>
    <d v="2012-05-11T15:47:00"/>
    <n v="2012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  <d v="2013-10-02T15:03:46"/>
    <d v="2013-11-01T15:03:46"/>
    <n v="2013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  <d v="2012-05-30T00:09:48"/>
    <d v="2012-07-07T03:59:00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  <d v="2013-01-03T04:28:00"/>
    <d v="2013-01-21T07:59:00"/>
    <n v="201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  <d v="2013-01-02T01:08:59"/>
    <d v="2013-02-01T01:08:59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  <d v="2013-10-10T18:44:06"/>
    <d v="2013-11-13T05:59:00"/>
    <n v="2013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  <d v="2013-10-08T20:58:03"/>
    <d v="2013-11-07T21:58:03"/>
    <n v="201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  <d v="2013-06-17T17:47:24"/>
    <d v="2013-07-03T04:59:00"/>
    <n v="2013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  <d v="2011-07-12T02:45:37"/>
    <d v="2011-09-05T17:06:00"/>
    <n v="2011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  <d v="2012-02-24T14:42:46"/>
    <d v="2012-04-07T04:59:00"/>
    <n v="201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  <d v="2013-08-16T21:11:25"/>
    <d v="2013-09-15T21:10:00"/>
    <n v="2013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  <d v="2012-03-28T23:51:28"/>
    <d v="2012-04-29T04:00:00"/>
    <n v="2012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  <d v="2014-08-31T14:09:47"/>
    <d v="2014-09-30T14:09:47"/>
    <n v="201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  <d v="2012-03-28T16:00:46"/>
    <d v="2012-04-27T16:00:46"/>
    <n v="2012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  <d v="2014-08-12T10:24:14"/>
    <d v="2014-09-11T10:24:14"/>
    <n v="2014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  <d v="2011-06-01T19:05:20"/>
    <d v="2011-07-01T19:05:20"/>
    <n v="20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  <d v="2012-08-02T00:32:04"/>
    <d v="2012-09-17T04:05:00"/>
    <n v="201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  <d v="2011-05-02T22:47:58"/>
    <d v="2011-05-29T01:00:00"/>
    <n v="2011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  <d v="2011-07-06T02:32:06"/>
    <d v="2011-07-23T03:59:00"/>
    <n v="201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  <d v="2011-05-27T19:45:12"/>
    <d v="2011-07-16T23:00:00"/>
    <n v="2011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  <d v="2011-08-08T16:35:39"/>
    <d v="2011-09-07T16:35:39"/>
    <n v="2011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  <d v="2017-01-24T15:05:11"/>
    <d v="2017-03-01T02:00:00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  <d v="2014-11-19T02:24:46"/>
    <d v="2014-12-22T04:59:00"/>
    <n v="2014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  <d v="2013-12-20T20:00:30"/>
    <d v="2014-01-19T20:00:30"/>
    <n v="201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  <d v="2012-08-02T01:21:02"/>
    <d v="2012-09-01T01:21:02"/>
    <n v="2012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  <d v="2013-06-18T15:26:42"/>
    <d v="2013-07-10T16:52:00"/>
    <n v="201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  <d v="2013-01-08T00:25:52"/>
    <d v="2013-03-01T13:58:00"/>
    <n v="2013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  <d v="2012-06-20T23:02:45"/>
    <d v="2012-07-20T23:02:45"/>
    <n v="201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  <d v="2011-05-16T17:50:01"/>
    <d v="2011-05-31T18:04:00"/>
    <n v="2011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  <d v="2014-10-02T22:01:43"/>
    <d v="2014-11-01T22:01:43"/>
    <n v="2014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  <d v="2013-03-08T20:54:03"/>
    <d v="2013-04-09T06:30:00"/>
    <n v="201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  <d v="2012-01-17T14:23:31"/>
    <d v="2012-03-11T04:59:00"/>
    <n v="201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  <d v="2012-07-30T21:11:21"/>
    <d v="2012-08-07T17:01:00"/>
    <n v="2012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  <d v="2013-12-11T23:57:34"/>
    <d v="2013-12-21T04:44:00"/>
    <n v="2013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  <d v="2014-05-09T20:12:22"/>
    <d v="2014-06-09T05:00:00"/>
    <n v="201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  <d v="2015-03-30T22:07:45"/>
    <d v="2015-05-04T04:01:00"/>
    <n v="2015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  <d v="2012-09-05T22:44:10"/>
    <d v="2012-10-05T22:44:10"/>
    <n v="2012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  <d v="2015-02-20T23:20:52"/>
    <d v="2015-03-22T22:20:52"/>
    <n v="2015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  <d v="2010-03-13T05:48:38"/>
    <d v="2010-04-18T06:59:00"/>
    <n v="201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  <d v="2012-10-04T07:21:24"/>
    <d v="2012-10-29T07:21:24"/>
    <n v="2012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  <d v="2012-03-05T00:55:30"/>
    <d v="2012-03-25T23:55:30"/>
    <n v="2012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  <d v="2012-01-19T11:21:47"/>
    <d v="2012-02-14T19:49:00"/>
    <n v="2012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  <d v="2012-06-13T01:13:02"/>
    <d v="2012-06-25T16:24:00"/>
    <n v="2012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d v="2016-05-14T19:14:00"/>
    <d v="2016-07-13T19:14:00"/>
    <n v="2016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  <d v="2013-02-20T12:37:05"/>
    <d v="2013-03-22T11:37:05"/>
    <n v="2013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  <d v="2012-03-28T15:31:34"/>
    <d v="2012-04-27T15:31:34"/>
    <n v="2012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  <d v="2011-11-22T16:12:15"/>
    <d v="2012-01-21T08:13:00"/>
    <n v="2011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  <d v="2014-03-20T21:04:35"/>
    <d v="2014-04-19T21:04:35"/>
    <n v="2014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  <d v="2013-05-28T19:44:52"/>
    <d v="2013-07-01T03:59:00"/>
    <n v="2013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  <d v="2012-04-06T10:59:18"/>
    <d v="2012-05-19T03:00:00"/>
    <n v="201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  <d v="2013-09-07T01:21:58"/>
    <d v="2013-10-07T01:21:58"/>
    <n v="2013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  <d v="2014-04-01T23:57:42"/>
    <d v="2014-05-01T23:57:42"/>
    <n v="201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  <d v="2011-12-18T21:33:05"/>
    <d v="2012-01-17T21:33:05"/>
    <n v="201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  <d v="2012-08-23T18:19:16"/>
    <d v="2012-09-22T18:19:16"/>
    <n v="2012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  <d v="2016-08-25T05:26:27"/>
    <d v="2016-09-24T05:26:27"/>
    <n v="2016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  <d v="2014-10-11T20:07:43"/>
    <d v="2014-11-10T21:07:43"/>
    <n v="2014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  <d v="2013-09-09T14:13:03"/>
    <d v="2013-10-14T03:59:00"/>
    <n v="2013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  <d v="2016-11-21T06:11:20"/>
    <d v="2016-12-08T08:00:00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  <d v="2014-09-23T16:25:52"/>
    <d v="2014-11-01T04:59:00"/>
    <n v="201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  <d v="2016-07-27T04:56:36"/>
    <d v="2016-09-05T03:59:00"/>
    <n v="2016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  <d v="2014-02-24T09:24:15"/>
    <d v="2014-03-10T14:00:00"/>
    <n v="2014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d v="2015-06-10T19:09:36"/>
    <d v="2015-07-10T19:09:36"/>
    <n v="2015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d v="2015-03-15T19:00:33"/>
    <d v="2015-04-14T19:00:33"/>
    <n v="2015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  <d v="2015-02-16T03:34:24"/>
    <d v="2015-03-16T02:34:24"/>
    <n v="2015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  <d v="2016-03-23T19:51:57"/>
    <d v="2016-04-25T04:59:00"/>
    <n v="2016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  <d v="2016-06-01T21:07:33"/>
    <d v="2016-07-31T19:45:00"/>
    <n v="2016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  <d v="2016-10-13T19:19:55"/>
    <d v="2016-10-24T21:00:00"/>
    <n v="2016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d v="2015-01-17T19:58:29"/>
    <d v="2015-02-16T19:58:29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  <d v="2016-11-28T05:05:46"/>
    <d v="2016-12-28T05:05:46"/>
    <n v="201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  <d v="2016-06-24T03:00:17"/>
    <d v="2016-07-24T03:00:17"/>
    <n v="201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  <d v="2016-08-27T07:29:16"/>
    <d v="2016-10-25T19:00:00"/>
    <n v="2016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d v="2015-10-14T13:57:11"/>
    <d v="2015-11-25T14:57:11"/>
    <n v="2015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  <d v="2015-03-16T17:53:38"/>
    <d v="2015-04-15T22:59:00"/>
    <n v="2015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  <d v="2015-05-04T19:41:08"/>
    <d v="2015-06-04T00:00:00"/>
    <n v="201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  <d v="2013-10-23T11:35:13"/>
    <d v="2013-11-22T12:35:13"/>
    <n v="20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  <d v="2016-08-17T23:10:04"/>
    <d v="2016-09-16T23:10:04"/>
    <n v="2016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  <d v="2013-10-12T13:19:08"/>
    <d v="2013-11-11T14:19:08"/>
    <n v="2013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  <d v="2012-01-13T02:49:26"/>
    <d v="2012-02-12T02:49:26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  <d v="2013-09-24T02:33:58"/>
    <d v="2013-10-16T09:59:00"/>
    <n v="2013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  <d v="2012-11-17T18:33:17"/>
    <d v="2013-01-16T18:33:17"/>
    <n v="2012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  <d v="2015-01-21T15:18:38"/>
    <d v="2015-02-28T15:10:00"/>
    <n v="2015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  <d v="2009-10-02T02:31:46"/>
    <d v="2009-12-01T04:59:00"/>
    <n v="2009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  <d v="2013-12-08T00:39:58"/>
    <d v="2014-01-07T00:39:58"/>
    <n v="201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  <d v="2013-03-09T20:17:37"/>
    <d v="2013-04-08T19:17:37"/>
    <n v="201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  <d v="2013-08-02T00:32:03"/>
    <d v="2013-09-01T00:32:03"/>
    <n v="201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  <d v="2013-10-30T13:28:15"/>
    <d v="2013-11-29T14:28:15"/>
    <n v="201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  <d v="2011-01-24T19:48:47"/>
    <d v="2011-03-10T19:48:47"/>
    <n v="2011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  <d v="2012-10-02T04:00:40"/>
    <d v="2012-11-11T05:00:40"/>
    <n v="2012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  <d v="2013-04-04T14:00:34"/>
    <d v="2013-05-04T14:00:34"/>
    <n v="201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  <d v="2015-09-01T17:22:11"/>
    <d v="2015-09-21T17:22:11"/>
    <n v="2015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  <d v="2013-01-02T11:55:27"/>
    <d v="2013-02-04T11:55:27"/>
    <n v="201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  <d v="2013-11-19T18:56:00"/>
    <d v="2013-12-19T18:56:00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  <d v="2010-11-23T05:35:24"/>
    <d v="2010-12-23T05:35:24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  <d v="2012-05-08T19:55:05"/>
    <d v="2012-05-29T19:55:05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  <d v="2012-09-27T07:42:18"/>
    <d v="2012-10-30T07:42:18"/>
    <n v="2012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  <d v="2011-11-30T06:01:26"/>
    <d v="2012-01-14T06:01:26"/>
    <n v="20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  <d v="2011-08-04T20:39:10"/>
    <d v="2011-09-06T20:39:10"/>
    <n v="2011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  <d v="2016-01-02T22:27:15"/>
    <d v="2016-03-02T22:27:15"/>
    <n v="2016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d v="2012-03-13T19:15:46"/>
    <d v="2012-05-12T02:31:00"/>
    <n v="201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  <d v="2016-12-09T22:35:11"/>
    <d v="2016-12-30T22:35:11"/>
    <n v="2016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  <d v="2016-08-21T20:53:33"/>
    <d v="2016-09-15T20:53:33"/>
    <n v="201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  <d v="2012-04-27T23:00:55"/>
    <d v="2012-05-27T23:00:55"/>
    <n v="2012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  <d v="2011-07-27T18:04:45"/>
    <d v="2011-09-01T06:00:00"/>
    <n v="201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  <d v="2014-09-05T18:49:03"/>
    <d v="2014-10-05T18:49:03"/>
    <n v="201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  <d v="2013-10-22T16:46:19"/>
    <d v="2013-11-21T17:46:19"/>
    <n v="2013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  <d v="2014-07-22T00:45:30"/>
    <d v="2014-08-21T00:45:30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  <d v="2010-05-06T04:48:03"/>
    <d v="2010-08-01T04:00:00"/>
    <n v="20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d v="2015-03-02T21:32:43"/>
    <d v="2015-04-01T20:32:43"/>
    <n v="2015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  <d v="2016-05-06T23:33:30"/>
    <d v="2016-06-05T23:33:30"/>
    <n v="201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  <d v="2010-09-10T03:03:49"/>
    <d v="2010-10-25T03:03:49"/>
    <n v="2010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  <d v="2015-08-02T20:57:06"/>
    <d v="2015-08-28T04:00:00"/>
    <n v="201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  <d v="2012-10-29T16:31:48"/>
    <d v="2012-11-28T17:31:48"/>
    <n v="201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  <d v="2011-12-01T18:11:50"/>
    <d v="2012-01-15T18:11:50"/>
    <n v="2011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  <d v="2011-04-13T02:22:42"/>
    <d v="2011-05-28T02:22:42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  <d v="2016-02-29T20:23:22"/>
    <d v="2016-03-30T19:23:22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  <d v="2010-04-23T19:28:34"/>
    <d v="2010-06-08T19:11:00"/>
    <n v="2010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  <d v="2014-07-09T23:10:22"/>
    <d v="2014-08-30T15:30:00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  <d v="2012-08-28T19:06:20"/>
    <d v="2012-09-23T02:25:00"/>
    <n v="2012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  <d v="2015-12-04T01:55:37"/>
    <d v="2016-01-03T01:55:37"/>
    <n v="2015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  <d v="2010-11-25T05:45:26"/>
    <d v="2011-01-24T05:45:26"/>
    <n v="2010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  <d v="2014-02-11T04:33:10"/>
    <d v="2014-03-13T03:33:10"/>
    <n v="2014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  <d v="2011-08-12T04:37:03"/>
    <d v="2011-09-11T04:37:03"/>
    <n v="2011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  <d v="2010-06-11T19:14:15"/>
    <d v="2010-07-27T04:59:00"/>
    <n v="201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  <d v="2012-06-21T16:34:00"/>
    <d v="2012-07-23T04:00:00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  <d v="2017-01-02T13:05:19"/>
    <d v="2017-03-03T13:05:19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  <d v="2014-01-03T00:07:25"/>
    <d v="2014-01-24T00:07:25"/>
    <n v="2014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  <d v="2012-10-12T02:37:27"/>
    <d v="2012-12-11T03:37:27"/>
    <n v="20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  <d v="2012-04-05T03:20:19"/>
    <d v="2012-05-05T03:20:19"/>
    <n v="2012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  <d v="2012-07-26T18:19:07"/>
    <d v="2012-08-25T18:19:07"/>
    <n v="201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  <d v="2012-01-29T16:18:34"/>
    <d v="2012-03-01T04:59:00"/>
    <n v="2012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  <d v="2010-09-13T20:28:54"/>
    <d v="2010-10-22T05:00:00"/>
    <n v="201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  <d v="2014-06-12T22:38:50"/>
    <d v="2014-07-14T02:30:00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  <d v="2014-11-01T21:59:21"/>
    <d v="2014-12-01T22:59:21"/>
    <n v="2014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  <d v="2012-11-14T15:24:05"/>
    <d v="2012-12-19T15:24:05"/>
    <n v="20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  <d v="2013-10-15T16:07:02"/>
    <d v="2013-11-14T17:07:02"/>
    <n v="2013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  <d v="2011-10-31T04:06:16"/>
    <d v="2011-12-12T05:06:16"/>
    <n v="201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  <d v="2014-08-27T12:43:13"/>
    <d v="2014-10-01T12:43:13"/>
    <n v="2014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  <d v="2014-10-22T23:02:03"/>
    <d v="2014-11-22T00:02:03"/>
    <n v="2014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  <d v="2013-01-14T22:37:49"/>
    <d v="2013-02-13T22:37:49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  <d v="2013-10-28T21:08:31"/>
    <d v="2013-11-27T22:08:31"/>
    <n v="2013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  <d v="2010-06-09T00:28:50"/>
    <d v="2010-07-08T22:40:00"/>
    <n v="201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  <d v="2012-04-14T19:44:55"/>
    <d v="2012-05-14T19:44:55"/>
    <n v="2012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  <d v="2012-09-28T20:41:53"/>
    <d v="2012-11-18T00:00:00"/>
    <n v="2012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  <d v="2012-03-10T05:42:49"/>
    <d v="2012-04-09T04:42:49"/>
    <n v="2012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  <d v="2010-05-14T21:58:26"/>
    <d v="2010-06-25T21:32:00"/>
    <n v="201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  <d v="2014-02-10T08:38:22"/>
    <d v="2014-03-16T22:00:00"/>
    <n v="2014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  <d v="2013-02-05T23:15:45"/>
    <d v="2013-03-22T22:15:45"/>
    <n v="2013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d v="2014-03-13T04:03:29"/>
    <d v="2014-05-12T04:03:29"/>
    <n v="2014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  <d v="2014-04-04T17:41:24"/>
    <d v="2014-05-04T06:00:00"/>
    <n v="201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  <d v="2015-12-30T08:00:29"/>
    <d v="2016-01-29T08:00:29"/>
    <n v="2015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  <d v="2011-12-06T00:34:49"/>
    <d v="2012-01-18T20:00:00"/>
    <n v="2011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  <d v="2013-10-04T19:09:17"/>
    <d v="2013-11-03T20:09:17"/>
    <n v="2013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  <d v="2012-08-03T11:30:48"/>
    <d v="2012-09-02T11:30:48"/>
    <n v="2012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  <d v="2013-05-22T18:18:58"/>
    <d v="2013-06-30T19:58:00"/>
    <n v="201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  <d v="2015-06-27T00:12:06"/>
    <d v="2015-08-11T00:12:06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  <d v="2017-01-11T02:19:05"/>
    <d v="2017-02-10T02:19:05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  <d v="2016-01-13T20:14:20"/>
    <d v="2016-02-18T20:14:20"/>
    <n v="2016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  <d v="2016-10-30T16:01:45"/>
    <d v="2016-11-29T17:01:45"/>
    <n v="201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  <d v="2016-03-15T14:00:50"/>
    <d v="2016-04-18T14:00:00"/>
    <n v="2016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  <d v="2016-12-28T20:57:06"/>
    <d v="2017-02-18T23:59:00"/>
    <n v="201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  <d v="2016-08-10T18:00:48"/>
    <d v="2016-09-09T18:00:48"/>
    <n v="201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  <d v="2016-05-01T18:45:06"/>
    <d v="2016-06-30T18:45:06"/>
    <n v="2016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d v="2016-02-11T19:52:44"/>
    <d v="2016-03-12T19:52:44"/>
    <n v="2016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  <d v="2015-12-23T01:02:56"/>
    <d v="2016-02-21T01:02:56"/>
    <n v="2015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  <d v="2015-12-18T18:01:01"/>
    <d v="2016-01-17T18:01:01"/>
    <n v="2015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  <d v="2016-04-20T15:41:12"/>
    <d v="2016-06-04T15:41:12"/>
    <n v="2016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  <d v="2016-10-19T14:43:32"/>
    <d v="2016-11-18T15:43:32"/>
    <n v="201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  <d v="2014-12-26T03:56:39"/>
    <d v="2015-01-25T03:56:39"/>
    <n v="2014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  <d v="2015-07-09T20:00:39"/>
    <d v="2015-08-20T20:00:39"/>
    <n v="2015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  <d v="2016-08-04T07:05:00"/>
    <d v="2016-09-13T07:05:00"/>
    <n v="2016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  <d v="2015-02-25T21:55:59"/>
    <d v="2015-04-26T20:55:59"/>
    <n v="201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  <d v="2016-10-17T13:15:33"/>
    <d v="2016-11-17T14:15:33"/>
    <n v="201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  <d v="2015-03-19T19:16:03"/>
    <d v="2015-04-10T04:59:00"/>
    <n v="2015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  <d v="2014-12-20T04:11:05"/>
    <d v="2015-01-19T04:11:05"/>
    <n v="2014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  <d v="2017-01-31T15:02:35"/>
    <d v="2017-03-14T14:02:35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  <d v="2017-01-05T16:38:55"/>
    <d v="2017-02-20T19:00:00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  <d v="2016-01-04T17:05:53"/>
    <d v="2016-02-11T17:05:53"/>
    <n v="2016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  <d v="2016-09-12T15:15:19"/>
    <d v="2016-10-17T15:15:19"/>
    <n v="2016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  <d v="2015-07-23T15:05:19"/>
    <d v="2015-09-01T15:05:19"/>
    <n v="2015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  <d v="2016-09-24T00:24:06"/>
    <d v="2016-10-26T03:59:00"/>
    <n v="2016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  <d v="2016-09-06T15:15:32"/>
    <d v="2016-10-06T15:15:32"/>
    <n v="2016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  <d v="2016-02-22T06:06:14"/>
    <d v="2016-04-22T05:06:14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  <d v="2014-07-16T20:20:34"/>
    <d v="2014-08-15T20:20:34"/>
    <n v="201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  <d v="2017-01-07T07:16:47"/>
    <d v="2017-02-09T07:16:47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  <d v="2016-12-17T05:17:33"/>
    <d v="2017-01-23T04:59:00"/>
    <n v="201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  <d v="2015-04-17T17:01:00"/>
    <d v="2015-06-01T17:01:00"/>
    <n v="2015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  <d v="2014-08-05T20:46:38"/>
    <d v="2014-09-04T06:59:00"/>
    <n v="2014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  <d v="2015-09-10T00:21:33"/>
    <d v="2015-11-09T01:21:33"/>
    <n v="2015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  <d v="2016-02-24T17:59:16"/>
    <d v="2016-03-25T16:59:16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  <d v="2016-04-29T16:43:05"/>
    <d v="2016-06-28T16:43:05"/>
    <n v="2016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  <d v="2015-06-30T01:24:57"/>
    <d v="2015-08-14T01:24:57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  <d v="2016-01-22T22:36:37"/>
    <d v="2016-02-21T22:36:37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  <d v="2016-01-26T07:25:01"/>
    <d v="2016-02-25T07:25:01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  <d v="2016-05-16T10:00:28"/>
    <d v="2016-06-20T18:59:00"/>
    <n v="201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  <d v="2014-10-16T21:42:02"/>
    <d v="2014-11-30T22:42:02"/>
    <n v="2014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  <d v="2014-07-10T22:43:42"/>
    <d v="2014-08-09T22:43:42"/>
    <n v="2014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  <d v="2016-09-02T18:04:46"/>
    <d v="2016-10-02T18:04:46"/>
    <n v="201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  <d v="2016-07-23T16:01:25"/>
    <d v="2016-08-23T20:54:00"/>
    <n v="2016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  <d v="2015-02-26T02:46:48"/>
    <d v="2015-03-28T01:46:48"/>
    <n v="201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  <d v="2015-12-01T23:13:30"/>
    <d v="2015-12-31T23:00:00"/>
    <n v="201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  <d v="2015-11-16T18:25:00"/>
    <d v="2016-01-10T00:00:00"/>
    <n v="2015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  <d v="2014-05-14T07:04:10"/>
    <d v="2014-06-23T07:04:10"/>
    <n v="2014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  <d v="2016-09-01T08:33:45"/>
    <d v="2016-10-01T08:33:45"/>
    <n v="2016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  <d v="2016-08-29T22:24:55"/>
    <d v="2016-09-28T22:24:55"/>
    <n v="201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  <d v="2014-08-04T18:49:24"/>
    <d v="2014-09-03T18:49:24"/>
    <n v="201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  <d v="2016-06-17T18:09:48"/>
    <d v="2016-07-12T18:51:00"/>
    <n v="2016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  <d v="2016-03-08T22:11:59"/>
    <d v="2016-05-07T21:11:59"/>
    <n v="2016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  <d v="2016-10-09T23:09:28"/>
    <d v="2016-11-12T05:00:00"/>
    <n v="2016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  <d v="2014-10-09T06:18:50"/>
    <d v="2014-11-30T22:59:00"/>
    <n v="201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  <d v="2014-11-04T22:34:40"/>
    <d v="2014-11-29T16:00:00"/>
    <n v="2014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  <d v="2014-06-27T20:47:40"/>
    <d v="2014-07-27T15:27:00"/>
    <n v="2014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  <d v="2014-10-29T02:28:17"/>
    <d v="2014-11-28T03:28:17"/>
    <n v="2014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  <d v="2015-10-05T04:03:21"/>
    <d v="2015-11-19T05:03:21"/>
    <n v="2015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  <d v="2014-10-14T07:11:30"/>
    <d v="2014-11-13T08:02:00"/>
    <n v="201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  <d v="2017-01-14T01:26:00"/>
    <d v="2017-03-15T00:26:00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d v="2016-12-16T17:16:53"/>
    <d v="2017-01-30T17:16:53"/>
    <n v="2016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  <d v="2015-11-17T16:25:14"/>
    <d v="2015-12-17T05:59:00"/>
    <n v="201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  <d v="2017-02-14T17:01:01"/>
    <d v="2017-03-16T16:01:01"/>
    <n v="201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  <d v="2016-01-19T17:00:27"/>
    <d v="2016-02-18T17:00:27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  <d v="2015-09-29T14:59:43"/>
    <d v="2015-10-30T14:59:43"/>
    <n v="201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  <d v="2014-12-04T00:57:52"/>
    <d v="2014-12-12T07:11:00"/>
    <n v="2014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  <d v="2016-11-02T14:00:23"/>
    <d v="2016-12-14T15:00:23"/>
    <n v="2016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  <d v="2016-11-28T19:25:15"/>
    <d v="2016-12-28T19:25:15"/>
    <n v="2016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  <d v="2016-05-20T14:30:46"/>
    <d v="2016-06-19T14:30:46"/>
    <n v="201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  <d v="2016-07-10T19:54:22"/>
    <d v="2016-09-05T02:59:00"/>
    <n v="2016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  <d v="2014-11-03T21:33:15"/>
    <d v="2014-12-18T21:33:15"/>
    <n v="201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  <d v="2016-12-10T10:34:12"/>
    <d v="2017-01-24T10:34:12"/>
    <n v="2016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  <d v="2015-12-01T20:00:56"/>
    <d v="2015-12-29T20:00:00"/>
    <n v="2015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  <d v="2014-11-12T00:03:35"/>
    <d v="2015-01-01T00:03:35"/>
    <n v="2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  <d v="2015-10-26T21:04:55"/>
    <d v="2015-11-25T22:04:55"/>
    <n v="2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  <d v="2016-02-22T02:34:16"/>
    <d v="2016-04-07T01:34:16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  <d v="2015-10-12T16:12:15"/>
    <d v="2015-11-21T17:12:15"/>
    <n v="2015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  <d v="2016-06-14T11:48:53"/>
    <d v="2016-07-14T11:48:53"/>
    <n v="201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  <d v="2015-01-05T23:22:29"/>
    <d v="2015-02-04T23:22:29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  <d v="2015-05-03T01:40:09"/>
    <d v="2015-06-02T00:47:00"/>
    <n v="2015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  <d v="2015-09-24T06:02:51"/>
    <d v="2015-10-17T04:00:00"/>
    <n v="2015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  <d v="2015-04-17T15:31:17"/>
    <d v="2015-05-17T15:31:17"/>
    <n v="2015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  <d v="2015-05-21T22:04:21"/>
    <d v="2015-06-20T22:04:21"/>
    <n v="201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  <d v="2016-01-01T13:56:03"/>
    <d v="2016-01-31T13:56:03"/>
    <n v="2016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  <d v="2015-02-14T20:00:37"/>
    <d v="2015-03-16T19:00:37"/>
    <n v="201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  <d v="2016-02-26T09:46:56"/>
    <d v="2016-03-31T08:46:56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  <d v="2014-09-23T00:49:07"/>
    <d v="2014-10-23T00:49:07"/>
    <n v="201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  <d v="2017-01-20T15:03:25"/>
    <d v="2017-03-06T20:00:00"/>
    <n v="2017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  <d v="2015-02-09T17:05:07"/>
    <d v="2015-04-04T21:59:00"/>
    <n v="2015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  <d v="2016-08-29T11:35:49"/>
    <d v="2016-09-12T11:35:49"/>
    <n v="2016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  <d v="2015-11-16T18:20:10"/>
    <d v="2015-12-16T18:20:10"/>
    <n v="2015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  <d v="2016-05-24T16:00:25"/>
    <d v="2016-06-23T16:00:25"/>
    <n v="201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  <d v="2016-11-14T17:34:40"/>
    <d v="2016-12-12T17:34:40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  <d v="2016-07-04T04:00:04"/>
    <d v="2016-08-05T03:59:00"/>
    <n v="201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  <d v="2015-01-12T15:23:40"/>
    <d v="2015-02-11T15:23:4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  <d v="2012-12-06T10:46:30"/>
    <d v="2013-01-07T08:00:00"/>
    <n v="20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  <d v="2015-04-25T19:44:22"/>
    <d v="2015-05-18T05:00:00"/>
    <n v="201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  <d v="2016-02-18T05:33:43"/>
    <d v="2016-03-19T04:33:43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  <d v="2016-11-18T02:37:26"/>
    <d v="2016-12-13T07:59:00"/>
    <n v="201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  <d v="2016-07-28T17:00:09"/>
    <d v="2016-08-27T17:00:09"/>
    <n v="2016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  <d v="2014-07-11T01:26:32"/>
    <d v="2014-07-31T01:26:32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  <d v="2014-07-31T16:42:28"/>
    <d v="2014-09-12T10:00:00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  <d v="2015-04-20T06:04:15"/>
    <d v="2015-05-20T06:04:15"/>
    <n v="20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  <d v="2015-01-07T22:13:21"/>
    <d v="2015-03-05T20:27:00"/>
    <n v="2015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  <d v="2014-07-24T20:59:10"/>
    <d v="2014-08-23T20:59:10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  <d v="2015-11-11T20:26:00"/>
    <d v="2015-12-26T20:26:00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  <d v="2014-10-06T19:38:35"/>
    <d v="2014-11-05T20:38:35"/>
    <n v="201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  <d v="2016-08-16T01:16:29"/>
    <d v="2016-09-25T01:16:29"/>
    <n v="2016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  <d v="2016-01-13T10:20:45"/>
    <d v="2016-02-12T10:20:45"/>
    <n v="2016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  <d v="2015-08-15T19:07:57"/>
    <d v="2015-09-14T19:07:57"/>
    <n v="2015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  <d v="2014-07-30T00:20:25"/>
    <d v="2014-08-27T00:20:25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  <d v="2016-04-23T19:08:15"/>
    <d v="2016-06-06T20:09:00"/>
    <n v="2016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d v="2017-02-09T04:08:52"/>
    <d v="2017-03-06T04:08:52"/>
    <n v="201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  <d v="2014-07-11T20:26:39"/>
    <d v="2014-08-10T22:00:00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  <d v="2016-02-06T23:49:05"/>
    <d v="2016-03-07T23:49:05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  <d v="2015-02-23T17:16:17"/>
    <d v="2015-04-24T16:16:17"/>
    <n v="2015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  <d v="2016-11-04T20:54:43"/>
    <d v="2016-12-04T21:54:43"/>
    <n v="201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  <d v="2015-02-12T21:37:23"/>
    <d v="2015-03-26T00:00:00"/>
    <n v="2015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  <d v="2015-02-11T18:57:36"/>
    <d v="2015-03-13T17:57:36"/>
    <n v="2015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d v="2015-03-16T21:54:53"/>
    <d v="2015-04-15T21:54:53"/>
    <n v="2015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  <d v="2016-03-03T06:38:28"/>
    <d v="2016-05-02T01:00:00"/>
    <n v="2016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  <d v="2016-07-05T19:22:21"/>
    <d v="2016-07-12T19:22:21"/>
    <n v="2016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  <d v="2016-08-01T00:44:22"/>
    <d v="2016-08-31T00:44:22"/>
    <n v="2016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  <d v="2013-05-23T05:28:23"/>
    <d v="2013-07-07T05:28:23"/>
    <n v="201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  <d v="2014-01-22T09:08:42"/>
    <d v="2014-02-19T09:08:42"/>
    <n v="2014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  <d v="2013-06-20T23:06:22"/>
    <d v="2013-08-04T23:06:22"/>
    <n v="20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d v="2013-11-21T20:32:11"/>
    <d v="2013-12-21T20:32:11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  <d v="2016-03-11T08:54:24"/>
    <d v="2016-04-10T07:54:24"/>
    <n v="2016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  <d v="2013-10-25T05:30:59"/>
    <d v="2013-11-26T06:30:59"/>
    <n v="2013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  <d v="2012-09-11T00:17:02"/>
    <d v="2012-10-01T00:17:02"/>
    <n v="2012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  <d v="2015-10-18T18:04:53"/>
    <d v="2015-11-17T19:04:53"/>
    <n v="201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  <d v="2014-01-06T19:58:17"/>
    <d v="2014-02-05T19:58:17"/>
    <n v="2014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  <d v="2011-09-16T23:09:01"/>
    <d v="2011-10-16T23:09:01"/>
    <n v="201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  <d v="2013-12-05T04:09:05"/>
    <d v="2014-01-04T04:09:05"/>
    <n v="2013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  <d v="2012-04-06T21:41:56"/>
    <d v="2012-05-06T21:41:56"/>
    <n v="20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  <d v="2014-07-18T09:04:10"/>
    <d v="2014-09-11T09:04:10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  <d v="2015-12-15T04:00:11"/>
    <d v="2016-01-14T04:00:11"/>
    <n v="2015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  <d v="2011-06-07T04:42:01"/>
    <d v="2011-07-22T04:42:01"/>
    <n v="201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  <d v="2016-04-19T13:35:36"/>
    <d v="2016-05-14T13:35:36"/>
    <n v="2016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  <d v="2014-04-11T03:18:53"/>
    <d v="2014-05-11T03:18:53"/>
    <n v="201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  <d v="2014-12-29T22:14:52"/>
    <d v="2015-01-28T22:14:52"/>
    <n v="2014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  <d v="2012-07-11T21:44:48"/>
    <d v="2012-08-10T21:44:48"/>
    <n v="201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  <d v="2014-06-03T15:49:43"/>
    <d v="2014-08-02T15:49:43"/>
    <n v="2014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  <d v="2014-07-09T21:53:24"/>
    <d v="2014-08-08T21:53:24"/>
    <n v="201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  <d v="2016-02-13T16:06:15"/>
    <d v="2016-03-14T15:06:15"/>
    <n v="2016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  <d v="2014-07-25T20:48:11"/>
    <d v="2014-08-24T20:48:11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  <d v="2014-05-16T17:08:07"/>
    <d v="2014-06-15T17:08:07"/>
    <n v="2014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  <d v="2014-03-25T19:11:07"/>
    <d v="2014-04-24T19:11:07"/>
    <n v="2014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  <d v="2015-05-27T04:32:55"/>
    <d v="2015-06-26T04:32:55"/>
    <n v="201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  <d v="2015-04-29T04:27:33"/>
    <d v="2015-05-29T04:27:33"/>
    <n v="201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  <d v="2016-03-11T19:41:12"/>
    <d v="2016-04-10T18:41:12"/>
    <n v="2016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  <d v="2012-12-07T00:37:18"/>
    <d v="2013-01-06T00:37:18"/>
    <n v="20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  <d v="2016-01-27T23:22:17"/>
    <d v="2016-02-11T23:22:17"/>
    <n v="2016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  <d v="2011-09-09T17:07:13"/>
    <d v="2011-10-09T17:07:13"/>
    <n v="2011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  <d v="2013-07-31T12:53:40"/>
    <d v="2013-08-30T12:53:40"/>
    <n v="20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  <d v="2014-09-03T12:25:54"/>
    <d v="2014-10-04T03:30:00"/>
    <n v="2014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  <d v="2014-01-21T19:01:17"/>
    <d v="2014-03-02T19:01:17"/>
    <n v="2014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  <d v="2014-03-14T18:18:15"/>
    <d v="2014-04-13T18:18:15"/>
    <n v="2014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  <d v="2015-04-13T20:04:28"/>
    <d v="2015-05-13T20:04:28"/>
    <n v="201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  <d v="2016-01-15T02:39:31"/>
    <d v="2016-02-14T02:39:31"/>
    <n v="2016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  <d v="2016-06-17T18:32:18"/>
    <d v="2016-07-14T18:12:00"/>
    <n v="2016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  <d v="2013-10-30T01:05:25"/>
    <d v="2013-12-09T05:59:00"/>
    <n v="2013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  <d v="2016-04-19T05:19:50"/>
    <d v="2016-06-18T05:19:50"/>
    <n v="201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  <d v="2014-05-12T09:50:21"/>
    <d v="2014-06-11T09:50:21"/>
    <n v="201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  <d v="2014-02-22T03:15:27"/>
    <d v="2014-03-24T02:15:27"/>
    <n v="2014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  <d v="2012-03-05T17:46:15"/>
    <d v="2012-04-04T16:46:15"/>
    <n v="2012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  <d v="2014-06-23T20:40:24"/>
    <d v="2014-07-23T20:40:24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  <d v="2012-02-13T15:17:15"/>
    <d v="2012-04-13T14:17:15"/>
    <n v="201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  <d v="2016-10-19T18:03:10"/>
    <d v="2016-11-18T19:03:10"/>
    <n v="2016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  <d v="2012-11-07T22:23:42"/>
    <d v="2012-12-07T22:23:42"/>
    <n v="20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  <d v="2015-12-09T04:53:10"/>
    <d v="2016-01-08T04:53:10"/>
    <n v="2015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  <d v="2014-11-20T18:13:31"/>
    <d v="2015-01-19T08:30:00"/>
    <n v="201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  <d v="2014-07-15T23:27:00"/>
    <d v="2014-08-14T23:27:00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  <d v="2013-09-09T08:18:07"/>
    <d v="2013-10-09T08:18:07"/>
    <n v="2013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  <d v="2016-02-29T16:41:35"/>
    <d v="2016-03-30T15:41:35"/>
    <n v="2016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  <d v="2012-04-10T20:20:08"/>
    <d v="2012-06-09T20:20:08"/>
    <n v="20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  <d v="2015-11-25T14:21:53"/>
    <d v="2015-12-25T14:21:53"/>
    <n v="2015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  <d v="2014-03-06T03:59:39"/>
    <d v="2014-04-05T02:59:39"/>
    <n v="2014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  <d v="2014-03-24T19:01:04"/>
    <d v="2014-04-06T19:01:04"/>
    <n v="2014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  <d v="2011-09-13T20:56:40"/>
    <d v="2011-10-28T20:56:40"/>
    <n v="2011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  <d v="2016-02-12T22:25:16"/>
    <d v="2016-03-13T21:25:16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  <d v="2013-05-16T16:53:45"/>
    <d v="2013-05-30T16:53:45"/>
    <n v="2013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  <d v="2014-03-20T12:34:08"/>
    <d v="2014-04-19T12:34:08"/>
    <n v="2014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  <d v="2015-03-31T16:00:51"/>
    <d v="2015-04-30T16:00:51"/>
    <n v="2015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  <d v="2015-07-27T14:58:50"/>
    <d v="2015-09-25T14:58:50"/>
    <n v="2015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  <d v="2016-06-14T07:51:34"/>
    <d v="2016-07-14T07:51:34"/>
    <n v="20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  <d v="2014-10-14T20:30:00"/>
    <d v="2014-11-14T21:30:00"/>
    <n v="2014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  <d v="2014-07-08T15:35:17"/>
    <d v="2014-08-07T15:35:17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  <d v="2016-05-06T06:21:33"/>
    <d v="2016-06-05T06:21:33"/>
    <n v="201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  <d v="2014-09-26T23:55:00"/>
    <d v="2014-11-26T00:55:00"/>
    <n v="2014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  <d v="2015-11-24T21:47:48"/>
    <d v="2015-12-24T21:47:48"/>
    <n v="2015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  <d v="2016-12-02T02:46:11"/>
    <d v="2017-01-01T02:46:11"/>
    <n v="2016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  <d v="2014-07-01T09:46:21"/>
    <d v="2014-07-31T09:46:21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  <d v="2014-11-15T06:50:28"/>
    <d v="2014-11-29T04:33:00"/>
    <n v="201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d v="2016-07-07T23:44:54"/>
    <d v="2016-08-06T23:44:54"/>
    <n v="201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  <d v="2015-11-19T16:07:09"/>
    <d v="2015-12-19T16:07:09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  <d v="2016-03-24T19:40:21"/>
    <d v="2016-04-23T19:40:21"/>
    <n v="2016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  <d v="2017-01-01T21:45:31"/>
    <d v="2017-01-21T21:45:31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  <d v="2014-12-02T08:20:26"/>
    <d v="2015-01-01T08:20:26"/>
    <n v="2014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  <d v="2015-07-07T11:05:21"/>
    <d v="2015-08-06T11:05:21"/>
    <n v="2015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  <d v="2015-06-09T16:47:30"/>
    <d v="2015-07-09T16:47:30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  <d v="2015-01-18T00:08:47"/>
    <d v="2015-02-17T00:08:47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  <d v="2015-11-17T04:38:46"/>
    <d v="2015-12-17T04:38:46"/>
    <n v="201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  <d v="2015-03-30T04:22:00"/>
    <d v="2015-04-29T04:22:00"/>
    <n v="2015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  <d v="2014-08-03T17:56:32"/>
    <d v="2014-10-02T17:56:32"/>
    <n v="2014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  <d v="2014-03-25T22:52:53"/>
    <d v="2014-05-02T22:52:53"/>
    <n v="201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  <d v="2014-08-20T23:19:43"/>
    <d v="2014-10-19T23:19:43"/>
    <n v="2014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  <d v="2016-11-01T04:06:21"/>
    <d v="2016-12-01T05:06:21"/>
    <n v="2016"/>
    <x v="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  <d v="2016-05-17T17:02:46"/>
    <d v="2016-06-16T17:02:46"/>
    <n v="2016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  <d v="2015-11-09T22:54:35"/>
    <d v="2016-01-08T22:54:35"/>
    <n v="201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  <d v="2015-08-08T02:27:43"/>
    <d v="2015-09-07T02:27:43"/>
    <n v="2015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  <d v="2015-04-15T17:01:52"/>
    <d v="2015-05-15T17:01:52"/>
    <n v="2015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  <d v="2015-05-19T17:08:25"/>
    <d v="2015-06-18T17:08:25"/>
    <n v="2015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  <d v="2015-08-07T02:36:46"/>
    <d v="2015-09-06T02:36:46"/>
    <n v="2015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  <d v="2014-07-15T18:20:08"/>
    <d v="2014-08-14T18:20:08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  <d v="2015-01-25T01:42:42"/>
    <d v="2015-02-24T01:42:42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  <d v="2014-10-06T15:04:40"/>
    <d v="2014-12-05T16:04:40"/>
    <n v="201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  <d v="2014-11-09T02:12:08"/>
    <d v="2014-12-09T02:12:08"/>
    <n v="2014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  <d v="2015-05-30T17:26:05"/>
    <d v="2015-06-30T15:45:00"/>
    <n v="201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  <d v="2015-02-26T03:43:06"/>
    <d v="2015-03-28T02:43:06"/>
    <n v="2015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  <d v="2015-04-28T15:06:29"/>
    <d v="2015-05-19T15:06:29"/>
    <n v="2015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  <d v="2014-08-25T16:24:24"/>
    <d v="2014-09-25T16:24:24"/>
    <n v="201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  <d v="2014-07-10T17:22:00"/>
    <d v="2014-08-09T17:22:00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  <d v="2016-05-19T17:23:02"/>
    <d v="2016-06-18T17:23:02"/>
    <n v="201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  <d v="2014-06-02T05:08:50"/>
    <d v="2014-07-06T05:08:50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  <d v="2015-05-26T11:39:02"/>
    <d v="2015-06-26T04:00:00"/>
    <n v="2015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  <d v="2014-08-12T17:38:15"/>
    <d v="2014-09-12T17:38:15"/>
    <n v="2014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  <d v="2016-08-23T01:17:45"/>
    <d v="2016-09-22T01:17:45"/>
    <n v="2016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  <d v="2015-01-23T08:29:23"/>
    <d v="2015-02-22T08:29:23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  <d v="2015-04-30T21:26:11"/>
    <d v="2015-05-30T21:26:11"/>
    <n v="2015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  <d v="2014-10-26T19:18:47"/>
    <d v="2014-11-13T20:18:47"/>
    <n v="2014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  <d v="2014-07-21T16:22:32"/>
    <d v="2014-08-20T16:22:32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  <d v="2015-06-29T04:27:37"/>
    <d v="2015-08-03T04:27:37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  <d v="2016-04-08T20:12:07"/>
    <d v="2016-05-08T20:12:07"/>
    <n v="2016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  <d v="2015-06-15T17:28:59"/>
    <d v="2015-07-15T17:28:59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  <d v="2017-01-11T00:28:18"/>
    <d v="2017-03-06T13:00:00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  <d v="2014-09-15T15:51:36"/>
    <d v="2014-10-15T15:51:36"/>
    <n v="2014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  <d v="2014-07-17T21:44:12"/>
    <d v="2014-08-16T21:44:12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  <d v="2015-09-28T17:17:07"/>
    <d v="2015-10-28T17:17:07"/>
    <n v="2015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  <d v="2014-05-22T19:21:54"/>
    <d v="2014-06-28T19:21:54"/>
    <n v="2014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  <d v="2015-01-30T08:08:4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  <d v="2016-12-24T19:51:28"/>
    <d v="2017-01-12T16:42:00"/>
    <n v="201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  <d v="2016-10-13T20:40:23"/>
    <d v="2016-11-02T03:59:00"/>
    <n v="201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  <d v="2017-01-06T14:23:31"/>
    <d v="2017-02-06T14:23:31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  <d v="2015-05-06T20:45:49"/>
    <d v="2015-06-08T04:00:00"/>
    <n v="201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  <d v="2015-04-29T20:43:15"/>
    <d v="2015-06-01T22:42:00"/>
    <n v="20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  <d v="2015-04-15T21:28:43"/>
    <d v="2015-05-17T18:00:00"/>
    <n v="20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  <d v="2016-12-07T16:49:00"/>
    <d v="2016-12-28T16:49:00"/>
    <n v="2016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  <d v="2016-06-08T23:29:55"/>
    <d v="2016-06-29T23:29:55"/>
    <n v="2016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  <d v="2014-08-01T15:58:45"/>
    <d v="2014-08-31T15:58:45"/>
    <n v="2014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  <d v="2016-02-19T14:29:20"/>
    <d v="2016-03-20T13:29:20"/>
    <n v="201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  <d v="2017-01-12T12:09:38"/>
    <d v="2017-02-11T12:09:38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  <d v="2016-02-09T18:37:33"/>
    <d v="2016-04-09T17:37:33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  <d v="2015-03-09T11:42:59"/>
    <d v="2015-04-08T11:42:59"/>
    <n v="2015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  <d v="2015-10-21T08:20:53"/>
    <d v="2015-12-20T09:00:00"/>
    <n v="201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  <d v="2015-11-18T19:38:59"/>
    <d v="2015-12-18T19:38:59"/>
    <n v="201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  <d v="2016-05-13T15:57:14"/>
    <d v="2016-06-13T05:59:00"/>
    <n v="201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  <d v="2015-11-25T14:51:26"/>
    <d v="2015-12-31T03:00:00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  <d v="2015-06-06T18:30:00"/>
    <d v="2015-07-08T18:30:0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  <d v="2015-03-26T11:27:36"/>
    <d v="2015-04-16T11:27:36"/>
    <n v="2015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  <d v="2016-06-15T14:34:06"/>
    <d v="2016-07-15T14:34:06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  <d v="2015-05-28T06:55:54"/>
    <d v="2015-06-27T06:55:54"/>
    <n v="201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  <d v="2015-05-01T14:45:27"/>
    <d v="2015-05-31T14:45:27"/>
    <n v="201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  <d v="2015-10-20T17:57:13"/>
    <d v="2015-12-04T05:00:00"/>
    <n v="201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  <d v="2015-05-14T12:09:11"/>
    <d v="2015-06-13T12:09:11"/>
    <n v="201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  <d v="2017-02-06T18:37:33"/>
    <d v="2017-03-11T13:29:00"/>
    <n v="2017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  <d v="2016-03-01T10:19:33"/>
    <d v="2016-03-31T10:00:00"/>
    <n v="2016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  <d v="2016-02-23T17:01:04"/>
    <d v="2016-03-24T16:01:04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  <d v="2017-01-26T20:18:25"/>
    <d v="2017-02-25T20:18:25"/>
    <n v="2017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  <d v="2015-05-08T22:36:12"/>
    <d v="2015-05-31T21:00:00"/>
    <n v="2015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  <d v="2016-05-25T20:47:41"/>
    <d v="2016-06-09T20:47:41"/>
    <n v="201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  <d v="2015-11-10T22:48:15"/>
    <d v="2015-11-27T01:00:00"/>
    <n v="201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  <d v="2016-12-27T18:08:20"/>
    <d v="2017-01-31T18:08:20"/>
    <n v="201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  <d v="2015-04-10T20:10:05"/>
    <d v="2015-06-09T20:10:05"/>
    <n v="20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  <d v="2014-04-30T22:09:16"/>
    <d v="2014-05-30T22:09:16"/>
    <n v="2014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  <d v="2015-08-31T14:47:37"/>
    <d v="2015-10-02T23:03:00"/>
    <n v="2015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  <d v="2016-06-14T19:25:40"/>
    <d v="2016-07-14T19:25:40"/>
    <n v="201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  <d v="2015-10-01T15:53:20"/>
    <d v="2015-11-01T03:00:00"/>
    <n v="201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  <d v="2016-09-20T11:05:13"/>
    <d v="2016-10-20T11:05:13"/>
    <n v="201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  <d v="2015-07-26T15:05:12"/>
    <d v="2015-08-25T15:05:12"/>
    <n v="2015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  <d v="2016-11-06T11:24:48"/>
    <d v="2016-12-04T00:00:00"/>
    <n v="2016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  <d v="2016-03-01T17:17:27"/>
    <d v="2016-04-01T04:00:00"/>
    <n v="2016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  <d v="2016-10-11T04:15:09"/>
    <d v="2016-11-10T05:15:09"/>
    <n v="2016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  <d v="2014-04-07T13:11:42"/>
    <d v="2014-06-06T13:11:42"/>
    <n v="20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  <d v="2013-08-23T21:44:38"/>
    <d v="2013-10-22T21:44:38"/>
    <n v="201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  <d v="2014-03-17T20:59:41"/>
    <d v="2014-04-21T01:00:00"/>
    <n v="2014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  <d v="2014-07-07T22:03:36"/>
    <d v="2014-08-07T07:00:00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  <d v="2011-07-30T17:30:08"/>
    <d v="2011-09-28T17:30:08"/>
    <n v="2011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  <d v="2012-03-17T11:02:07"/>
    <d v="2012-04-16T16:00:00"/>
    <n v="2012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  <d v="2011-01-25T23:20:30"/>
    <d v="2011-02-24T23:20:30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  <d v="2015-07-08T22:36:08"/>
    <d v="2015-08-28T01:00:00"/>
    <n v="201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  <d v="2013-08-20T20:21:10"/>
    <d v="2013-10-06T20:21:10"/>
    <n v="2013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  <d v="2012-01-31T22:46:14"/>
    <d v="2012-02-21T22:46:14"/>
    <n v="2012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  <d v="2015-01-03T18:55:42"/>
    <d v="2015-02-02T18:55:42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  <d v="2013-11-05T03:14:59"/>
    <d v="2013-12-15T03:14:59"/>
    <n v="2013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  <d v="2012-07-20T16:19:24"/>
    <d v="2012-07-28T16:00:00"/>
    <n v="201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  <d v="2012-08-04T06:47:45"/>
    <d v="2012-08-24T06:47:45"/>
    <n v="2012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  <d v="2011-07-07T14:38:56"/>
    <d v="2011-08-06T14:38:56"/>
    <n v="2011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  <d v="2011-12-06T23:06:07"/>
    <d v="2012-01-05T23:06:07"/>
    <n v="2011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  <d v="2013-05-15T00:57:37"/>
    <d v="2013-07-12T21:51:00"/>
    <n v="2013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  <d v="2014-10-11T20:06:20"/>
    <d v="2014-11-03T05:59:00"/>
    <n v="2014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  <d v="2011-08-27T03:58:22"/>
    <d v="2011-09-11T13:18:00"/>
    <n v="2011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  <d v="2011-05-08T21:06:11"/>
    <d v="2011-07-08T21:00:00"/>
    <n v="201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  <d v="2013-03-22T19:48:43"/>
    <d v="2013-04-22T21:00:00"/>
    <n v="201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  <d v="2014-05-15T14:23:54"/>
    <d v="2014-06-14T14:23:54"/>
    <n v="201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  <d v="2011-10-22T01:02:29"/>
    <d v="2011-12-06T02:02:29"/>
    <n v="2011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  <d v="2013-04-06T07:00:55"/>
    <d v="2013-05-06T07:00:55"/>
    <n v="2013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  <d v="2014-05-08T15:45:53"/>
    <d v="2014-06-13T06:59:00"/>
    <n v="20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  <d v="2012-06-07T17:46:51"/>
    <d v="2012-07-07T17:46:51"/>
    <n v="201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  <d v="2014-07-23T15:25:31"/>
    <d v="2014-09-06T15:25:31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  <d v="2011-07-27T19:32:47"/>
    <d v="2011-09-25T19:32:47"/>
    <n v="201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  <d v="2013-09-26T23:42:49"/>
    <d v="2013-10-24T23:42:49"/>
    <n v="2013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  <d v="2014-08-04T18:48:27"/>
    <d v="2014-09-03T18:48:27"/>
    <n v="201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  <d v="2010-11-05T14:54:46"/>
    <d v="2011-01-01T04:59:00"/>
    <n v="201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  <d v="2013-11-01T20:17:32"/>
    <d v="2013-12-01T21:17:32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  <d v="2012-01-13T22:03:51"/>
    <d v="2012-02-12T22:03:51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  <d v="2011-02-13T02:03:10"/>
    <d v="2011-04-03T01:03:10"/>
    <n v="2011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  <d v="2013-08-01T14:40:12"/>
    <d v="2013-08-31T14:40:12"/>
    <n v="2013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  <d v="2014-05-07T23:17:44"/>
    <d v="2014-06-09T03:59:00"/>
    <n v="201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  <d v="2014-01-27T20:13:40"/>
    <d v="2014-02-26T20:13:40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  <d v="2013-12-30T08:13:47"/>
    <d v="2014-01-29T08:13:47"/>
    <n v="201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  <d v="2014-01-17T18:18:12"/>
    <d v="2014-02-16T18:18:12"/>
    <n v="2014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  <d v="2014-02-22T02:01:10"/>
    <d v="2014-03-29T01:00:00"/>
    <n v="201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  <d v="2013-09-30T15:54:43"/>
    <d v="2013-10-29T15:54:43"/>
    <n v="201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  <d v="2010-10-14T15:43:35"/>
    <d v="2010-11-30T15:43:35"/>
    <n v="2010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  <d v="2013-12-12T21:02:25"/>
    <d v="2014-01-11T21:02:25"/>
    <n v="201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  <d v="2013-06-24T14:02:38"/>
    <d v="2013-07-24T14:02:38"/>
    <n v="201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  <d v="2013-08-21T20:17:27"/>
    <d v="2013-09-20T20:17:27"/>
    <n v="2013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  <d v="2016-03-16T19:45:12"/>
    <d v="2016-04-16T00:00:00"/>
    <n v="2016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  <d v="2012-01-25T20:34:02"/>
    <d v="2012-03-25T19:34:02"/>
    <n v="201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  <d v="2013-10-14T16:24:19"/>
    <d v="2013-11-13T17:24:19"/>
    <n v="2013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  <d v="2010-04-06T17:52:59"/>
    <d v="2010-06-15T04:00:00"/>
    <n v="201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  <d v="2014-08-01T17:31:31"/>
    <d v="2014-08-31T17:31:31"/>
    <n v="201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  <d v="2012-07-26T16:33:45"/>
    <d v="2012-08-30T16:33:45"/>
    <n v="201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  <d v="2013-07-03T20:49:47"/>
    <d v="2013-08-07T20:49:47"/>
    <n v="2013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  <d v="2009-07-13T16:54:07"/>
    <d v="2009-09-01T04:00:00"/>
    <n v="2009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  <d v="2012-07-31T13:29:07"/>
    <d v="2012-09-04T13:29:07"/>
    <n v="201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  <d v="2014-05-27T13:19:26"/>
    <d v="2014-06-25T02:00:00"/>
    <n v="201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  <d v="2014-02-12T02:22:50"/>
    <d v="2014-03-24T01:22:50"/>
    <n v="2014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  <d v="2010-12-01T18:10:54"/>
    <d v="2011-03-01T18:10:54"/>
    <n v="201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  <d v="2013-07-08T17:50:36"/>
    <d v="2013-07-28T17:50:36"/>
    <n v="201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  <d v="2013-11-08T11:24:15"/>
    <d v="2013-12-09T04:59:00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  <d v="2013-02-15T17:13:09"/>
    <d v="2013-03-11T04:00:00"/>
    <n v="201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  <d v="2016-12-08T05:38:02"/>
    <d v="2016-12-31T16:59:00"/>
    <n v="2016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  <d v="2015-06-05T13:59:35"/>
    <d v="2015-06-20T13:59:35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  <d v="2015-02-04T09:13:47"/>
    <d v="2015-02-17T14:00:00"/>
    <n v="2015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d v="2015-04-13T14:54:16"/>
    <d v="2015-06-12T14:54:16"/>
    <n v="2015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  <d v="2016-07-10T03:42:43"/>
    <d v="2016-08-10T04:00:00"/>
    <n v="2016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  <d v="2016-12-05T03:14:05"/>
    <d v="2017-01-04T03:14:05"/>
    <n v="201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  <d v="2015-03-23T14:45:31"/>
    <d v="2015-04-23T06:59:00"/>
    <n v="2015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  <d v="2015-03-01T15:39:51"/>
    <d v="2015-04-07T07:00:00"/>
    <n v="2015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  <d v="2015-09-09T18:20:28"/>
    <d v="2015-10-06T22:59:00"/>
    <n v="2015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  <d v="2015-10-15T16:49:31"/>
    <d v="2015-11-14T17:49:31"/>
    <n v="2015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  <d v="2015-10-01T10:53:17"/>
    <d v="2015-10-19T11:00:00"/>
    <n v="2015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  <d v="2015-06-29T13:44:57"/>
    <d v="2015-07-29T17:00:0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  <d v="2016-02-23T01:12:53"/>
    <d v="2016-03-14T00:12:53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  <d v="2016-04-01T17:55:58"/>
    <d v="2016-05-01T17:55:58"/>
    <n v="2016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  <d v="2016-03-29T16:20:32"/>
    <d v="2016-04-28T16:20:32"/>
    <n v="2016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  <d v="2015-06-14T19:32:39"/>
    <d v="2015-07-14T19:32:39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d v="2016-04-23T16:12:18"/>
    <d v="2016-06-01T18:57:00"/>
    <n v="201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  <d v="2015-07-10T17:59:38"/>
    <d v="2015-07-21T03:00:00"/>
    <n v="2015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d v="2016-11-01T01:23:31"/>
    <d v="2016-12-01T02:23:31"/>
    <n v="2016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  <d v="2016-07-15T10:35:20"/>
    <d v="2016-07-31T11:00:00"/>
    <n v="201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  <d v="2017-01-12T04:40:05"/>
    <d v="2017-03-13T03:40:05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  <d v="2016-06-22T15:58:28"/>
    <d v="2016-07-21T17:30:00"/>
    <n v="201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  <d v="2014-11-04T10:58:54"/>
    <d v="2014-12-04T10:58:54"/>
    <n v="20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  <d v="2016-01-18T12:04:39"/>
    <d v="2016-02-17T12:04:39"/>
    <n v="2016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  <d v="2016-08-29T14:43:32"/>
    <d v="2016-10-08T14:43:32"/>
    <n v="2016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  <d v="2015-09-10T21:11:08"/>
    <d v="2015-10-15T21:11:08"/>
    <n v="2015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  <d v="2016-07-05T16:00:50"/>
    <d v="2016-08-19T16:00:50"/>
    <n v="2016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  <d v="2016-10-26T19:15:19"/>
    <d v="2016-11-30T20:15:19"/>
    <n v="2016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  <d v="2015-03-19T16:52:02"/>
    <d v="2015-04-18T16:52:02"/>
    <n v="2015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  <d v="2016-02-02T17:01:54"/>
    <d v="2016-03-03T17:01:54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  <d v="2016-08-22T16:04:20"/>
    <d v="2016-10-21T16:04:20"/>
    <n v="2016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  <d v="2015-10-01T11:57:28"/>
    <d v="2015-11-06T01:00:00"/>
    <n v="2015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  <d v="2016-01-24T23:05:09"/>
    <d v="2016-02-28T23:05:09"/>
    <n v="20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  <d v="2016-05-30T05:39:06"/>
    <d v="2016-07-21T14:00:00"/>
    <n v="2016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  <d v="2014-12-12T01:02:52"/>
    <d v="2015-01-11T01:02:52"/>
    <n v="2014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  <d v="2014-06-26T19:29:25"/>
    <d v="2014-07-11T16:00:00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  <d v="2016-12-01T16:34:06"/>
    <d v="2016-12-30T23:00:00"/>
    <n v="2016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  <d v="2016-11-23T17:58:57"/>
    <d v="2016-12-23T17:58:57"/>
    <n v="201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  <d v="2015-04-21T15:45:25"/>
    <d v="2015-05-21T15:45:25"/>
    <n v="201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  <d v="2016-03-22T16:45:46"/>
    <d v="2016-04-26T06:55:00"/>
    <n v="2016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  <d v="2016-09-13T15:12:32"/>
    <d v="2016-10-13T15:12:32"/>
    <n v="2016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  <d v="2016-11-30T02:03:55"/>
    <d v="2016-12-30T02:03:55"/>
    <n v="2016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  <d v="2014-12-01T19:00:28"/>
    <d v="2015-01-15T19:00:28"/>
    <n v="2014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  <d v="2015-04-29T16:17:15"/>
    <d v="2015-05-29T16:17:15"/>
    <n v="20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  <d v="2016-08-30T15:25:34"/>
    <d v="2016-10-14T15:25:34"/>
    <n v="2016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  <d v="2014-10-23T05:19:05"/>
    <d v="2014-12-02T06:19:05"/>
    <n v="2014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  <d v="2016-06-01T06:38:29"/>
    <d v="2016-07-02T04:00:00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  <d v="2016-07-18T12:05:54"/>
    <d v="2016-08-17T12:05:54"/>
    <n v="201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  <d v="2016-12-28T01:26:48"/>
    <d v="2017-01-27T01:26:48"/>
    <n v="2016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  <d v="2014-06-16T02:33:45"/>
    <d v="2014-07-16T02:33:45"/>
    <n v="201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  <d v="2016-02-10T18:34:47"/>
    <d v="2016-03-11T18:34:47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  <d v="2015-11-05T22:28:22"/>
    <d v="2015-12-05T22:28:22"/>
    <n v="201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  <d v="2014-11-12T20:43:48"/>
    <d v="2014-12-17T20:43:48"/>
    <n v="201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  <d v="2017-02-01T13:51:19"/>
    <d v="2017-03-03T13:51:19"/>
    <n v="201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  <d v="2015-07-03T19:17:13"/>
    <d v="2015-08-02T19:17:13"/>
    <n v="2015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  <d v="2014-10-24T15:31:55"/>
    <d v="2014-12-08T16:31:55"/>
    <n v="2014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  <d v="2014-07-16T14:17:33"/>
    <d v="2014-08-15T14:17:3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  <d v="2016-08-30T14:58:37"/>
    <d v="2016-10-01T14:58:37"/>
    <n v="2016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  <d v="2015-06-17T19:35:39"/>
    <d v="2015-07-17T19:35:39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  <d v="2016-06-21T12:38:03"/>
    <d v="2016-08-19T03:59:00"/>
    <n v="2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  <d v="2016-06-01T18:57:19"/>
    <d v="2016-06-30T18:57:19"/>
    <n v="201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  <d v="2014-06-09T19:32:39"/>
    <d v="2014-07-14T19:32:39"/>
    <n v="201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  <d v="2013-05-28T01:49:11"/>
    <d v="2013-06-27T01:49:11"/>
    <n v="201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  <d v="2015-02-05T15:18:45"/>
    <d v="2015-03-07T15:18:45"/>
    <n v="201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  <d v="2014-11-20T12:08:53"/>
    <d v="2014-12-18T12:08:53"/>
    <n v="201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  <d v="2015-11-09T07:58:55"/>
    <d v="2015-12-16T06:59:00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  <d v="2015-11-26T00:18:54"/>
    <d v="2015-12-26T00:18:54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  <d v="2016-01-13T17:45:44"/>
    <d v="2016-02-12T17:45:44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  <d v="2015-07-15T13:52:46"/>
    <d v="2015-09-05T03:59:00"/>
    <n v="2015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  <d v="2013-02-04T02:49:48"/>
    <d v="2013-03-11T00:00:00"/>
    <n v="201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  <d v="2016-05-12T19:22:59"/>
    <d v="2016-06-11T19:22:59"/>
    <n v="201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  <d v="2012-10-31T06:06:45"/>
    <d v="2012-11-30T10:00:00"/>
    <n v="2012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  <d v="2013-06-05T00:56:00"/>
    <d v="2013-07-05T00:56:00"/>
    <n v="201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  <d v="2013-01-30T23:05:37"/>
    <d v="2013-03-01T05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  <d v="2011-05-26T13:42:03"/>
    <d v="2011-06-25T13:42:03"/>
    <n v="20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  <d v="2011-05-05T19:33:10"/>
    <d v="2011-07-06T19:33:10"/>
    <n v="2011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  <d v="2012-07-05T21:37:00"/>
    <d v="2012-08-02T21:37:00"/>
    <n v="201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  <d v="2014-05-22T17:12:52"/>
    <d v="2014-06-21T17:12:52"/>
    <n v="2014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  <d v="2013-07-09T22:25:31"/>
    <d v="2013-09-07T22:25:31"/>
    <n v="201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d v="2016-01-27T20:15:27"/>
    <d v="2016-02-15T07:59:00"/>
    <n v="201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  <d v="2014-11-08T16:41:46"/>
    <d v="2015-01-07T16:41:46"/>
    <n v="201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  <d v="2015-02-14T17:35:52"/>
    <d v="2015-03-16T16:35:52"/>
    <n v="2015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  <d v="2014-10-12T23:54:23"/>
    <d v="2014-11-27T00:54:23"/>
    <n v="201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  <d v="2015-10-15T00:04:10"/>
    <d v="2015-11-14T01:04:10"/>
    <n v="201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  <d v="2015-05-22T04:34:54"/>
    <d v="2015-06-15T04:34:54"/>
    <n v="201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  <d v="2014-03-12T14:15:46"/>
    <d v="2014-04-11T14:15:46"/>
    <n v="201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  <d v="2013-10-01T00:04:50"/>
    <d v="2013-10-16T00:04:50"/>
    <n v="2013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  <d v="2015-04-07T18:12:22"/>
    <d v="2015-05-07T18:12:22"/>
    <n v="2015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d v="2012-06-12T17:45:32"/>
    <d v="2012-07-12T17:45:32"/>
    <n v="2012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  <d v="2016-11-30T22:50:33"/>
    <d v="2016-12-30T22:50:33"/>
    <n v="20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  <d v="2016-02-24T03:53:08"/>
    <d v="2016-03-25T02:53:08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  <d v="2016-12-16T01:35:19"/>
    <d v="2017-01-15T01:35:19"/>
    <n v="2016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  <d v="2016-11-03T16:03:26"/>
    <d v="2016-12-03T17:03:26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  <d v="2017-01-12T05:16:10"/>
    <d v="2017-02-03T04:11:00"/>
    <n v="201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  <d v="2016-07-17T18:13:30"/>
    <d v="2016-08-01T18:13:30"/>
    <n v="2016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  <d v="2015-05-06T11:47:56"/>
    <d v="2015-06-05T11:47:56"/>
    <n v="2015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d v="2015-05-17T18:18:26"/>
    <d v="2015-06-09T02:00:00"/>
    <n v="201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  <d v="2016-11-29T05:08:45"/>
    <d v="2016-12-29T05:08:45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  <d v="2013-04-06T19:12:16"/>
    <d v="2013-05-06T19:12:16"/>
    <n v="201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  <d v="2016-12-03T01:47:58"/>
    <d v="2016-12-23T01:47:58"/>
    <n v="2016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  <d v="2015-06-05T17:38:42"/>
    <d v="2015-07-05T17:38:42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  <d v="2016-03-04T16:32:01"/>
    <d v="2016-04-29T12:11:00"/>
    <n v="2016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  <d v="2015-06-29T15:31:29"/>
    <d v="2015-07-29T15:31:29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  <d v="2015-05-02T22:06:35"/>
    <d v="2015-06-03T04:30:00"/>
    <n v="201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  <d v="2016-09-21T14:45:17"/>
    <d v="2016-10-17T16:14:00"/>
    <n v="2016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  <d v="2016-07-14T11:32:37"/>
    <d v="2016-08-13T11:32:37"/>
    <n v="2016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  <d v="2015-03-24T19:16:46"/>
    <d v="2015-04-27T17:12:00"/>
    <n v="2015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  <d v="2015-07-08T15:36:58"/>
    <d v="2015-08-22T04:59:00"/>
    <n v="2015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  <d v="2016-02-01T03:43:06"/>
    <d v="2016-03-03T03:43:06"/>
    <n v="201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  <d v="2016-07-02T16:22:03"/>
    <d v="2016-08-01T16:22:03"/>
    <n v="201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  <d v="2017-01-17T03:28:46"/>
    <d v="2017-03-01T03:00:00"/>
    <n v="2017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  <d v="2016-12-15T21:48:01"/>
    <d v="2017-01-14T21:48:01"/>
    <n v="201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  <d v="2015-01-14T23:58:02"/>
    <d v="2015-02-13T23:58:02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  <d v="2016-09-27T22:01:50"/>
    <d v="2016-10-27T21:19:00"/>
    <n v="201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  <d v="2016-06-05T20:58:54"/>
    <d v="2016-07-05T20:58:54"/>
    <n v="201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  <d v="2014-09-07T00:06:13"/>
    <d v="2014-10-07T00:06:13"/>
    <n v="2014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  <d v="2016-05-08T08:11:13"/>
    <d v="2016-06-12T05:30:00"/>
    <n v="201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  <d v="2013-05-05T23:54:34"/>
    <d v="2013-05-26T23:54:34"/>
    <n v="201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  <d v="2015-03-02T01:16:51"/>
    <d v="2015-05-01T00:16:51"/>
    <n v="2015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  <d v="2013-06-26T01:30:35"/>
    <d v="2013-07-26T01:30:35"/>
    <n v="20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  <d v="2015-01-28T12:14:45"/>
    <d v="2015-02-22T12:14:45"/>
    <n v="2015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  <d v="2014-10-29T16:20:01"/>
    <d v="2014-11-28T17:20:01"/>
    <n v="2014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  <d v="2015-10-20T10:23:27"/>
    <d v="2015-12-12T10:00:00"/>
    <n v="201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  <d v="2014-07-18T12:52:58"/>
    <d v="2014-08-12T12:52:58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  <d v="2015-10-14T20:55:56"/>
    <d v="2015-11-13T21:55:56"/>
    <n v="2015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  <d v="2014-11-02T03:12:15"/>
    <d v="2015-01-01T04:12:15"/>
    <n v="2014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  <d v="2016-04-19T07:38:40"/>
    <d v="2016-06-03T07:38:40"/>
    <n v="201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  <d v="2015-01-09T01:25:00"/>
    <d v="2015-02-06T01:25:00"/>
    <n v="2015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  <d v="2014-11-04T01:31:39"/>
    <d v="2014-12-04T01:31:39"/>
    <n v="201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d v="2015-12-22T10:29:30"/>
    <d v="2016-02-20T10:29:30"/>
    <n v="2015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  <d v="2016-12-04T06:04:27"/>
    <d v="2017-01-03T06:04:27"/>
    <n v="201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  <d v="2015-07-07T16:13:11"/>
    <d v="2015-08-16T16:13:11"/>
    <n v="20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  <d v="2015-10-22T22:13:39"/>
    <d v="2015-11-21T23:13:39"/>
    <n v="2015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  <d v="2015-08-16T03:36:14"/>
    <d v="2015-09-15T11:11:00"/>
    <n v="2015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  <d v="2016-01-26T10:57:14"/>
    <d v="2016-02-25T10:57:14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  <d v="2016-09-09T10:56:59"/>
    <d v="2016-10-09T10:56:59"/>
    <n v="2016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  <d v="2016-06-03T16:01:26"/>
    <d v="2016-06-28T16:01:26"/>
    <n v="201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  <d v="2015-01-09T21:58:29"/>
    <d v="2015-02-08T21:58:29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  <d v="2016-08-22T05:45:04"/>
    <d v="2016-09-21T05:45:04"/>
    <n v="2016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  <d v="2015-12-02T08:38:51"/>
    <d v="2016-01-01T08:38:51"/>
    <n v="2015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  <d v="2016-11-02T17:13:22"/>
    <d v="2016-11-15T18:13:22"/>
    <n v="201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  <d v="2015-03-30T03:09:19"/>
    <d v="2015-04-29T03:09:19"/>
    <n v="201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  <d v="2015-06-25T09:22:00"/>
    <d v="2015-08-24T09:22:00"/>
    <n v="2015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  <d v="2016-08-19T20:26:25"/>
    <d v="2016-09-18T20:26:25"/>
    <n v="201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  <d v="2016-03-03T09:06:57"/>
    <d v="2016-04-02T08:06:57"/>
    <n v="2016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  <d v="2015-03-11T01:27:22"/>
    <d v="2015-04-10T01:27:22"/>
    <n v="2015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  <d v="2014-11-18T19:31:28"/>
    <d v="2014-12-19T19:31:28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  <d v="2015-10-27T05:03:36"/>
    <d v="2015-11-26T06:03:36"/>
    <n v="2015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  <d v="2015-06-20T18:43:48"/>
    <d v="2015-07-20T18:43:48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  <d v="2016-10-30T15:01:15"/>
    <d v="2016-12-10T11:00:00"/>
    <n v="2016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  <d v="2015-05-18T18:24:38"/>
    <d v="2015-06-08T15:00:00"/>
    <n v="2015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  <d v="2015-09-11T18:43:40"/>
    <d v="2015-10-11T18:43:40"/>
    <n v="201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  <d v="2016-01-22T08:24:17"/>
    <d v="2016-02-21T08:24:17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  <d v="2014-06-06T12:45:39"/>
    <d v="2014-07-13T04:59:00"/>
    <n v="20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d v="2016-03-28T20:54:59"/>
    <d v="2016-04-27T13:55:00"/>
    <n v="2016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  <d v="2015-02-05T19:55:01"/>
    <d v="2015-03-07T19:55:01"/>
    <n v="2015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  <d v="2016-04-26T17:57:43"/>
    <d v="2016-05-26T17:57:43"/>
    <n v="20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  <d v="2015-07-13T18:22:49"/>
    <d v="2015-09-11T18:22:49"/>
    <n v="201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  <d v="2016-04-25T15:29:18"/>
    <d v="2016-05-25T15:29:18"/>
    <n v="2016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  <d v="2016-12-03T22:13:29"/>
    <d v="2017-01-02T22:13:29"/>
    <n v="2016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  <d v="2015-07-14T20:57:42"/>
    <d v="2015-09-12T20:57:42"/>
    <n v="2015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  <d v="2015-05-15T13:00:55"/>
    <d v="2015-06-14T13:00:55"/>
    <n v="201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  <d v="2016-04-01T10:44:38"/>
    <d v="2016-04-21T10:44:38"/>
    <n v="2016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  <d v="2016-06-08T17:32:14"/>
    <d v="2016-07-08T17:32:14"/>
    <n v="201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  <d v="2015-04-21T22:28:38"/>
    <d v="2015-05-22T05:25:00"/>
    <n v="2015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  <d v="2015-03-23T19:28:25"/>
    <d v="2015-05-10T19:28:25"/>
    <n v="201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  <d v="2016-01-21T04:06:37"/>
    <d v="2016-02-20T04:06:37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  <d v="2014-10-19T23:00:59"/>
    <d v="2014-11-19T00:00:59"/>
    <n v="2014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  <d v="2014-06-28T16:52:43"/>
    <d v="2014-07-28T16:52:43"/>
    <n v="201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  <d v="2017-03-01T16:42:27"/>
    <d v="2017-04-15T15:42:27"/>
    <n v="201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  <d v="2016-04-03T20:48:00"/>
    <d v="2016-04-24T21:59:00"/>
    <n v="20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  <d v="2014-07-12T16:08:40"/>
    <d v="2014-09-05T13:39:00"/>
    <n v="2014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  <d v="2016-12-04T16:02:45"/>
    <d v="2017-01-03T16:02:45"/>
    <n v="2016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  <d v="2015-10-12T21:30:44"/>
    <d v="2015-11-11T22:30:44"/>
    <n v="201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  <d v="2014-07-11T16:56:00"/>
    <d v="2014-08-11T04:00:00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  <d v="2015-11-04T04:54:56"/>
    <d v="2015-12-02T17:25:00"/>
    <n v="2015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  <d v="2014-10-03T21:31:38"/>
    <d v="2014-11-30T23:45:00"/>
    <n v="2014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  <d v="2014-09-17T15:29:14"/>
    <d v="2014-10-21T00:00:00"/>
    <n v="201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  <d v="2013-03-11T15:54:31"/>
    <d v="2013-04-10T15:54:31"/>
    <n v="201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  <d v="2013-02-21T21:52:18"/>
    <d v="2013-04-07T20:52:18"/>
    <n v="2013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  <d v="2013-01-17T15:52:38"/>
    <d v="2013-02-16T15:52:38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  <d v="2012-02-20T17:37:32"/>
    <d v="2012-03-22T03:00:00"/>
    <n v="201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  <d v="2015-12-02T04:07:46"/>
    <d v="2016-01-12T05:00:00"/>
    <n v="2015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  <d v="2012-01-25T19:14:45"/>
    <d v="2012-03-25T18:14:45"/>
    <n v="2012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  <d v="2011-04-13T00:20:49"/>
    <d v="2011-06-12T00:20:49"/>
    <n v="2011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  <d v="2013-01-16T14:21:49"/>
    <d v="2013-02-15T14:21:49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  <d v="2012-12-07T19:51:03"/>
    <d v="2012-12-28T19:51:03"/>
    <n v="20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  <d v="2015-03-10T22:58:54"/>
    <d v="2015-04-09T22:58:54"/>
    <n v="201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  <d v="2013-09-16T13:01:43"/>
    <d v="2013-10-16T13:01:43"/>
    <n v="2013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  <d v="2012-01-31T23:30:39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  <d v="2013-08-14T17:28:12"/>
    <d v="2013-09-13T17:28:12"/>
    <n v="201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  <d v="2014-11-17T17:21:03"/>
    <d v="2014-12-20T04:59:00"/>
    <n v="2014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  <d v="2011-08-11T01:00:22"/>
    <d v="2011-09-10T01:00:22"/>
    <n v="201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  <d v="2011-10-24T14:46:44"/>
    <d v="2011-12-23T03:00:00"/>
    <n v="2011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  <d v="2013-04-30T20:55:13"/>
    <d v="2013-05-14T20:55:13"/>
    <n v="20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  <d v="2014-04-25T17:53:09"/>
    <d v="2014-05-10T03:59:00"/>
    <n v="201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  <d v="2013-07-09T22:24:59"/>
    <d v="2013-07-26T17:00:00"/>
    <n v="201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  <d v="2013-10-03T22:09:05"/>
    <d v="2013-11-02T22:09:05"/>
    <n v="201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  <d v="2012-08-15T20:35:36"/>
    <d v="2012-09-07T07:51:00"/>
    <n v="201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  <d v="2016-06-27T04:37:55"/>
    <d v="2016-07-22T04:37:55"/>
    <n v="2016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  <d v="2012-05-24T04:49:23"/>
    <d v="2012-07-21T14:51:00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  <d v="2015-05-06T19:06:13"/>
    <d v="2015-06-20T19:06:13"/>
    <n v="201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  <d v="2015-01-28T04:02:41"/>
    <d v="2015-02-27T04:02:41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  <d v="2016-07-03T22:01:11"/>
    <d v="2016-08-02T22:01:11"/>
    <n v="2016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  <d v="2013-12-06T13:31:00"/>
    <d v="2014-01-05T13:31:00"/>
    <n v="201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  <d v="2012-10-16T14:40:52"/>
    <d v="2012-11-15T15:40:52"/>
    <n v="201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  <d v="2013-09-03T13:27:54"/>
    <d v="2013-10-02T13:27:54"/>
    <n v="2013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  <d v="2014-12-18T17:07:23"/>
    <d v="2015-02-15T15:38:00"/>
    <n v="201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  <d v="2011-05-19T21:14:06"/>
    <d v="2011-06-18T21:14:06"/>
    <n v="2011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  <d v="2013-05-17T20:47:55"/>
    <d v="2013-06-16T20:47:55"/>
    <n v="20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  <d v="2015-03-04T17:20:13"/>
    <d v="2015-04-03T15:38:00"/>
    <n v="2015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  <d v="2011-07-28T18:57:11"/>
    <d v="2011-08-27T18:57:11"/>
    <n v="20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  <d v="2014-07-18T11:24:19"/>
    <d v="2014-09-16T11:24:19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  <d v="2013-06-19T15:25:22"/>
    <d v="2013-07-31T19:43:00"/>
    <n v="201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  <d v="2014-07-20T23:36:18"/>
    <d v="2014-09-03T23:36:18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  <d v="2016-06-06T00:10:33"/>
    <d v="2016-08-05T00:10:33"/>
    <n v="201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  <d v="2013-04-01T21:42:37"/>
    <d v="2013-05-01T21:42:37"/>
    <n v="2013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  <d v="2015-06-08T14:00:23"/>
    <d v="2015-07-08T14:00:23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  <d v="2016-02-26T13:01:20"/>
    <d v="2016-03-25T22:00:00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  <d v="2016-08-24T08:20:01"/>
    <d v="2016-10-23T08:20:01"/>
    <n v="2016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  <d v="2014-05-13T15:47:04"/>
    <d v="2014-06-10T08:33:00"/>
    <n v="201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  <d v="2016-02-14T10:38:23"/>
    <d v="2016-03-22T20:01:00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  <d v="2014-06-24T18:51:44"/>
    <d v="2014-07-24T18:51:44"/>
    <n v="201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  <d v="2010-03-17T10:48:29"/>
    <d v="2010-05-15T08:10:00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  <d v="2014-05-27T14:44:41"/>
    <d v="2014-06-27T14:44:41"/>
    <n v="201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  <d v="2017-01-16T12:48:05"/>
    <d v="2017-02-14T22:59:00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  <d v="2014-06-19T09:14:38"/>
    <d v="2014-07-19T09:14:38"/>
    <n v="201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  <d v="2015-10-19T14:00:04"/>
    <d v="2015-11-18T15:00:04"/>
    <n v="201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  <d v="2017-01-06T16:25:39"/>
    <d v="2017-02-05T16:25:39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  <d v="2014-06-16T15:17:46"/>
    <d v="2014-07-16T15:17:46"/>
    <n v="2014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  <d v="2015-08-18T14:20:40"/>
    <d v="2015-09-27T14:20:40"/>
    <n v="2015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  <d v="2016-02-15T06:04:57"/>
    <d v="2016-03-16T05:04:57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  <d v="2016-09-06T11:11:32"/>
    <d v="2016-10-06T14:00:00"/>
    <n v="20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  <d v="2014-11-05T13:35:53"/>
    <d v="2014-12-06T06:00:00"/>
    <n v="2014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  <d v="2014-05-01T19:40:52"/>
    <d v="2014-05-31T19:40:52"/>
    <n v="2014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  <d v="2014-05-23T17:48:03"/>
    <d v="2014-06-20T21:59:00"/>
    <n v="2014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  <d v="2014-11-12T20:35:13"/>
    <d v="2014-12-19T04:00:00"/>
    <n v="20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  <d v="2016-05-03T04:01:31"/>
    <d v="2016-06-07T04:01:31"/>
    <n v="20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  <d v="2014-09-17T19:55:39"/>
    <d v="2014-10-17T19:55:39"/>
    <n v="201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  <d v="2014-11-21T18:01:56"/>
    <d v="2014-12-23T00:00:00"/>
    <n v="201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  <d v="2017-01-21T12:01:30"/>
    <d v="2017-02-20T12:01:30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  <d v="2016-07-19T16:52:18"/>
    <d v="2016-08-18T16:52:18"/>
    <n v="2016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  <d v="2015-12-01T06:37:27"/>
    <d v="2016-01-19T06:37:27"/>
    <n v="2015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  <d v="2017-02-14T14:24:46"/>
    <d v="2017-03-14T13:24:46"/>
    <n v="2017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  <d v="2017-01-01T17:35:22"/>
    <d v="2017-02-01T00:00:00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  <d v="2015-02-17T15:05:20"/>
    <d v="2015-03-19T14:05:20"/>
    <n v="2015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  <d v="2015-09-28T18:24:55"/>
    <d v="2015-10-23T18:24:55"/>
    <n v="201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  <d v="2014-10-29T19:15:26"/>
    <d v="2014-12-01T03:00:00"/>
    <n v="2014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  <d v="2016-01-22T11:24:25"/>
    <d v="2016-02-15T15:00:00"/>
    <n v="2016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  <d v="2016-03-14T00:02:57"/>
    <d v="2016-05-02T03:59:00"/>
    <n v="2016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  <d v="2015-08-05T16:11:02"/>
    <d v="2015-09-04T16:11:02"/>
    <n v="201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  <d v="2016-04-24T19:53:51"/>
    <d v="2016-05-23T22:00:00"/>
    <n v="2016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  <d v="2015-07-28T19:15:10"/>
    <d v="2015-08-27T19:15:10"/>
    <n v="2015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  <d v="2016-07-01T07:33:47"/>
    <d v="2016-08-06T18:00:00"/>
    <n v="2016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  <d v="2014-12-08T18:46:10"/>
    <d v="2015-01-22T18:46:10"/>
    <n v="2014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  <d v="2016-12-01T22:03:39"/>
    <d v="2017-01-03T22:03:39"/>
    <n v="2016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  <d v="2014-10-27T00:10:16"/>
    <d v="2014-11-26T01:15:00"/>
    <n v="2014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  <d v="2014-12-01T17:05:38"/>
    <d v="2014-12-31T17:05:38"/>
    <n v="201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d v="2015-06-15T23:55:00"/>
    <d v="2015-06-30T23:55:00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  <d v="2014-10-23T12:13:54"/>
    <d v="2014-11-22T13:13:54"/>
    <n v="2014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  <d v="2015-02-18T01:13:44"/>
    <d v="2015-04-01T00:18:00"/>
    <n v="2015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  <d v="2015-01-27T21:13:54"/>
    <d v="2015-03-02T21:16:00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  <d v="2014-07-19T05:06:39"/>
    <d v="2014-09-17T05:06:39"/>
    <n v="2014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  <d v="2017-02-16T10:14:42"/>
    <d v="2017-02-23T10:14:42"/>
    <n v="2017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  <d v="2015-10-09T21:10:20"/>
    <d v="2015-11-08T22:10:20"/>
    <n v="2015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  <d v="2015-10-04T03:15:59"/>
    <d v="2015-11-03T04:15:59"/>
    <n v="201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  <d v="2016-04-12T10:47:14"/>
    <d v="2016-05-12T10:47:14"/>
    <n v="201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  <d v="2015-04-27T19:47:19"/>
    <d v="2015-05-27T19:47:19"/>
    <n v="2015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  <d v="2014-09-10T16:31:48"/>
    <d v="2014-10-01T03:59:00"/>
    <n v="201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  <d v="2015-08-03T06:47:27"/>
    <d v="2015-09-02T06:47:27"/>
    <n v="2015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  <d v="2015-07-03T06:03:10"/>
    <d v="2015-08-02T06:03:10"/>
    <n v="2015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  <d v="2015-08-25T14:43:52"/>
    <d v="2015-09-17T17:00:00"/>
    <n v="2015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  <d v="2016-06-04T03:40:24"/>
    <d v="2016-07-04T03:40:24"/>
    <n v="2016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d v="2014-08-20T15:40:33"/>
    <d v="2014-09-20T15:40:33"/>
    <n v="2014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  <d v="2015-06-30T09:32:39"/>
    <d v="2015-08-28T12:12:00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  <d v="2015-04-14T01:16:39"/>
    <d v="2015-04-29T01:16:39"/>
    <n v="201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  <d v="2014-10-24T00:29:53"/>
    <d v="2014-11-13T01:29:53"/>
    <n v="201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  <d v="2013-10-08T01:00:03"/>
    <d v="2013-11-07T02:00:03"/>
    <n v="201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  <d v="2009-09-23T13:35:16"/>
    <d v="2009-12-02T00:50:00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  <d v="2014-01-13T17:49:11"/>
    <d v="2014-03-14T16:49:11"/>
    <n v="201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  <d v="2015-04-27T08:48:29"/>
    <d v="2015-05-28T20:05:00"/>
    <n v="2015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  <d v="2011-05-09T17:31:01"/>
    <d v="2011-06-08T17:31:01"/>
    <n v="201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  <d v="2016-06-28T22:00:04"/>
    <d v="2016-07-27T22:00:00"/>
    <n v="201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  <d v="2014-02-01T22:29:05"/>
    <d v="2014-02-17T00:00:00"/>
    <n v="201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  <d v="2014-11-19T01:29:45"/>
    <d v="2014-12-24T01:29:45"/>
    <n v="2014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  <d v="2013-04-25T16:18:34"/>
    <d v="2013-05-25T16:18:34"/>
    <n v="2013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  <d v="2016-03-09T19:31:22"/>
    <d v="2016-04-08T18:31:22"/>
    <n v="2016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  <d v="2015-05-20T18:28:03"/>
    <d v="2015-06-19T18:28:03"/>
    <n v="201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  <d v="2016-02-04T00:47:39"/>
    <d v="2016-02-28T23:59:00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  <d v="2017-02-20T00:00:02"/>
    <d v="2017-04-01T03:59:00"/>
    <n v="201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  <d v="2015-01-13T22:15:29"/>
    <d v="2015-02-17T22:15:29"/>
    <n v="20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  <d v="2014-06-09T12:34:56"/>
    <d v="2014-07-09T12:34:56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d v="2015-05-16T21:06:08"/>
    <d v="2015-06-30T21:06:08"/>
    <n v="201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  <d v="2012-05-25T20:20:48"/>
    <d v="2012-07-24T20:20:48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  <d v="2010-08-09T01:34:51"/>
    <d v="2010-09-02T02:00:00"/>
    <n v="201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  <d v="2013-07-26T23:54:51"/>
    <d v="2013-08-28T23:54:51"/>
    <n v="201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  <d v="2012-03-22T01:12:06"/>
    <d v="2012-05-21T01:12:06"/>
    <n v="2012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  <d v="2015-11-17T10:46:30"/>
    <d v="2015-12-19T10:46:30"/>
    <n v="2015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  <d v="2015-08-30T18:57:33"/>
    <d v="2015-10-26T21:20:00"/>
    <n v="201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  <d v="2014-08-26T21:43:11"/>
    <d v="2014-09-25T21:43:11"/>
    <n v="2014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  <d v="2014-05-20T15:35:01"/>
    <d v="2014-05-30T15:35:01"/>
    <n v="201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  <d v="2016-12-03T21:29:28"/>
    <d v="2016-12-25T11:00:00"/>
    <n v="2016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  <d v="2015-03-06T02:30:22"/>
    <d v="2015-04-05T01:30:22"/>
    <n v="2015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  <d v="2014-11-13T22:49:25"/>
    <d v="2014-12-13T22:49:25"/>
    <n v="2014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  <d v="2015-01-01T05:59:59"/>
    <d v="2015-01-31T20:12:00"/>
    <n v="2015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  <d v="2015-09-09T23:38:06"/>
    <d v="2015-10-09T23:38:06"/>
    <n v="2015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  <d v="2015-08-24T20:34:24"/>
    <d v="2015-09-23T20:34:24"/>
    <n v="201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  <d v="2016-03-04T17:25:41"/>
    <d v="2016-04-03T16:25:41"/>
    <n v="2016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  <d v="2015-02-11T01:44:45"/>
    <d v="2015-03-28T00:44:45"/>
    <n v="2015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  <d v="2015-01-29T20:17:35"/>
    <d v="2015-02-28T20:17:35"/>
    <n v="201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  <d v="2016-03-16T17:06:22"/>
    <d v="2016-05-15T16:21:00"/>
    <n v="2016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  <d v="2014-05-21T01:12:08"/>
    <d v="2014-06-18T20:13:00"/>
    <n v="2014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  <d v="2014-10-29T10:19:29"/>
    <d v="2014-12-13T11:19:29"/>
    <n v="2014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  <d v="2016-08-21T08:29:57"/>
    <d v="2016-09-20T08:29:57"/>
    <n v="2016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  <d v="2015-05-27T16:00:58"/>
    <d v="2015-07-26T16:00:58"/>
    <n v="2015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  <d v="2016-03-09T12:56:16"/>
    <d v="2016-04-08T11:56:16"/>
    <n v="20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  <d v="2014-06-01T01:22:32"/>
    <d v="2014-07-15T05:11:00"/>
    <n v="2014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  <d v="2011-04-05T02:13:53"/>
    <d v="2011-05-05T02:13:53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  <d v="2011-09-02T07:08:37"/>
    <d v="2011-10-14T23:00:00"/>
    <n v="2011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  <d v="2011-11-29T04:04:19"/>
    <d v="2012-01-28T04:04:19"/>
    <n v="20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  <d v="2012-02-06T20:17:15"/>
    <d v="2012-03-17T19:17:15"/>
    <n v="201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  <d v="2011-07-23T00:18:33"/>
    <d v="2011-08-01T07:00:00"/>
    <n v="201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  <d v="2010-12-24T02:40:38"/>
    <d v="2011-03-24T01:40:38"/>
    <n v="2010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  <d v="2012-05-24T19:24:11"/>
    <d v="2012-06-14T19:24:11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  <d v="2013-11-29T19:56:26"/>
    <d v="2014-01-01T05:26:00"/>
    <n v="201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  <d v="2011-09-10T00:01:49"/>
    <d v="2011-11-02T08:00:00"/>
    <n v="2011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  <d v="2012-11-15T22:11:50"/>
    <d v="2012-12-15T22:11:50"/>
    <n v="2012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  <d v="2013-05-15T00:00:32"/>
    <d v="2013-06-05T00:00:32"/>
    <n v="201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  <d v="2012-12-03T20:59:44"/>
    <d v="2013-01-02T20:59:44"/>
    <n v="20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  <d v="2012-06-22T01:40:02"/>
    <d v="2012-07-22T01:40:02"/>
    <n v="20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  <d v="2014-06-04T23:32:49"/>
    <d v="2014-08-03T17:00:00"/>
    <n v="20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  <d v="2011-10-29T01:13:16"/>
    <d v="2011-12-13T02:13:16"/>
    <n v="2011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  <d v="2012-10-12T17:10:21"/>
    <d v="2012-11-22T22:00:00"/>
    <n v="2012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  <d v="2013-09-29T15:56:28"/>
    <d v="2013-11-01T19:00:00"/>
    <n v="2013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  <d v="2013-01-27T15:42:15"/>
    <d v="2013-03-08T15:42:15"/>
    <n v="2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  <d v="2014-08-25T04:28:06"/>
    <d v="2014-09-15T04:28:06"/>
    <n v="2014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  <d v="2013-02-16T08:09:00"/>
    <d v="2013-02-23T08:09:00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  <d v="2012-04-04T14:33:35"/>
    <d v="2012-05-28T03:59:00"/>
    <n v="201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  <d v="2014-11-07T07:04:34"/>
    <d v="2014-12-17T07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  <d v="2013-06-28T16:31:29"/>
    <d v="2013-08-27T16:31:29"/>
    <n v="2013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d v="2012-11-30T08:48:55"/>
    <d v="2013-01-09T08:48:55"/>
    <n v="201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  <d v="2012-08-14T16:47:33"/>
    <d v="2012-09-11T16:47:33"/>
    <n v="2012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  <d v="2013-11-01T20:21:07"/>
    <d v="2013-12-01T21:21:07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  <d v="2012-10-23T16:58:09"/>
    <d v="2012-11-26T04:59:00"/>
    <n v="2012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  <d v="2014-05-15T17:41:22"/>
    <d v="2014-06-17T17:41:22"/>
    <n v="2014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  <d v="2014-01-06T20:48:53"/>
    <d v="2014-02-20T20:48:53"/>
    <n v="201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  <d v="2012-01-31T20:06:15"/>
    <d v="2012-03-02T06:59:00"/>
    <n v="20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  <d v="2012-09-12T20:37:41"/>
    <d v="2012-10-12T20:37:41"/>
    <n v="2012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  <d v="2011-07-26T08:10:54"/>
    <d v="2011-09-24T08:10:54"/>
    <n v="201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  <d v="2011-12-19T21:12:36"/>
    <d v="2012-01-16T05:00:00"/>
    <n v="201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  <d v="2011-04-25T04:33:21"/>
    <d v="2011-06-02T05:59:00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  <d v="2016-05-12T20:51:01"/>
    <d v="2016-07-11T20:51:01"/>
    <n v="2016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  <d v="2011-04-30T02:04:48"/>
    <d v="2011-06-12T04:00:00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  <d v="2009-11-05T18:02:20"/>
    <d v="2009-12-31T23:39:00"/>
    <n v="2009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  <d v="2013-01-14T16:29:28"/>
    <d v="2013-02-28T21:25:00"/>
    <n v="2013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  <d v="2012-02-02T15:39:25"/>
    <d v="2012-03-03T15:39:25"/>
    <n v="201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  <d v="2010-07-20T05:32:35"/>
    <d v="2010-08-03T01:59:00"/>
    <n v="2010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  <d v="2014-11-19T14:19:04"/>
    <d v="2014-12-19T14:19:04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  <d v="2011-05-25T00:35:27"/>
    <d v="2011-06-14T00:35:27"/>
    <n v="2011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  <d v="2012-08-25T19:46:52"/>
    <d v="2012-09-24T19:46:52"/>
    <n v="201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  <d v="2012-09-23T01:26:00"/>
    <d v="2012-11-22T02:26:00"/>
    <n v="201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  <d v="2013-09-04T14:49:00"/>
    <d v="2013-09-18T14:49:00"/>
    <n v="2013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  <d v="2014-07-13T10:48:23"/>
    <d v="2014-08-14T18:11:00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  <d v="2012-05-10T09:49:37"/>
    <d v="2012-06-09T09:49:37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  <d v="2011-02-18T16:54:42"/>
    <d v="2011-03-20T15:54:42"/>
    <n v="2011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  <d v="2014-04-08T16:25:55"/>
    <d v="2014-05-23T16:25:55"/>
    <n v="2014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  <d v="2013-09-09T10:27:17"/>
    <d v="2013-10-09T10:27:17"/>
    <n v="2013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  <d v="2011-03-23T21:37:00"/>
    <d v="2011-04-26T06:59:00"/>
    <n v="201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  <d v="2013-10-25T11:49:53"/>
    <d v="2013-11-24T12:49:53"/>
    <n v="201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  <d v="2011-03-24T20:01:36"/>
    <d v="2011-04-24T20:01:36"/>
    <n v="2011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  <d v="2012-03-19T21:22:40"/>
    <d v="2012-04-18T21:22:40"/>
    <n v="2012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  <d v="2012-03-06T19:00:20"/>
    <d v="2012-04-05T18:00:20"/>
    <n v="201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  <d v="2012-11-13T22:17:32"/>
    <d v="2012-12-13T22:17:32"/>
    <n v="20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  <d v="2012-04-24T18:46:08"/>
    <d v="2012-05-24T18:46:08"/>
    <n v="201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  <d v="2012-11-10T05:19:27"/>
    <d v="2012-12-18T14:20:00"/>
    <n v="20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  <d v="2013-11-18T21:55:21"/>
    <d v="2013-12-17T12:00:00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  <d v="2016-03-30T16:39:10"/>
    <d v="2016-04-30T21:59:00"/>
    <n v="2016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  <d v="2015-12-05T23:57:11"/>
    <d v="2016-01-17T21:00:00"/>
    <n v="2015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  <d v="2011-11-01T04:45:36"/>
    <d v="2011-12-31T05:45:36"/>
    <n v="2011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d v="2015-01-02T00:31:47"/>
    <d v="2015-02-01T00:31:47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  <d v="2012-01-31T18:16:58"/>
    <d v="2012-03-16T03:59:00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  <d v="2011-01-21T15:35:13"/>
    <d v="2011-02-22T03:00:00"/>
    <n v="201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  <d v="2013-02-26T06:04:33"/>
    <d v="2013-03-28T05:04:33"/>
    <n v="201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  <d v="2014-02-12T01:41:38"/>
    <d v="2014-03-11T06:59:00"/>
    <n v="2014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  <d v="2011-10-29T03:35:39"/>
    <d v="2011-11-28T04:35:39"/>
    <n v="2011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  <d v="2016-04-01T21:14:36"/>
    <d v="2016-05-31T21:14:36"/>
    <n v="201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  <d v="2010-05-15T22:19:59"/>
    <d v="2010-07-05T04:00:00"/>
    <n v="2010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  <d v="2016-07-02T13:03:34"/>
    <d v="2016-08-01T13:03:34"/>
    <n v="2016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  <d v="2012-05-05T15:45:30"/>
    <d v="2012-06-04T15:45:30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  <d v="2015-02-04T21:04:52"/>
    <d v="2015-03-06T21:04:52"/>
    <n v="2015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  <d v="2016-07-18T14:31:46"/>
    <d v="2016-08-18T06:59:00"/>
    <n v="2016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  <d v="2011-09-16T17:35:40"/>
    <d v="2011-10-16T22:03:00"/>
    <n v="2011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  <d v="2012-03-05T17:25:47"/>
    <d v="2012-04-21T03:59:00"/>
    <n v="2012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  <d v="2016-02-16T09:46:16"/>
    <d v="2016-04-16T05:59:00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  <d v="2014-01-23T20:31:11"/>
    <d v="2014-02-06T20:31:11"/>
    <n v="201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d v="2011-06-29T01:39:05"/>
    <d v="2011-07-22T01:39:05"/>
    <n v="2011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  <d v="2014-06-12T18:11:07"/>
    <d v="2014-07-12T18:11:07"/>
    <n v="201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  <d v="2017-02-08T02:54:44"/>
    <d v="2017-03-29T02:00:00"/>
    <n v="201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  <d v="2017-02-13T05:07:40"/>
    <d v="2017-04-14T04:07:40"/>
    <n v="2017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  <d v="2017-03-14T18:45:38"/>
    <d v="2017-04-07T18:45:38"/>
    <n v="2017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  <d v="2017-02-17T19:34:01"/>
    <d v="2017-03-17T18:34:01"/>
    <n v="2017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  <d v="2017-02-22T06:00:23"/>
    <d v="2017-03-24T05:00:23"/>
    <n v="201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  <d v="2017-02-26T20:15:19"/>
    <d v="2017-04-27T19:15:19"/>
    <n v="2017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  <d v="2017-03-08T01:07:25"/>
    <d v="2017-04-10T20:15:00"/>
    <n v="201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  <d v="2017-03-10T12:49:54"/>
    <d v="2017-04-09T11:49:54"/>
    <n v="2017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  <d v="2017-02-14T22:37:10"/>
    <d v="2017-03-16T21:37:10"/>
    <n v="2017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  <d v="2017-03-07T10:20:42"/>
    <d v="2017-04-06T09:20:42"/>
    <n v="2017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  <d v="2017-03-01T16:50:08"/>
    <d v="2017-04-03T01:00:00"/>
    <n v="2017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  <d v="2017-02-22T03:37:47"/>
    <d v="2017-03-26T23:59:00"/>
    <n v="2017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  <d v="2017-03-09T22:05:12"/>
    <d v="2017-04-09T20:00:00"/>
    <n v="2017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  <d v="2017-02-25T16:04:34"/>
    <d v="2017-03-27T04:36:00"/>
    <n v="20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  <d v="2017-03-07T00:45:14"/>
    <d v="2017-04-10T01:00:00"/>
    <n v="2017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  <d v="2017-03-02T01:40:11"/>
    <d v="2017-04-01T00:40:11"/>
    <n v="2017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  <d v="2017-03-11T00:47:28"/>
    <d v="2017-04-09T23:47:28"/>
    <n v="201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  <d v="2017-03-02T04:59:20"/>
    <d v="2017-03-26T03:33:00"/>
    <n v="2017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  <d v="2017-03-12T20:44:05"/>
    <d v="2017-04-11T20:44:05"/>
    <n v="2017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  <d v="2017-03-02T01:43:10"/>
    <d v="2017-04-01T04:00:00"/>
    <n v="2017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  <d v="2014-12-16T15:56:45"/>
    <d v="2015-01-15T15:56:45"/>
    <n v="2014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  <d v="2015-02-28T20:52:30"/>
    <d v="2015-03-30T19:52:30"/>
    <n v="2015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  <d v="2015-07-02T06:45:37"/>
    <d v="2015-08-31T06:45:37"/>
    <n v="2015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  <d v="2015-01-17T03:21:13"/>
    <d v="2015-02-16T03:21:13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  <d v="2015-08-29T00:24:06"/>
    <d v="2015-09-09T16:00:00"/>
    <n v="201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  <d v="2015-06-24T07:21:12"/>
    <d v="2015-08-23T07:21:12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  <d v="2016-02-27T17:18:15"/>
    <d v="2016-03-28T16:18:15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  <d v="2016-03-22T20:48:26"/>
    <d v="2016-05-01T20:48:26"/>
    <n v="2016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  <d v="2014-07-21T13:31:54"/>
    <d v="2014-08-31T19:39:00"/>
    <n v="2014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  <d v="2015-12-03T14:11:28"/>
    <d v="2016-01-18T13:00:00"/>
    <n v="2015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  <d v="2014-08-01T15:30:34"/>
    <d v="2014-09-01T15:30:34"/>
    <n v="201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  <d v="2015-05-01T21:55:53"/>
    <d v="2015-06-30T21:55:53"/>
    <n v="201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  <d v="2014-09-05T19:13:32"/>
    <d v="2014-10-05T19:13:32"/>
    <n v="2014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  <d v="2015-04-01T22:02:41"/>
    <d v="2015-05-01T22:02:41"/>
    <n v="2015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  <d v="2015-03-01T05:13:05"/>
    <d v="2015-03-31T03:22:00"/>
    <n v="201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  <d v="2016-10-30T13:51:39"/>
    <d v="2016-12-09T14:51:39"/>
    <n v="2016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  <d v="2016-03-31T23:33:58"/>
    <d v="2016-04-21T04:00:00"/>
    <n v="2016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  <d v="2016-03-31T14:39:09"/>
    <d v="2016-05-14T04:59:00"/>
    <n v="2016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  <d v="2014-08-18T12:49:51"/>
    <d v="2014-09-17T12:49:51"/>
    <n v="2014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  <d v="2014-10-10T18:47:51"/>
    <d v="2014-11-09T19:47:51"/>
    <n v="2014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  <d v="2015-11-11T11:04:23"/>
    <d v="2015-12-11T11:04:23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  <d v="2016-02-25T23:03:49"/>
    <d v="2016-04-03T00:10:00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  <d v="2015-05-05T19:48:35"/>
    <d v="2015-07-01T06:00:00"/>
    <n v="201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  <d v="2014-09-30T22:22:42"/>
    <d v="2014-10-30T22:22:42"/>
    <n v="201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  <d v="2014-07-25T23:14:09"/>
    <d v="2014-08-24T23:14:09"/>
    <n v="201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  <d v="2014-05-29T22:04:24"/>
    <d v="2014-06-27T22:04:24"/>
    <n v="201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  <d v="2015-02-09T22:16:17"/>
    <d v="2015-04-05T11:00:00"/>
    <n v="2015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  <d v="2015-09-21T15:01:14"/>
    <d v="2015-10-21T15:01:14"/>
    <n v="2015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  <d v="2016-04-11T01:15:06"/>
    <d v="2016-06-10T01:15:06"/>
    <n v="201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  <d v="2015-09-25T02:06:23"/>
    <d v="2015-10-25T02:06:23"/>
    <n v="2015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  <d v="2015-05-28T21:45:52"/>
    <d v="2015-06-11T15:00:00"/>
    <n v="201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  <d v="2015-11-17T16:24:41"/>
    <d v="2016-01-16T05:00:00"/>
    <n v="2015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  <d v="2016-09-01T16:12:54"/>
    <d v="2016-09-13T21:30:00"/>
    <n v="2016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  <d v="2015-04-08T00:52:36"/>
    <d v="2015-05-08T00:52:36"/>
    <n v="2015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d v="2016-07-08T19:32:25"/>
    <d v="2016-08-07T19:32:25"/>
    <n v="2016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  <d v="2015-10-09T20:40:33"/>
    <d v="2015-11-08T21:40:33"/>
    <n v="2015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  <d v="2015-06-20T22:46:32"/>
    <d v="2015-07-20T22:46:32"/>
    <n v="2015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  <d v="2014-09-02T20:59:02"/>
    <d v="2014-10-02T20:59:02"/>
    <n v="2014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  <d v="2016-03-06T20:58:52"/>
    <d v="2016-05-04T19:58:52"/>
    <n v="2016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  <d v="2015-06-16T19:37:02"/>
    <d v="2015-07-16T19:37:02"/>
    <n v="2015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  <d v="2015-04-26T15:04:31"/>
    <d v="2015-06-10T15:04:31"/>
    <n v="20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  <d v="2016-12-06T21:02:50"/>
    <d v="2017-01-07T21:00:00"/>
    <n v="2016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  <d v="2016-08-04T22:12:55"/>
    <d v="2016-08-27T03:59:00"/>
    <n v="2016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  <d v="2015-01-22T14:31:17"/>
    <d v="2015-03-08T13:31:17"/>
    <n v="201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  <d v="2016-11-16T06:13:58"/>
    <d v="2016-12-22T02:00:00"/>
    <n v="2016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  <d v="2016-10-25T04:14:27"/>
    <d v="2016-11-24T02:00:00"/>
    <n v="201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  <d v="2015-10-15T10:27:10"/>
    <d v="2015-11-13T15:00:00"/>
    <n v="201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  <d v="2015-08-03T22:49:03"/>
    <d v="2015-09-02T22:49:03"/>
    <n v="2015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  <d v="2017-01-23T23:25:21"/>
    <d v="2017-03-01T19:00:00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  <d v="2016-03-25T20:05:04"/>
    <d v="2016-04-19T20:05:04"/>
    <n v="2016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  <d v="2015-02-17T18:45:23"/>
    <d v="2015-03-19T17:45:23"/>
    <n v="2015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  <d v="2016-09-14T06:04:42"/>
    <d v="2016-10-14T06:04:42"/>
    <n v="2016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  <d v="2016-02-20T17:59:28"/>
    <d v="2016-03-21T16:59:28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  <d v="2015-03-04T21:02:33"/>
    <d v="2015-04-03T20:02:33"/>
    <n v="2015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d v="2015-09-05T18:56:01"/>
    <d v="2015-10-05T18:56:01"/>
    <n v="201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  <d v="2016-07-20T04:01:09"/>
    <d v="2016-08-29T04:01:09"/>
    <n v="2016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  <d v="2016-12-29T19:51:23"/>
    <d v="2017-01-28T19:29:00"/>
    <n v="2016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  <d v="2016-05-15T22:56:32"/>
    <d v="2016-07-14T22:56:32"/>
    <n v="2016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  <d v="2015-03-05T19:53:49"/>
    <d v="2015-03-25T18:53:49"/>
    <n v="2015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  <d v="2016-02-05T16:08:33"/>
    <d v="2016-02-25T16:08:33"/>
    <n v="2016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  <d v="2015-07-24T13:37:40"/>
    <d v="2015-09-12T13:37:40"/>
    <n v="2015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d v="2016-02-10T23:34:05"/>
    <d v="2016-03-11T23:34:05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  <d v="2016-09-23T20:50:40"/>
    <d v="2016-10-23T20:50:40"/>
    <n v="201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  <d v="2014-07-05T11:39:39"/>
    <d v="2014-08-03T11:39:39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  <d v="2014-07-14T23:31:52"/>
    <d v="2014-08-13T23:31:52"/>
    <n v="201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  <d v="2014-08-04T20:38:08"/>
    <d v="2014-08-25T20:38:08"/>
    <n v="2014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  <d v="2014-07-04T15:48:04"/>
    <d v="2014-08-03T15:48:04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  <d v="2014-07-29T13:27:24"/>
    <d v="2014-09-27T13:27:24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  <d v="2014-12-14T19:39:19"/>
    <d v="2015-01-13T19:39:19"/>
    <n v="2014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  <d v="2014-09-09T18:43:14"/>
    <d v="2014-10-14T18:43:14"/>
    <n v="20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  <d v="2014-09-23T23:30:40"/>
    <d v="2014-10-23T23:30:40"/>
    <n v="2014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  <d v="2014-05-07T17:13:56"/>
    <d v="2014-07-06T17:13:56"/>
    <n v="2014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  <d v="2014-12-05T18:14:58"/>
    <d v="2015-01-19T18:14:58"/>
    <n v="2014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  <d v="2014-10-18T05:14:52"/>
    <d v="2014-11-29T14:59:00"/>
    <n v="201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  <d v="2014-09-09T23:26:00"/>
    <d v="2014-10-24T23:26:00"/>
    <n v="201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  <d v="2014-09-23T22:57:51"/>
    <d v="2014-10-29T22:57:51"/>
    <n v="201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  <d v="2015-01-21T08:34:13"/>
    <d v="2015-02-20T08:34:13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  <d v="2015-02-10T20:43:15"/>
    <d v="2015-03-27T19:43:15"/>
    <n v="20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  <d v="2016-08-03T16:36:20"/>
    <d v="2016-09-02T16:36:20"/>
    <n v="2016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  <d v="2016-05-03T14:25:10"/>
    <d v="2016-07-02T14:25:10"/>
    <n v="2016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  <d v="2016-08-15T14:49:05"/>
    <d v="2016-09-15T14:49:05"/>
    <n v="201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  <d v="2016-01-19T13:48:09"/>
    <d v="2016-02-21T13:48:09"/>
    <n v="2016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  <d v="2015-04-21T22:47:58"/>
    <d v="2015-05-21T22:47:58"/>
    <n v="20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  <d v="2014-12-30T15:44:00"/>
    <d v="2015-01-31T03:25:00"/>
    <n v="201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  <d v="2014-09-15T03:14:15"/>
    <d v="2014-10-16T00:00:00"/>
    <n v="201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  <d v="2014-11-15T13:12:57"/>
    <d v="2014-12-15T13:12:57"/>
    <n v="2014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  <d v="2015-03-05T15:43:57"/>
    <d v="2015-04-04T14:43:57"/>
    <n v="2015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  <d v="2014-10-01T22:45:42"/>
    <d v="2014-10-31T22:45:42"/>
    <n v="2014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  <d v="2014-11-13T06:00:03"/>
    <d v="2015-01-12T06:00:03"/>
    <n v="2014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  <d v="2015-01-06T16:11:18"/>
    <d v="2015-02-05T16:11:18"/>
    <n v="2015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  <d v="2014-11-30T17:46:05"/>
    <d v="2015-01-29T17:46:05"/>
    <n v="2014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  <d v="2015-07-04T00:44:42"/>
    <d v="2015-08-10T06:59:00"/>
    <n v="201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  <d v="2014-10-28T21:24:00"/>
    <d v="2014-11-27T22:24:00"/>
    <n v="2014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  <d v="2015-01-07T13:13:42"/>
    <d v="2015-02-11T13:13:42"/>
    <n v="2015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  <d v="2016-09-15T06:55:41"/>
    <d v="2016-10-14T16:00:00"/>
    <n v="2016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  <d v="2016-05-25T10:32:46"/>
    <d v="2016-07-24T10:32:46"/>
    <n v="201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  <d v="2016-11-15T13:39:49"/>
    <d v="2016-12-15T13:39:49"/>
    <n v="20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  <d v="2015-12-06T07:50:33"/>
    <d v="2016-02-04T07:50:33"/>
    <n v="2015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  <d v="2014-10-22T20:13:28"/>
    <d v="2014-11-11T21:13:28"/>
    <n v="2014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  <d v="2016-09-10T14:32:50"/>
    <d v="2016-10-10T14:32:50"/>
    <n v="201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  <d v="2015-11-13T15:51:08"/>
    <d v="2015-12-15T12:10:00"/>
    <n v="2015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  <d v="2015-06-04T11:20:30"/>
    <d v="2015-06-27T21:59:00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  <d v="2015-01-14T01:43:02"/>
    <d v="2015-02-14T01:43:02"/>
    <n v="201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  <d v="2015-10-05T16:16:44"/>
    <d v="2015-11-14T17:16:44"/>
    <n v="201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  <d v="2015-08-31T19:17:38"/>
    <d v="2015-10-02T18:00:00"/>
    <n v="2015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  <d v="2014-08-26T15:19:09"/>
    <d v="2014-09-30T15:19:09"/>
    <n v="2014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  <d v="2014-08-29T01:38:33"/>
    <d v="2014-09-28T01:38:33"/>
    <n v="2014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  <d v="2017-01-07T16:20:30"/>
    <d v="2017-02-11T16:20:30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  <d v="2015-01-25T21:47:19"/>
    <d v="2015-03-01T21:47:19"/>
    <n v="2015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  <d v="2014-08-09T21:50:26"/>
    <d v="2014-08-21T21:50:26"/>
    <n v="2014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  <d v="2014-08-25T10:24:30"/>
    <d v="2014-10-24T04:00:00"/>
    <n v="2014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  <d v="2016-06-03T07:38:56"/>
    <d v="2016-07-03T07:38:56"/>
    <n v="2016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  <d v="2014-07-09T21:20:12"/>
    <d v="2014-08-08T21:20:12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  <d v="2015-01-29T07:32:16"/>
    <d v="2015-02-28T07:32:16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  <d v="2015-06-17T21:45:37"/>
    <d v="2015-07-01T21:45:37"/>
    <n v="20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  <d v="2016-06-27T21:01:43"/>
    <d v="2016-07-25T19:00:00"/>
    <n v="2016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  <d v="2016-12-01T15:53:27"/>
    <d v="2017-01-30T06:59:00"/>
    <n v="2016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  <d v="2015-03-04T05:37:30"/>
    <d v="2015-04-03T04:37:30"/>
    <n v="201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  <d v="2014-06-30T18:03:16"/>
    <d v="2014-07-30T18:03:16"/>
    <n v="201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  <d v="2015-03-02T02:01:30"/>
    <d v="2015-04-01T01:01:30"/>
    <n v="2015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  <d v="2012-01-18T07:39:27"/>
    <d v="2012-03-03T07:39:27"/>
    <n v="2012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  <d v="2013-12-26T19:07:42"/>
    <d v="2014-01-31T19:01:00"/>
    <n v="201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  <d v="2012-09-24T16:26:16"/>
    <d v="2012-10-24T16:26:16"/>
    <n v="2012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  <d v="2013-12-18T21:59:27"/>
    <d v="2014-01-08T02:08:00"/>
    <n v="201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  <d v="2013-06-18T20:01:43"/>
    <d v="2013-07-11T20:01:43"/>
    <n v="201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  <d v="2014-01-18T22:10:17"/>
    <d v="2014-02-17T22:10:17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  <d v="2011-01-12T07:49:21"/>
    <d v="2011-03-03T07:49:21"/>
    <n v="20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  <d v="2014-04-07T21:35:30"/>
    <d v="2014-05-09T22:00:00"/>
    <n v="201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  <d v="2010-12-04T02:06:11"/>
    <d v="2011-01-21T22:00:00"/>
    <n v="201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  <d v="2014-01-25T16:25:07"/>
    <d v="2014-02-24T16:25:07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  <d v="2012-04-27T23:54:23"/>
    <d v="2012-05-12T23:54:23"/>
    <n v="201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  <d v="2011-02-02T12:57:07"/>
    <d v="2011-03-04T12:57:07"/>
    <n v="20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  <d v="2013-01-29T01:03:23"/>
    <d v="2013-03-02T07:59:00"/>
    <n v="2013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  <d v="2014-12-15T23:08:15"/>
    <d v="2015-01-24T23:08:15"/>
    <n v="201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  <d v="2016-03-01T16:51:11"/>
    <d v="2016-03-31T15:51:11"/>
    <n v="2016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  <d v="2013-01-31T19:25:29"/>
    <d v="2013-02-17T19:25:29"/>
    <n v="201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  <d v="2012-01-18T01:08:55"/>
    <d v="2012-03-18T00:08:55"/>
    <n v="2012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  <d v="2011-09-02T18:52:37"/>
    <d v="2011-10-01T03:00:00"/>
    <n v="201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  <d v="2016-09-01T17:19:42"/>
    <d v="2016-10-01T17:19:42"/>
    <n v="2016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  <d v="2013-04-18T02:18:30"/>
    <d v="2013-05-07T04:59:00"/>
    <n v="2013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  <d v="2014-04-16T20:17:25"/>
    <d v="2014-05-20T04:59:00"/>
    <n v="201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  <d v="2015-01-27T15:09:41"/>
    <d v="2015-03-02T05:59:0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  <d v="2011-01-21T23:52:34"/>
    <d v="2011-02-20T23:52:34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  <d v="2011-05-03T23:21:54"/>
    <d v="2011-06-11T03:00:00"/>
    <n v="2011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  <d v="2016-06-02T07:59:58"/>
    <d v="2016-06-17T04:55:00"/>
    <n v="201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  <d v="2012-11-15T15:36:17"/>
    <d v="2012-12-15T15:36:17"/>
    <n v="20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  <d v="2015-03-31T05:40:32"/>
    <d v="2015-04-21T05:40:32"/>
    <n v="2015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  <d v="2011-05-28T18:54:48"/>
    <d v="2011-07-31T06:59:00"/>
    <n v="2011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  <d v="2012-09-17T20:17:39"/>
    <d v="2012-10-17T20:17:39"/>
    <n v="2012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  <d v="2014-06-10T23:01:40"/>
    <d v="2014-07-10T23:01:40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  <d v="2014-07-07T21:45:38"/>
    <d v="2014-07-28T01:00:00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  <d v="2015-03-18T18:30:52"/>
    <d v="2015-04-25T00:00:00"/>
    <n v="2015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  <d v="2012-09-25T01:26:57"/>
    <d v="2012-11-14T02:26:57"/>
    <n v="201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  <d v="2013-04-24T00:30:37"/>
    <d v="2013-05-24T00:30:37"/>
    <n v="2013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  <d v="2013-11-22T12:55:40"/>
    <d v="2014-01-06T12:55:40"/>
    <n v="2013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  <d v="2014-06-27T20:31:12"/>
    <d v="2014-07-18T20:31:12"/>
    <n v="201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  <d v="2014-08-13T18:26:53"/>
    <d v="2014-09-12T18:26:53"/>
    <n v="201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  <d v="2011-10-17T04:48:41"/>
    <d v="2011-12-16T05:48:41"/>
    <n v="2011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  <d v="2011-08-23T18:28:49"/>
    <d v="2011-09-22T18:28:49"/>
    <n v="2011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  <d v="2014-01-16T17:01:24"/>
    <d v="2014-02-06T17:01:24"/>
    <n v="201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  <d v="2014-12-27T07:12:21"/>
    <d v="2015-01-26T07:12:21"/>
    <n v="201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  <d v="2017-01-20T11:49:34"/>
    <d v="2017-03-08T07:30:00"/>
    <n v="2017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  <d v="2014-05-13T19:08:05"/>
    <d v="2014-06-12T19:08:05"/>
    <n v="201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  <d v="2014-04-04T17:11:40"/>
    <d v="2014-05-04T17:11:40"/>
    <n v="201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  <d v="2016-10-02T08:49:07"/>
    <d v="2016-11-06T09:49:07"/>
    <n v="201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  <d v="2017-01-07T05:54:57"/>
    <d v="2017-03-01T04:00:00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  <d v="2016-10-06T22:11:52"/>
    <d v="2016-11-05T22:11:52"/>
    <n v="201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  <d v="2015-11-20T18:42:05"/>
    <d v="2015-12-15T07:59:00"/>
    <n v="2015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  <d v="2016-12-05T00:04:09"/>
    <d v="2017-01-04T00:04:09"/>
    <n v="201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  <d v="2016-01-02T08:32:15"/>
    <d v="2016-01-31T04:17:00"/>
    <n v="2016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  <d v="2014-10-11T18:48:21"/>
    <d v="2014-11-20T19:48:21"/>
    <n v="2014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  <d v="2015-05-31T03:06:42"/>
    <d v="2015-06-30T03:06:42"/>
    <n v="20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  <d v="2015-06-09T14:46:50"/>
    <d v="2015-07-08T16:45:0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  <d v="2016-06-08T23:15:33"/>
    <d v="2016-06-28T23:15:33"/>
    <n v="2016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  <d v="2016-06-07T21:35:08"/>
    <d v="2016-08-06T21:35:08"/>
    <n v="201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  <d v="2014-05-17T06:50:05"/>
    <d v="2014-06-16T06:50:05"/>
    <n v="201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  <d v="2015-01-31T00:42:05"/>
    <d v="2015-03-01T00:42:05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  <d v="2014-05-14T00:12:35"/>
    <d v="2014-06-13T00:12:35"/>
    <n v="2014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  <d v="2016-02-13T15:35:29"/>
    <d v="2016-03-14T14:35:29"/>
    <n v="2016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  <d v="2016-03-01T13:36:20"/>
    <d v="2016-03-30T12:36:20"/>
    <n v="2016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  <d v="2015-02-08T03:39:49"/>
    <d v="2015-03-10T02:39:49"/>
    <n v="2015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  <d v="2012-06-07T22:46:52"/>
    <d v="2012-07-10T23:48:00"/>
    <n v="201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  <d v="2012-03-09T22:45:08"/>
    <d v="2012-04-08T21:45:08"/>
    <n v="2012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  <d v="2012-10-23T04:45:35"/>
    <d v="2012-11-27T12:00:00"/>
    <n v="2012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  <d v="2012-07-09T02:15:10"/>
    <d v="2012-08-10T22:00:00"/>
    <n v="20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  <d v="2014-10-13T21:45:38"/>
    <d v="2014-11-12T22:45:38"/>
    <n v="2014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  <d v="2015-11-15T19:12:12"/>
    <d v="2015-12-03T21:30:00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  <d v="2010-05-01T05:45:32"/>
    <d v="2010-06-01T04:59:00"/>
    <n v="201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  <d v="2013-01-25T19:02:26"/>
    <d v="2013-03-11T18:02:26"/>
    <n v="201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  <d v="2012-11-15T18:52:08"/>
    <d v="2012-12-15T18:52:08"/>
    <n v="20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  <d v="2010-06-06T19:09:14"/>
    <d v="2010-07-22T06:00:00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  <d v="2011-05-08T15:18:01"/>
    <d v="2011-06-07T15:18:01"/>
    <n v="201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  <d v="2011-03-30T22:36:25"/>
    <d v="2011-04-16T03:59:00"/>
    <n v="2011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  <d v="2012-01-12T21:43:03"/>
    <d v="2012-02-12T21:43:03"/>
    <n v="2012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  <d v="2015-09-20T17:55:22"/>
    <d v="2015-10-20T17:55:22"/>
    <n v="2015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  <d v="2012-03-13T17:02:45"/>
    <d v="2012-04-12T17:02:45"/>
    <n v="2012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  <d v="2014-02-10T14:00:06"/>
    <d v="2014-03-04T21:00:00"/>
    <n v="201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  <d v="2015-12-28T04:37:53"/>
    <d v="2016-02-01T18:00:00"/>
    <n v="2015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  <d v="2015-02-23T22:36:06"/>
    <d v="2015-03-25T21:36:06"/>
    <n v="2015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  <d v="2012-09-08T20:55:31"/>
    <d v="2012-10-06T09:59:00"/>
    <n v="201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  <d v="2015-04-22T13:02:09"/>
    <d v="2015-05-22T13:00:00"/>
    <n v="2015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  <d v="2015-02-02T18:57:27"/>
    <d v="2015-03-04T18:57:27"/>
    <n v="2015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  <d v="2016-11-28T18:29:51"/>
    <d v="2017-01-27T18:29:51"/>
    <n v="2016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  <d v="2015-11-18T16:27:01"/>
    <d v="2016-01-02T16:27:01"/>
    <n v="201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  <d v="2014-08-08T22:13:14"/>
    <d v="2014-09-07T22:13:14"/>
    <n v="20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  <d v="2016-05-24T16:06:23"/>
    <d v="2016-06-23T16:06:23"/>
    <n v="2016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  <d v="2014-05-08T14:05:25"/>
    <d v="2014-05-23T14:05:25"/>
    <n v="2014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  <d v="2016-11-29T22:01:40"/>
    <d v="2016-12-29T22:01:40"/>
    <n v="2016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  <d v="2014-09-23T10:17:59"/>
    <d v="2014-10-23T10:17:59"/>
    <n v="2014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  <d v="2015-09-17T23:06:57"/>
    <d v="2015-10-31T22:45:00"/>
    <n v="2015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  <d v="2014-07-10T00:48:54"/>
    <d v="2014-08-09T00:48:54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  <d v="2015-05-05T05:26:00"/>
    <d v="2015-06-04T05:26:00"/>
    <n v="2015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  <d v="2014-09-08T12:16:18"/>
    <d v="2014-10-08T12:16:18"/>
    <n v="201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  <d v="2014-10-17T04:11:13"/>
    <d v="2014-11-01T03:59:00"/>
    <n v="20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  <d v="2014-08-13T01:10:22"/>
    <d v="2014-09-02T01:10:22"/>
    <n v="2014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  <d v="2016-10-13T17:12:55"/>
    <d v="2016-11-07T18:12:55"/>
    <n v="2016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  <d v="2017-01-11T06:28:53"/>
    <d v="2017-02-10T06:28:53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  <d v="2014-07-08T18:57:31"/>
    <d v="2014-08-12T18:57:31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  <d v="2015-04-19T21:00:49"/>
    <d v="2015-05-19T21:00:49"/>
    <n v="201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  <d v="2015-09-23T21:01:01"/>
    <d v="2015-10-21T23:00:00"/>
    <n v="2015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  <d v="2012-06-14T05:19:03"/>
    <d v="2012-07-14T05:19:03"/>
    <n v="2012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  <d v="2013-11-12T06:08:27"/>
    <d v="2013-12-12T06:08:27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  <d v="2011-08-17T20:22:12"/>
    <d v="2011-09-27T04:59:00"/>
    <n v="2011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  <d v="2013-12-18T18:15:55"/>
    <d v="2014-01-15T19:33:00"/>
    <n v="2013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  <d v="2013-09-18T21:38:08"/>
    <d v="2013-10-11T00:00:00"/>
    <n v="2013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  <d v="2010-10-05T22:54:16"/>
    <d v="2010-11-02T00:26:00"/>
    <n v="2010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  <d v="2012-02-21T20:40:39"/>
    <d v="2012-03-08T04:59:00"/>
    <n v="201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  <d v="2013-04-07T15:33:14"/>
    <d v="2013-05-07T15:33:14"/>
    <n v="2013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  <d v="2011-05-24T00:31:06"/>
    <d v="2011-07-05T00:31:06"/>
    <n v="2011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  <d v="2013-05-08T13:24:42"/>
    <d v="2013-07-07T13:24:42"/>
    <n v="2013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  <d v="2012-05-08T21:25:09"/>
    <d v="2012-05-22T03:30:00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  <d v="2012-01-03T19:26:13"/>
    <d v="2012-01-24T19:26:13"/>
    <n v="201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  <d v="2014-08-28T03:08:27"/>
    <d v="2014-09-27T03:08:27"/>
    <n v="201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  <d v="2011-11-18T20:48:41"/>
    <d v="2011-12-25T05:00:00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  <d v="2014-05-14T22:22:51"/>
    <d v="2014-06-21T04:59:00"/>
    <n v="201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  <d v="2011-11-05T21:21:10"/>
    <d v="2011-12-06T05:59:00"/>
    <n v="20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  <d v="2012-05-30T02:51:21"/>
    <d v="2012-06-15T03:59:00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  <d v="2013-06-01T06:13:51"/>
    <d v="2013-07-02T05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  <d v="2013-02-08T23:38:28"/>
    <d v="2013-03-10T22:38:28"/>
    <n v="2013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  <d v="2011-05-07T12:10:33"/>
    <d v="2011-06-15T03:59:00"/>
    <n v="201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  <d v="2014-04-15T06:58:51"/>
    <d v="2014-05-15T06:58:51"/>
    <n v="201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  <d v="2011-04-05T19:52:20"/>
    <d v="2011-07-04T19:52:20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  <d v="2016-06-27T06:28:36"/>
    <d v="2016-08-11T06:28:36"/>
    <n v="20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  <d v="2014-04-01T14:01:30"/>
    <d v="2014-05-01T14:01:30"/>
    <n v="201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  <d v="2015-06-02T06:02:38"/>
    <d v="2015-07-12T06:02:38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  <d v="2014-02-19T03:36:01"/>
    <d v="2014-04-20T02:36:01"/>
    <n v="201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  <d v="2009-10-16T22:02:00"/>
    <d v="2009-11-23T05:59:00"/>
    <n v="2009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  <d v="2016-04-13T14:30:09"/>
    <d v="2016-06-06T17:02:00"/>
    <n v="2016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  <d v="2014-06-10T10:09:11"/>
    <d v="2014-07-10T10:09:11"/>
    <n v="201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  <d v="2011-03-22T04:21:13"/>
    <d v="2011-04-22T04:21:13"/>
    <n v="201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  <d v="2016-10-08T10:05:37"/>
    <d v="2016-11-07T11:05:37"/>
    <n v="2016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  <d v="2013-09-09T14:33:35"/>
    <d v="2013-10-16T14:33:35"/>
    <n v="2013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  <d v="2012-02-02T04:47:45"/>
    <d v="2012-03-02T03:00:00"/>
    <n v="2012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  <d v="2016-01-25T13:56:16"/>
    <d v="2016-03-12T05:00:00"/>
    <n v="201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  <d v="2012-04-21T06:31:21"/>
    <d v="2012-05-23T19:00:00"/>
    <n v="201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  <d v="2015-03-04T22:10:05"/>
    <d v="2015-04-18T21:10:05"/>
    <n v="201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  <d v="2012-09-27T02:21:53"/>
    <d v="2012-10-27T02:21:53"/>
    <n v="2012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  <d v="2013-02-21T23:42:41"/>
    <d v="2013-03-23T22:42:41"/>
    <n v="2013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  <d v="2014-08-20T20:17:40"/>
    <d v="2014-10-01T00:00:00"/>
    <n v="2014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  <d v="2014-11-21T08:42:21"/>
    <d v="2014-12-21T08:42:21"/>
    <n v="201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  <d v="2012-08-27T04:40:17"/>
    <d v="2012-10-06T03:59:00"/>
    <n v="2012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  <d v="2014-04-13T18:43:56"/>
    <d v="2014-05-13T18:43:56"/>
    <n v="201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  <d v="2014-08-12T10:18:54"/>
    <d v="2014-09-16T10:18:54"/>
    <n v="201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  <d v="2016-03-23T06:32:52"/>
    <d v="2016-04-22T06:32:52"/>
    <n v="2016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  <d v="2011-12-21T02:08:30"/>
    <d v="2012-01-12T01:00:00"/>
    <n v="2011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  <d v="2014-07-15T12:58:18"/>
    <d v="2014-08-14T12:58:18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  <d v="2014-04-01T15:55:29"/>
    <d v="2014-05-01T15:55:29"/>
    <n v="2014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  <d v="2016-11-02T14:05:15"/>
    <d v="2016-12-03T15:05:15"/>
    <n v="2016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  <d v="2016-07-06T19:01:08"/>
    <d v="2016-08-05T19:01:08"/>
    <n v="2016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  <d v="2013-02-19T04:38:21"/>
    <d v="2013-04-20T03:38:21"/>
    <n v="201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  <d v="2013-10-14T12:01:01"/>
    <d v="2013-11-15T04:00:00"/>
    <n v="2013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  <d v="2012-10-19T00:17:24"/>
    <d v="2012-11-18T01:17:24"/>
    <n v="201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  <d v="2016-06-28T17:21:04"/>
    <d v="2016-08-06T07:00:00"/>
    <n v="201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  <d v="2013-06-20T08:01:09"/>
    <d v="2013-08-19T08:01:09"/>
    <n v="2013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  <d v="2013-02-08T18:07:31"/>
    <d v="2013-03-10T18:07:31"/>
    <n v="2013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  <d v="2013-06-13T21:35:25"/>
    <d v="2013-07-13T21:35:25"/>
    <n v="2013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  <d v="2015-11-03T05:12:20"/>
    <d v="2015-12-19T07:59:00"/>
    <n v="201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  <d v="2012-05-10T05:24:52"/>
    <d v="2012-06-12T07:00:00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  <d v="2015-10-13T11:02:26"/>
    <d v="2015-11-19T04:59:00"/>
    <n v="2015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  <d v="2016-02-23T13:01:02"/>
    <d v="2016-04-03T12:01:02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  <d v="2014-06-09T17:24:25"/>
    <d v="2014-07-09T17:24:25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  <d v="2016-11-04T14:04:47"/>
    <d v="2016-12-04T15:04:47"/>
    <n v="201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  <d v="2016-08-11T00:16:58"/>
    <d v="2016-09-02T07:00:00"/>
    <n v="2016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  <d v="2014-10-01T18:58:01"/>
    <d v="2014-11-30T19:58:01"/>
    <n v="201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  <d v="2016-07-04T16:46:11"/>
    <d v="2016-08-02T23:00:00"/>
    <n v="2016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  <d v="2016-02-13T10:24:43"/>
    <d v="2016-03-14T09:24:43"/>
    <n v="201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  <d v="2015-01-30T15:21:16"/>
    <d v="2015-03-01T15:21:16"/>
    <n v="2015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  <d v="2015-07-21T18:19:02"/>
    <d v="2015-08-20T18:19:02"/>
    <n v="2015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d v="2016-11-11T16:20:08"/>
    <d v="2016-12-11T16:20:08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  <d v="2016-01-29T04:42:12"/>
    <d v="2016-02-13T04:42:12"/>
    <n v="2016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  <d v="2015-06-12T21:26:26"/>
    <d v="2015-07-03T21:26:26"/>
    <n v="2015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  <d v="2015-01-19T03:26:31"/>
    <d v="2015-02-18T03:26:31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  <d v="2015-11-21T14:07:17"/>
    <d v="2015-12-21T14:07:17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  <d v="2016-10-08T00:09:02"/>
    <d v="2016-12-07T01:09:02"/>
    <n v="2016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  <d v="2015-06-26T21:38:56"/>
    <d v="2015-07-16T21:38:56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  <d v="2014-06-10T19:40:11"/>
    <d v="2014-07-10T19:40:11"/>
    <n v="2014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  <d v="2014-07-27T22:20:12"/>
    <d v="2014-08-26T22:20:12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  <d v="2014-06-17T02:50:38"/>
    <d v="2014-08-01T02:50:38"/>
    <n v="2014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  <d v="2014-10-14T11:35:08"/>
    <d v="2014-11-13T12:35:08"/>
    <n v="2014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  <d v="2015-12-07T22:50:13"/>
    <d v="2016-01-06T22:50:13"/>
    <n v="2015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  <d v="2015-05-12T05:01:56"/>
    <d v="2015-06-12T20:00:00"/>
    <n v="201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  <d v="2016-12-24T17:05:43"/>
    <d v="2017-01-23T17:05:43"/>
    <n v="2016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  <d v="2010-06-18T03:00:52"/>
    <d v="2010-07-02T23:00:00"/>
    <n v="20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  <d v="2014-06-10T14:31:03"/>
    <d v="2014-07-10T14:31:03"/>
    <n v="2014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  <d v="2013-09-18T19:30:18"/>
    <d v="2013-10-16T03:59:00"/>
    <n v="2013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  <d v="2014-10-29T12:00:45"/>
    <d v="2014-12-03T13:00:45"/>
    <n v="2014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  <d v="2010-06-18T20:06:26"/>
    <d v="2010-08-24T04:00:00"/>
    <n v="201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  <d v="2011-08-06T14:30:22"/>
    <d v="2011-09-19T14:30:22"/>
    <n v="2011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  <d v="2016-10-18T07:45:43"/>
    <d v="2016-11-23T08:45:43"/>
    <n v="201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  <d v="2016-07-19T23:54:51"/>
    <d v="2016-08-18T23:54:51"/>
    <n v="201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  <d v="2015-12-09T08:36:13"/>
    <d v="2016-01-11T23:00:00"/>
    <n v="2015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  <d v="2015-01-06T19:44:01"/>
    <d v="2015-02-05T19:44:01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  <d v="2016-05-09T23:03:34"/>
    <d v="2016-07-08T23:03:34"/>
    <n v="2016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  <d v="2013-02-19T05:08:59"/>
    <d v="2013-03-25T04:08:59"/>
    <n v="201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  <d v="2011-08-10T21:02:43"/>
    <d v="2011-09-09T21:02:43"/>
    <n v="2011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  <d v="2013-02-07T21:08:19"/>
    <d v="2013-03-09T21:08:19"/>
    <n v="201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  <d v="2012-02-22T01:22:35"/>
    <d v="2012-03-24T04:00:00"/>
    <n v="201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  <d v="2015-07-14T08:46:49"/>
    <d v="2015-08-13T08:46:49"/>
    <n v="20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  <d v="2016-08-23T17:00:21"/>
    <d v="2016-09-22T17:00:21"/>
    <n v="2016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  <d v="2014-04-08T02:20:24"/>
    <d v="2014-05-14T23:04:00"/>
    <n v="201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  <d v="2014-08-10T01:41:37"/>
    <d v="2014-09-24T01:41:37"/>
    <n v="2014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  <d v="2016-05-12T13:39:32"/>
    <d v="2016-06-11T13:39:32"/>
    <n v="20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  <d v="2015-05-12T10:05:53"/>
    <d v="2015-06-11T10:05:53"/>
    <n v="201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  <d v="2012-07-09T23:12:24"/>
    <d v="2012-08-13T03:00:00"/>
    <n v="201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  <d v="2015-05-12T04:25:46"/>
    <d v="2015-06-11T04:25:46"/>
    <n v="2015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  <d v="2014-03-06T17:39:45"/>
    <d v="2014-04-21T03:59:00"/>
    <n v="2014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  <d v="2015-02-13T19:31:59"/>
    <d v="2015-03-30T18:31:59"/>
    <n v="2015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  <d v="2010-02-06T22:03:26"/>
    <d v="2010-03-15T21:55:00"/>
    <n v="2010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  <d v="2014-07-28T00:31:21"/>
    <d v="2014-08-27T00:31:21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  <d v="2012-10-30T23:54:56"/>
    <d v="2012-11-29T23:54:56"/>
    <n v="2012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  <d v="2014-12-02T07:54:13"/>
    <d v="2015-01-09T01:00:00"/>
    <n v="2014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  <d v="2016-11-15T13:34:34"/>
    <d v="2016-12-15T05:00:00"/>
    <n v="2016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  <d v="2014-03-27T01:58:38"/>
    <d v="2014-04-26T01:58:38"/>
    <n v="2014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  <d v="2015-03-13T03:07:13"/>
    <d v="2015-05-07T06:58:00"/>
    <n v="2015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  <d v="2015-11-03T15:00:07"/>
    <d v="2015-12-19T01:00:00"/>
    <n v="201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  <d v="2014-04-09T20:45:19"/>
    <d v="2014-05-09T20:45:19"/>
    <n v="201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  <d v="2013-10-31T05:02:33"/>
    <d v="2013-12-30T06:02:33"/>
    <n v="201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  <d v="2013-05-30T06:30:21"/>
    <d v="2013-07-01T18:00:00"/>
    <n v="2013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  <d v="2016-11-01T10:32:05"/>
    <d v="2016-12-01T04:59:00"/>
    <n v="2016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  <d v="2013-10-31T22:15:03"/>
    <d v="2013-11-15T23:15:03"/>
    <n v="201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  <d v="2016-10-11T12:37:07"/>
    <d v="2016-11-10T13:37:07"/>
    <n v="2016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  <d v="2015-11-23T16:59:34"/>
    <d v="2016-01-22T16:59:34"/>
    <n v="2015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  <d v="2016-10-18T04:14:37"/>
    <d v="2016-12-11T04:59:00"/>
    <n v="201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  <d v="2015-05-14T16:25:14"/>
    <d v="2015-06-13T16:25:14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  <d v="2012-06-09T02:07:27"/>
    <d v="2012-07-09T02:07:27"/>
    <n v="201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  <d v="2013-04-23T04:07:24"/>
    <d v="2013-05-23T04:07:24"/>
    <n v="201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  <d v="2015-03-18T21:41:10"/>
    <d v="2015-04-17T00:00:00"/>
    <n v="2015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  <d v="2013-04-23T15:38:11"/>
    <d v="2013-05-23T15:38:11"/>
    <n v="2013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  <d v="2013-10-28T12:39:23"/>
    <d v="2013-12-02T22:59:00"/>
    <n v="2013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  <d v="2015-04-21T01:42:58"/>
    <d v="2015-05-31T01:42:58"/>
    <n v="201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  <d v="2013-11-26T00:32:17"/>
    <d v="2013-12-26T00:32:17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  <d v="2016-01-06T02:00:53"/>
    <d v="2016-02-20T02:00:53"/>
    <n v="201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  <d v="2015-10-26T14:49:11"/>
    <d v="2015-11-25T15:49:11"/>
    <n v="2015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  <d v="2014-04-02T12:30:10"/>
    <d v="2014-05-02T12:30:10"/>
    <n v="201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  <d v="2014-11-03T16:10:43"/>
    <d v="2014-12-03T04:00:00"/>
    <n v="201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  <d v="2013-03-18T18:15:42"/>
    <d v="2013-04-17T18:15:42"/>
    <n v="201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  <d v="2016-01-27T11:52:12"/>
    <d v="2016-02-26T11:52:12"/>
    <n v="2016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  <d v="2015-01-22T08:53:50"/>
    <d v="2015-03-02T20:00:00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  <d v="2015-12-23T14:27:34"/>
    <d v="2016-01-31T21:59:00"/>
    <n v="2015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  <d v="2014-05-24T15:25:50"/>
    <d v="2014-07-23T15:25:50"/>
    <n v="2014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  <d v="2016-12-01T18:20:54"/>
    <d v="2016-12-31T18:20:54"/>
    <n v="2016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  <d v="2016-02-23T09:11:38"/>
    <d v="2016-03-24T08:11:38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  <d v="2016-04-12T17:35:01"/>
    <d v="2016-05-15T17:35:01"/>
    <n v="201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  <d v="2013-04-25T08:45:23"/>
    <d v="2013-05-31T12:00:00"/>
    <n v="2013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  <d v="2013-11-25T08:00:29"/>
    <d v="2013-12-25T08:00:29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  <d v="2014-07-24T18:31:23"/>
    <d v="2014-08-23T18:31:23"/>
    <n v="2014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  <d v="2015-04-21T20:29:36"/>
    <d v="2015-05-24T20:29:36"/>
    <n v="201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  <d v="2016-09-20T20:11:55"/>
    <d v="2016-10-20T20:11:55"/>
    <n v="2016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  <d v="2015-12-02T23:19:51"/>
    <d v="2016-01-02T23:19:51"/>
    <n v="2015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  <d v="2016-05-29T15:45:23"/>
    <d v="2016-06-28T15:45:23"/>
    <n v="201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  <d v="2016-08-18T06:41:24"/>
    <d v="2016-10-02T06:41:24"/>
    <n v="2016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  <d v="2016-04-07T13:57:12"/>
    <d v="2016-05-07T13:57:12"/>
    <n v="2016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  <d v="2015-03-24T16:01:58"/>
    <d v="2015-05-08T16:01:58"/>
    <n v="2015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  <d v="2016-04-06T19:49:42"/>
    <d v="2016-05-06T19:49:42"/>
    <n v="2016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  <d v="2013-06-25T16:21:28"/>
    <d v="2013-07-25T16:21:28"/>
    <n v="2013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  <d v="2014-06-13T21:08:09"/>
    <d v="2014-07-23T21:08:09"/>
    <n v="20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  <d v="2015-04-09T01:01:16"/>
    <d v="2015-06-05T21:00:00"/>
    <n v="201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  <d v="2016-11-18T18:30:57"/>
    <d v="2016-12-18T18:30:57"/>
    <n v="2016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  <d v="2015-05-26T17:03:13"/>
    <d v="2015-06-25T19:00:00"/>
    <n v="201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  <d v="2015-10-12T22:58:20"/>
    <d v="2015-11-11T23:58:20"/>
    <n v="2015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  <d v="2012-04-05T03:45:55"/>
    <d v="2012-05-16T04:59:00"/>
    <n v="2012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  <d v="2011-09-25T02:53:16"/>
    <d v="2011-11-24T03:53:16"/>
    <n v="20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  <d v="2012-05-05T17:19:55"/>
    <d v="2012-06-04T17:19:5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  <d v="2014-04-02T19:59:42"/>
    <d v="2014-05-04T06:59:00"/>
    <n v="201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  <d v="2012-06-15T20:03:07"/>
    <d v="2012-07-15T20:03:07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  <d v="2011-11-13T16:05:32"/>
    <d v="2011-12-14T04:59:00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  <d v="2011-08-09T04:54:18"/>
    <d v="2011-09-08T04:54:18"/>
    <n v="2011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  <d v="2010-08-05T17:09:12"/>
    <d v="2010-09-11T03:59:00"/>
    <n v="2010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  <d v="2013-06-28T01:49:54"/>
    <d v="2013-08-02T01:49:54"/>
    <n v="201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  <d v="2013-01-25T09:09:15"/>
    <d v="2013-02-24T09:09:15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  <d v="2011-01-12T07:44:38"/>
    <d v="2011-03-01T20:00:00"/>
    <n v="201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  <d v="2011-08-08T16:58:52"/>
    <d v="2011-10-07T16:58:52"/>
    <n v="2011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  <d v="2012-10-23T20:30:32"/>
    <d v="2012-12-22T21:30:32"/>
    <n v="201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  <d v="2012-01-31T00:28:50"/>
    <d v="2012-03-05T03:00:00"/>
    <n v="2012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  <d v="2011-08-03T17:36:13"/>
    <d v="2011-10-02T17:36:13"/>
    <n v="2011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  <d v="2012-10-10T18:12:15"/>
    <d v="2012-10-26T03:59:00"/>
    <n v="2012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  <d v="2011-10-02T14:02:15"/>
    <d v="2011-12-01T15:02:15"/>
    <n v="2011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  <d v="2012-02-07T02:43:55"/>
    <d v="2012-03-08T02:43:55"/>
    <n v="201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  <d v="2015-06-18T17:54:44"/>
    <d v="2015-07-02T03:40:0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  <d v="2012-06-14T20:02:21"/>
    <d v="2012-06-30T03:59:00"/>
    <n v="2012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  <d v="2011-12-15T03:35:14"/>
    <d v="2012-02-13T03:35:14"/>
    <n v="201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  <d v="2011-04-05T20:50:48"/>
    <d v="2011-05-05T20:50:48"/>
    <n v="201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  <d v="2012-10-10T18:07:07"/>
    <d v="2012-11-09T19:07:07"/>
    <n v="201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  <d v="2013-04-30T01:47:14"/>
    <d v="2013-05-31T00:00:00"/>
    <n v="201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  <d v="2014-11-08T18:55:53"/>
    <d v="2014-11-21T04:00:00"/>
    <n v="20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  <d v="2012-12-27T05:09:34"/>
    <d v="2013-01-26T05:09:34"/>
    <n v="20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  <d v="2014-10-22T17:03:13"/>
    <d v="2014-11-12T18:03:13"/>
    <n v="2014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  <d v="2012-08-14T04:13:00"/>
    <d v="2012-09-10T03:55:00"/>
    <n v="2012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  <d v="2015-06-05T17:00:17"/>
    <d v="2015-07-05T17:00:17"/>
    <n v="2015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  <d v="2014-04-30T16:06:09"/>
    <d v="2014-05-28T04:59:00"/>
    <n v="201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  <d v="2011-06-09T04:43:45"/>
    <d v="2011-08-15T01:00:00"/>
    <n v="201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  <d v="2013-04-01T22:16:33"/>
    <d v="2013-04-15T22:16:33"/>
    <n v="2013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  <d v="2014-08-19T20:46:16"/>
    <d v="2014-09-23T20:46:16"/>
    <n v="201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  <d v="2010-10-07T19:34:30"/>
    <d v="2010-12-09T04:59:00"/>
    <n v="20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  <d v="2011-01-21T01:56:41"/>
    <d v="2011-02-20T01:56:41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  <d v="2012-08-15T18:40:03"/>
    <d v="2012-10-02T18:40:03"/>
    <n v="2012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  <d v="2015-10-13T01:25:49"/>
    <d v="2015-10-27T04:59:00"/>
    <n v="2015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  <d v="2011-06-24T20:08:56"/>
    <d v="2011-07-24T20:08:56"/>
    <n v="2011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  <d v="2012-07-17T03:07:25"/>
    <d v="2012-08-16T03:07:25"/>
    <n v="201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  <d v="2013-11-13T23:08:56"/>
    <d v="2014-01-01T23:08:56"/>
    <n v="2013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  <d v="2016-12-12T17:49:08"/>
    <d v="2017-01-11T17:49:08"/>
    <n v="201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  <d v="2016-12-08T07:12:49"/>
    <d v="2017-01-07T07:12:49"/>
    <n v="201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d v="2010-01-20T10:11:47"/>
    <d v="2010-03-15T06:59:00"/>
    <n v="2010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  <d v="2010-10-13T00:40:35"/>
    <d v="2010-11-30T05:00:00"/>
    <n v="20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  <d v="2015-07-06T00:33:53"/>
    <d v="2015-08-05T00:33:53"/>
    <n v="2015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  <d v="2014-11-08T23:21:27"/>
    <d v="2014-12-08T23:21:27"/>
    <n v="2014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  <d v="2015-02-10T12:07:43"/>
    <d v="2015-03-12T11:07:43"/>
    <n v="201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  <d v="2014-07-23T18:32:49"/>
    <d v="2014-09-21T18:32:49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  <d v="2016-02-09T00:35:00"/>
    <d v="2016-03-10T00:35:00"/>
    <n v="2016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  <d v="2014-07-12T02:04:23"/>
    <d v="2014-08-16T02:04:23"/>
    <n v="2014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  <d v="2015-06-12T04:58:11"/>
    <d v="2015-07-12T04:58:11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  <d v="2014-01-04T11:41:32"/>
    <d v="2014-02-03T11:41:32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  <d v="2011-03-17T02:19:59"/>
    <d v="2011-04-24T06:59:00"/>
    <n v="2011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  <d v="2013-03-28T21:16:31"/>
    <d v="2013-04-27T21:16:31"/>
    <n v="201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  <d v="2012-09-04T23:07:13"/>
    <d v="2012-10-04T23:07:13"/>
    <n v="2012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  <d v="2013-09-19T12:13:06"/>
    <d v="2013-10-19T12:13:06"/>
    <n v="2013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  <d v="2014-11-05T18:30:29"/>
    <d v="2014-12-05T18:30:29"/>
    <n v="2014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  <d v="2013-10-10T00:18:59"/>
    <d v="2013-11-09T01:18:59"/>
    <n v="2013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  <d v="2016-10-04T18:00:08"/>
    <d v="2016-11-03T18:00:08"/>
    <n v="2016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  <d v="2012-12-12T20:00:24"/>
    <d v="2013-01-11T20:00:24"/>
    <n v="20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  <d v="2014-10-15T05:39:19"/>
    <d v="2014-11-14T06:39:19"/>
    <n v="2014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  <d v="2015-12-02T16:50:10"/>
    <d v="2015-12-30T16:50:10"/>
    <n v="2015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  <d v="2010-06-03T21:16:52"/>
    <d v="2010-07-21T19:00:00"/>
    <n v="201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  <d v="2013-08-13T13:07:20"/>
    <d v="2013-09-14T13:07:20"/>
    <n v="201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  <d v="2013-10-28T05:41:54"/>
    <d v="2013-11-27T06:41:54"/>
    <n v="201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  <d v="2016-01-28T16:18:30"/>
    <d v="2016-02-11T16:18:30"/>
    <n v="2016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  <d v="2014-10-15T07:05:48"/>
    <d v="2014-11-16T08:05:48"/>
    <n v="2014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d v="2015-03-03T17:36:22"/>
    <d v="2015-04-02T16:36:22"/>
    <n v="201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  <d v="2010-06-26T00:35:56"/>
    <d v="2010-07-31T00:00:00"/>
    <n v="201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  <d v="2016-06-13T06:49:59"/>
    <d v="2016-07-13T06:49:59"/>
    <n v="201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  <d v="2016-05-30T20:20:14"/>
    <d v="2016-06-29T20:20:14"/>
    <n v="2016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  <d v="2014-02-13T19:58:29"/>
    <d v="2014-03-15T18:58:29"/>
    <n v="2014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  <d v="2014-12-01T21:51:58"/>
    <d v="2015-01-10T07:59:00"/>
    <n v="2014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  <d v="2014-01-08T15:10:27"/>
    <d v="2014-01-28T15:10:27"/>
    <n v="2014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  <d v="2016-03-01T17:56:25"/>
    <d v="2016-03-31T16:56:25"/>
    <n v="2016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  <d v="2013-08-02T20:30:06"/>
    <d v="2013-09-16T20:30:06"/>
    <n v="2013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  <d v="2016-11-20T23:33:03"/>
    <d v="2016-12-23T07:59:00"/>
    <n v="2016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  <d v="2012-12-21T20:29:34"/>
    <d v="2013-02-04T20:29:34"/>
    <n v="20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  <d v="2011-06-16T17:32:54"/>
    <d v="2011-07-16T17:32:54"/>
    <n v="20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  <d v="2012-04-19T17:05:05"/>
    <d v="2012-05-19T17:05:05"/>
    <n v="20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  <d v="2015-08-24T20:27:39"/>
    <d v="2015-09-23T20:27:39"/>
    <n v="2015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  <d v="2014-06-23T18:23:11"/>
    <d v="2014-07-24T18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  <d v="2015-04-17T21:35:20"/>
    <d v="2015-06-08T03:50:00"/>
    <n v="2015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  <d v="2016-05-25T17:13:34"/>
    <d v="2016-06-25T03:59:00"/>
    <n v="201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  <d v="2016-03-09T16:00:35"/>
    <d v="2016-04-08T15:00:35"/>
    <n v="2016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  <d v="2014-10-21T20:06:58"/>
    <d v="2014-12-05T21:06:58"/>
    <n v="2014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d v="2012-09-01T01:35:37"/>
    <d v="2012-09-15T01:35:37"/>
    <n v="2012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  <d v="2017-01-10T14:24:21"/>
    <d v="2017-02-10T05:00:00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  <d v="2017-02-27T16:49:11"/>
    <d v="2017-03-02T16:49:11"/>
    <n v="2017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  <d v="2015-07-13T18:00:22"/>
    <d v="2015-08-22T18:00:22"/>
    <n v="2015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  <d v="2015-05-17T22:58:15"/>
    <d v="2015-06-22T05:00:00"/>
    <n v="201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  <d v="2015-03-19T13:55:20"/>
    <d v="2015-04-18T13:55:20"/>
    <n v="2015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  <d v="2013-08-09T16:37:23"/>
    <d v="2013-09-10T03:59:00"/>
    <n v="2013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  <d v="2016-04-05T13:01:47"/>
    <d v="2016-05-05T13:01:47"/>
    <n v="201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  <d v="2016-07-14T00:13:06"/>
    <d v="2016-07-21T00:13:06"/>
    <n v="2016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  <d v="2015-04-02T15:11:49"/>
    <d v="2015-05-02T15:11:49"/>
    <n v="2015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  <d v="2016-05-12T06:01:07"/>
    <d v="2016-06-06T06:01:07"/>
    <n v="201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  <d v="2016-12-19T15:16:37"/>
    <d v="2017-01-18T15:16:37"/>
    <n v="201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  <d v="2015-03-12T04:06:32"/>
    <d v="2015-04-11T04:06:32"/>
    <n v="2015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  <d v="2015-10-02T16:04:28"/>
    <d v="2015-11-13T17:04:28"/>
    <n v="2015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  <d v="2017-02-07T00:07:33"/>
    <d v="2017-02-21T00:07:33"/>
    <n v="2017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  <d v="2014-08-28T21:37:05"/>
    <d v="2014-10-02T21:37:05"/>
    <n v="2014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  <d v="2017-01-10T08:46:17"/>
    <d v="2017-02-09T05:00:00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  <d v="2016-01-11T16:34:01"/>
    <d v="2016-01-25T16:00:00"/>
    <n v="2016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  <d v="2013-02-14T08:23:59"/>
    <d v="2013-03-26T08:23:59"/>
    <n v="2013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  <d v="2016-08-01T14:45:43"/>
    <d v="2016-09-07T02:00:00"/>
    <n v="201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  <d v="2015-03-05T05:01:06"/>
    <d v="2015-04-03T03:59:00"/>
    <n v="2015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  <d v="2016-09-20T14:04:01"/>
    <d v="2016-10-25T17:00:00"/>
    <n v="2016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  <d v="2016-04-07T18:55:00"/>
    <d v="2016-04-21T22:00:00"/>
    <n v="201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  <d v="2016-02-17T15:00:04"/>
    <d v="2016-03-23T06:59:00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  <d v="2017-02-02T20:00:27"/>
    <d v="2017-02-14T20:00:27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  <d v="2016-11-17T20:25:44"/>
    <d v="2016-12-15T23:00:00"/>
    <n v="201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  <d v="2016-10-21T09:44:32"/>
    <d v="2016-11-21T04:59:00"/>
    <n v="2016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  <d v="2016-02-25T18:11:30"/>
    <d v="2016-03-26T17:11:30"/>
    <n v="2016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  <d v="2015-07-12T18:31:40"/>
    <d v="2015-08-11T18:31:40"/>
    <n v="2015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  <d v="2016-11-01T11:41:42"/>
    <d v="2016-12-02T07:00:00"/>
    <n v="201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  <d v="2015-01-29T14:00:59"/>
    <d v="2015-02-28T14:00:59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  <d v="2015-10-15T12:20:00"/>
    <d v="2015-11-14T13:20:00"/>
    <n v="2015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  <d v="2015-09-15T09:59:58"/>
    <d v="2015-10-15T09:59:58"/>
    <n v="2015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  <d v="2015-06-08T15:01:08"/>
    <d v="2015-07-06T03:00:0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  <d v="2013-01-02T20:19:25"/>
    <d v="2013-01-16T20:19:25"/>
    <n v="2013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  <d v="2012-10-02T20:22:48"/>
    <d v="2012-11-01T20:22:48"/>
    <n v="201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  <d v="2015-08-25T20:38:02"/>
    <d v="2015-09-24T20:38:02"/>
    <n v="2015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  <d v="2013-02-07T07:28:39"/>
    <d v="2013-03-09T07:28:39"/>
    <n v="201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  <d v="2012-05-02T19:43:09"/>
    <d v="2012-06-01T19:43:09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  <d v="2012-03-29T06:10:24"/>
    <d v="2012-04-16T06:10:24"/>
    <n v="2012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  <d v="2013-10-17T04:39:33"/>
    <d v="2013-11-16T05:39:33"/>
    <n v="201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  <d v="2012-02-07T21:10:26"/>
    <d v="2012-04-07T04:00:00"/>
    <n v="201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  <d v="2014-04-03T11:30:44"/>
    <d v="2014-04-14T23:00:00"/>
    <n v="201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  <d v="2012-02-17T01:35:10"/>
    <d v="2012-04-14T17:36:00"/>
    <n v="201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  <d v="2014-03-18T18:50:25"/>
    <d v="2014-04-10T06:59:00"/>
    <n v="2014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  <d v="2013-10-01T17:56:17"/>
    <d v="2013-11-04T01:00:00"/>
    <n v="2013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d v="2015-04-15T19:49:39"/>
    <d v="2015-05-15T19:49:39"/>
    <n v="2015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  <d v="2014-01-07T19:00:48"/>
    <d v="2014-02-06T19:00:48"/>
    <n v="2014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  <d v="2012-02-19T17:12:52"/>
    <d v="2012-03-13T06:59:00"/>
    <n v="201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  <d v="2015-07-09T18:02:25"/>
    <d v="2015-07-23T18:02:25"/>
    <n v="201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  <d v="2015-10-22T18:38:33"/>
    <d v="2015-11-02T08:00:00"/>
    <n v="2015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  <d v="2012-08-06T19:29:43"/>
    <d v="2012-08-29T00:00:00"/>
    <n v="201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  <d v="2015-07-20T17:15:12"/>
    <d v="2015-08-19T17:15:12"/>
    <n v="2015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  <d v="2013-06-27T01:27:16"/>
    <d v="2013-07-27T01:27:16"/>
    <n v="20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  <d v="2016-03-23T16:00:09"/>
    <d v="2016-04-23T00:00:00"/>
    <n v="2016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  <d v="2011-12-29T18:54:07"/>
    <d v="2012-01-28T18:54:07"/>
    <n v="2011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  <d v="2015-05-28T15:22:48"/>
    <d v="2015-06-27T15:22:48"/>
    <n v="20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  <d v="2016-10-01T16:01:15"/>
    <d v="2016-10-29T19:00:00"/>
    <n v="201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  <d v="2014-08-22T19:00:15"/>
    <d v="2014-09-21T19:00:15"/>
    <n v="2014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  <d v="2016-01-12T19:10:22"/>
    <d v="2016-02-12T04:59:00"/>
    <n v="201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  <d v="2013-10-14T19:22:35"/>
    <d v="2013-11-13T20:22:35"/>
    <n v="2013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  <d v="2015-07-17T06:40:36"/>
    <d v="2015-08-16T06:40:36"/>
    <n v="2015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  <d v="2013-07-29T15:56:31"/>
    <d v="2013-09-03T04:00:00"/>
    <n v="201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  <d v="2014-03-26T21:08:47"/>
    <d v="2014-04-25T21:08:47"/>
    <n v="2014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  <d v="2013-05-29T21:51:41"/>
    <d v="2013-06-25T05:00:00"/>
    <n v="2013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  <d v="2014-06-16T19:03:28"/>
    <d v="2014-07-19T03:00:00"/>
    <n v="201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  <d v="2015-11-23T09:05:39"/>
    <d v="2015-12-14T00:00:00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  <d v="2016-12-06T19:47:27"/>
    <d v="2017-01-05T19:47:27"/>
    <n v="201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  <d v="2015-02-27T00:31:51"/>
    <d v="2015-03-28T23:31:51"/>
    <n v="201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  <d v="2016-01-02T14:48:43"/>
    <d v="2016-02-01T14:48:43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  <d v="2014-10-03T00:04:43"/>
    <d v="2014-11-12T07:59:00"/>
    <n v="2014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  <d v="2017-02-08T14:55:16"/>
    <d v="2017-03-10T14:55:16"/>
    <n v="2017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  <d v="2013-10-25T23:00:14"/>
    <d v="2013-12-01T04:02:00"/>
    <n v="201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  <d v="2016-03-23T19:49:04"/>
    <d v="2016-04-22T19:49:04"/>
    <n v="201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  <d v="2017-01-31T19:51:40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  <d v="2013-10-22T13:48:53"/>
    <d v="2013-11-27T03:02:00"/>
    <n v="2013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  <d v="2017-03-06T18:01:30"/>
    <d v="2017-03-13T03:00:00"/>
    <n v="2017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  <d v="2016-10-04T19:39:06"/>
    <d v="2016-10-16T20:30:00"/>
    <n v="2016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  <d v="2014-01-21T17:00:17"/>
    <d v="2014-02-21T18:00:00"/>
    <n v="20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  <d v="2015-08-05T19:00:10"/>
    <d v="2015-09-04T19:00:10"/>
    <n v="2015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  <d v="2015-07-15T15:59:25"/>
    <d v="2015-07-29T15:59:25"/>
    <n v="201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  <d v="2016-11-14T21:01:18"/>
    <d v="2016-12-14T21:01:18"/>
    <n v="2016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  <d v="2013-03-03T16:52:45"/>
    <d v="2013-04-02T15:52:45"/>
    <n v="201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  <d v="2016-11-03T00:07:53"/>
    <d v="2016-12-03T01:07:53"/>
    <n v="2016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  <d v="2014-07-26T08:17:57"/>
    <d v="2014-08-16T08:17:57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  <d v="2016-07-22T07:52:18"/>
    <d v="2016-08-06T07:52:18"/>
    <n v="201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  <d v="2015-10-19T15:09:07"/>
    <d v="2015-11-18T16:09:07"/>
    <n v="2015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  <d v="2017-01-17T15:32:48"/>
    <d v="2017-01-24T15:32:48"/>
    <n v="2017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  <d v="2016-04-07T22:50:51"/>
    <d v="2016-05-07T22:50:51"/>
    <n v="201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  <d v="2016-11-08T10:50:46"/>
    <d v="2016-11-22T10:50:46"/>
    <n v="201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  <d v="2016-05-15T22:28:49"/>
    <d v="2016-06-19T23:00:00"/>
    <n v="2016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  <d v="2015-05-12T18:01:27"/>
    <d v="2015-06-11T18:01:27"/>
    <n v="201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  <d v="2016-11-28T19:18:56"/>
    <d v="2016-12-08T19:18:56"/>
    <n v="201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  <d v="2014-02-25T00:24:10"/>
    <d v="2014-03-26T23:24:10"/>
    <n v="2014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  <d v="2017-01-24T17:23:40"/>
    <d v="2017-02-14T17:23:40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  <d v="2014-10-14T14:02:38"/>
    <d v="2014-11-18T00:00:00"/>
    <n v="2014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  <d v="2015-01-10T19:58:33"/>
    <d v="2015-01-31T19:58:33"/>
    <n v="2015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  <d v="2016-05-06T13:58:34"/>
    <d v="2016-05-23T03:00:00"/>
    <n v="2016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  <d v="2016-11-15T20:28:27"/>
    <d v="2016-11-22T20:28:27"/>
    <n v="2016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  <d v="2016-04-09T20:59:52"/>
    <d v="2016-04-27T02:00:00"/>
    <n v="201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  <d v="2014-11-25T19:54:57"/>
    <d v="2014-12-21T01:00:00"/>
    <n v="201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  <d v="2017-02-10T01:58:35"/>
    <d v="2017-03-12T01:58:35"/>
    <n v="2017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  <d v="2017-02-10T16:54:23"/>
    <d v="2017-03-07T05:00:00"/>
    <n v="201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  <d v="2016-12-21T20:51:53"/>
    <d v="2017-01-10T21:59:00"/>
    <n v="2016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  <d v="2016-11-10T00:00:04"/>
    <d v="2016-12-10T00:00:04"/>
    <n v="2016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  <d v="2015-11-07T16:47:16"/>
    <d v="2015-12-07T16:47:16"/>
    <n v="2015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  <d v="2017-02-15T13:10:42"/>
    <d v="2017-03-12T12:10:42"/>
    <n v="201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  <d v="2014-01-24T12:00:57"/>
    <d v="2014-02-23T12:00:57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  <d v="2014-11-22T14:47:59"/>
    <d v="2014-12-22T14:47:59"/>
    <n v="201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  <d v="2013-12-06T15:38:09"/>
    <d v="2014-01-05T15:38:09"/>
    <n v="201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  <d v="2012-01-28T16:17:03"/>
    <d v="2012-02-27T16:17:03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  <d v="2015-11-30T17:01:07"/>
    <d v="2016-01-03T22:59:00"/>
    <n v="2015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  <d v="2015-01-16T19:21:39"/>
    <d v="2015-02-04T04:00:00"/>
    <n v="201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  <d v="2015-08-18T14:59:51"/>
    <d v="2015-09-17T14:59:51"/>
    <n v="2015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  <d v="2011-05-24T06:51:37"/>
    <d v="2011-07-25T06:50:00"/>
    <n v="2011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  <d v="2015-11-15T04:11:26"/>
    <d v="2016-01-14T04:11:26"/>
    <n v="2015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  <d v="2012-03-10T03:00:04"/>
    <d v="2012-05-09T02:00:04"/>
    <n v="2012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  <d v="2011-02-11T19:07:25"/>
    <d v="2011-03-12T04:00:00"/>
    <n v="201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  <d v="2012-05-30T04:27:23"/>
    <d v="2012-06-29T04:27:23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  <d v="2013-08-08T23:07:34"/>
    <d v="2013-09-06T03:59:00"/>
    <n v="2013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  <d v="2014-06-02T16:01:00"/>
    <d v="2014-06-23T16:01:00"/>
    <n v="201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  <d v="2012-06-07T19:51:29"/>
    <d v="2012-06-26T18:00:00"/>
    <n v="201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  <d v="2013-10-24T23:57:40"/>
    <d v="2013-12-06T23:22:00"/>
    <n v="201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  <d v="2009-09-14T06:05:30"/>
    <d v="2009-12-01T17:00:00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  <d v="2012-03-19T23:26:58"/>
    <d v="2012-04-23T04:00:00"/>
    <n v="2012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  <d v="2012-03-19T16:44:36"/>
    <d v="2012-04-18T16:44:36"/>
    <n v="2012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  <d v="2012-08-30T16:59:59"/>
    <d v="2012-09-25T03:59:00"/>
    <n v="2012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  <d v="2012-12-21T17:21:20"/>
    <d v="2013-01-20T17:21:20"/>
    <n v="20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  <d v="2012-12-27T22:54:16"/>
    <d v="2013-01-26T22:54:16"/>
    <n v="20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  <d v="2012-01-19T17:33:46"/>
    <d v="2012-02-23T17:33:46"/>
    <n v="2012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  <d v="2012-02-09T01:00:49"/>
    <d v="2012-03-14T03:59:00"/>
    <n v="201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  <d v="2014-02-24T20:10:33"/>
    <d v="2014-03-26T19:10:33"/>
    <n v="201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  <d v="2011-01-22T00:46:49"/>
    <d v="2011-02-06T00:46:49"/>
    <n v="201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  <d v="2012-06-14T17:26:56"/>
    <d v="2012-06-28T17:26:56"/>
    <n v="2012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  <d v="2013-05-22T03:31:36"/>
    <d v="2013-06-21T03:31:36"/>
    <n v="201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  <d v="2013-11-27T20:50:34"/>
    <d v="2013-12-31T07:00:00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  <d v="2011-11-03T02:39:56"/>
    <d v="2011-12-13T03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  <d v="2010-11-20T19:34:51"/>
    <d v="2011-01-01T04:59:00"/>
    <n v="201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  <d v="2014-07-14T16:41:12"/>
    <d v="2014-08-08T18:00:00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  <d v="2012-02-09T04:02:09"/>
    <d v="2012-03-10T04:02:09"/>
    <n v="201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  <d v="2012-04-05T19:15:33"/>
    <d v="2012-05-05T19:15:28"/>
    <n v="2012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  <d v="2014-07-31T23:06:36"/>
    <d v="2014-08-29T01:00:00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  <d v="2013-02-02T23:42:17"/>
    <d v="2013-03-09T23:42:17"/>
    <n v="2013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  <d v="2013-02-19T19:03:35"/>
    <d v="2013-03-21T18:03:35"/>
    <n v="2013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  <d v="2014-04-07T00:06:29"/>
    <d v="2014-05-07T00:06:29"/>
    <n v="2014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  <d v="2014-03-18T15:11:18"/>
    <d v="2014-04-18T23:00:00"/>
    <n v="2014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  <d v="2012-04-03T23:00:26"/>
    <d v="2012-05-03T23:00:26"/>
    <n v="2012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  <d v="2012-05-08T13:14:17"/>
    <d v="2012-06-07T13:14:17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  <d v="2012-04-05T17:25:43"/>
    <d v="2012-05-05T17:25:43"/>
    <n v="2012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  <d v="2009-09-23T17:24:10"/>
    <d v="2009-12-09T18:24:00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  <d v="2010-01-14T13:00:49"/>
    <d v="2010-02-15T05:00:00"/>
    <n v="201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  <d v="2009-08-25T15:26:54"/>
    <d v="2009-09-26T03:59:00"/>
    <n v="2009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  <d v="2013-11-15T01:58:05"/>
    <d v="2013-12-15T01:58:05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  <d v="2014-02-26T19:36:40"/>
    <d v="2014-04-02T18:36:40"/>
    <n v="2014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  <d v="2017-03-05T06:15:01"/>
    <d v="2017-04-04T05:15:01"/>
    <n v="201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  <d v="2017-03-10T21:29:29"/>
    <d v="2017-04-09T20:29:29"/>
    <n v="201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d v="2017-03-13T18:07:27"/>
    <d v="2017-03-20T18:07:27"/>
    <n v="2017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  <d v="2017-02-24T21:14:45"/>
    <d v="2017-03-26T20:14:45"/>
    <n v="2017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  <d v="2017-02-28T00:32:11"/>
    <d v="2017-03-29T23:32:11"/>
    <n v="201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  <d v="2017-03-10T00:49:08"/>
    <d v="2017-04-30T17:00:00"/>
    <n v="2017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  <d v="2014-07-22T22:00:40"/>
    <d v="2014-08-26T22:00:40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  <d v="2015-05-15T18:45:37"/>
    <d v="2015-06-14T18:45:37"/>
    <n v="201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  <d v="2014-06-17T14:59:06"/>
    <d v="2014-07-17T14:59:06"/>
    <n v="201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  <d v="2015-11-24T21:35:43"/>
    <d v="2015-12-25T00:00:00"/>
    <n v="2015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  <d v="2014-07-19T00:08:10"/>
    <d v="2014-08-18T00:08:10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  <d v="2015-01-07T15:04:31"/>
    <d v="2015-02-06T15:04:31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  <d v="2014-05-08T15:36:30"/>
    <d v="2014-05-29T17:50:00"/>
    <n v="201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  <d v="2014-10-06T16:04:58"/>
    <d v="2014-11-05T17:34:00"/>
    <n v="201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  <d v="2014-05-12T13:44:03"/>
    <d v="2014-06-11T13:44:03"/>
    <n v="201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  <d v="2014-01-27T22:11:35"/>
    <d v="2014-03-08T22:11:35"/>
    <n v="2014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  <d v="2014-05-27T15:22:23"/>
    <d v="2014-06-26T15:22:23"/>
    <n v="20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  <d v="2014-05-30T21:31:24"/>
    <d v="2014-06-29T21:31:24"/>
    <n v="201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  <d v="2016-11-18T19:11:49"/>
    <d v="2016-12-19T07:59:00"/>
    <n v="201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  <d v="2016-09-30T15:25:38"/>
    <d v="2016-10-30T15:25:38"/>
    <n v="2016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  <d v="2015-06-12T19:31:44"/>
    <d v="2015-07-12T19:31:44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  <d v="2014-09-15T16:51:10"/>
    <d v="2014-10-06T05:00:00"/>
    <n v="2014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d v="2015-11-19T19:48:25"/>
    <d v="2016-01-08T19:47:00"/>
    <n v="2015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  <d v="2016-05-25T17:27:49"/>
    <d v="2016-06-24T17:27:49"/>
    <n v="201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  <d v="2015-02-25T00:02:36"/>
    <d v="2015-03-31T23:39:00"/>
    <n v="2015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  <d v="2016-09-02T19:10:31"/>
    <d v="2016-10-17T19:10:31"/>
    <n v="201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  <d v="2016-07-26T14:34:36"/>
    <d v="2016-08-25T14:34:36"/>
    <n v="201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  <d v="2015-12-22T22:22:18"/>
    <d v="2016-02-20T22:22:18"/>
    <n v="2015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  <d v="2015-07-13T18:37:08"/>
    <d v="2015-08-11T18:37:08"/>
    <n v="2015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  <d v="2016-12-04T20:12:50"/>
    <d v="2017-01-03T20:12:50"/>
    <n v="2016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  <d v="2015-03-31T02:25:39"/>
    <d v="2015-04-30T02:25:39"/>
    <n v="2015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  <d v="2015-04-07T15:12:32"/>
    <d v="2015-06-06T15:12:32"/>
    <n v="2015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  <d v="2015-04-09T16:13:42"/>
    <d v="2015-04-21T16:13:42"/>
    <n v="2015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  <d v="2014-11-11T17:21:00"/>
    <d v="2015-01-10T17:21:00"/>
    <n v="201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  <d v="2015-04-02T22:02:16"/>
    <d v="2015-05-02T22:02:16"/>
    <n v="2015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  <d v="2015-05-06T18:48:24"/>
    <d v="2015-06-05T18:48:24"/>
    <n v="201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  <d v="2015-09-17T14:52:58"/>
    <d v="2015-10-17T14:52:58"/>
    <n v="2015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  <d v="2014-12-05T22:20:36"/>
    <d v="2015-01-31T00:39:00"/>
    <n v="2014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  <d v="2015-06-04T15:35:24"/>
    <d v="2015-08-03T15:35:24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  <d v="2016-01-08T16:58:00"/>
    <d v="2016-02-07T16:58:00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  <d v="2016-04-06T20:36:48"/>
    <d v="2016-04-30T22:00:00"/>
    <n v="2016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  <d v="2014-11-11T16:31:10"/>
    <d v="2014-12-11T16:31:10"/>
    <n v="201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  <d v="2015-11-14T00:16:40"/>
    <d v="2015-12-29T00:16:40"/>
    <n v="2015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  <d v="2015-09-01T22:25:56"/>
    <d v="2015-10-26T22:25:56"/>
    <n v="2015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  <d v="2015-12-08T17:40:25"/>
    <d v="2016-01-17T23:00:00"/>
    <n v="201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  <d v="2015-09-21T12:45:33"/>
    <d v="2015-10-21T12:45:33"/>
    <n v="2015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  <d v="2016-02-25T23:16:56"/>
    <d v="2016-04-25T22:16:56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  <d v="2015-02-28T17:19:25"/>
    <d v="2015-04-14T16:19:25"/>
    <n v="201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  <d v="2016-01-11T19:30:11"/>
    <d v="2016-02-10T19:30:11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  <d v="2014-11-18T04:32:21"/>
    <d v="2014-12-18T04:32:21"/>
    <n v="201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  <d v="2015-05-26T18:39:56"/>
    <d v="2015-06-25T18:39:56"/>
    <n v="201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  <d v="2015-03-25T01:39:31"/>
    <d v="2015-04-24T01:39:31"/>
    <n v="2015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  <d v="2015-07-30T15:53:44"/>
    <d v="2015-08-29T15:53:44"/>
    <n v="201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  <d v="2015-01-13T20:14:20"/>
    <d v="2015-02-12T20:14:2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  <d v="2016-08-10T20:03:57"/>
    <d v="2016-09-09T20:03:57"/>
    <n v="2016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  <d v="2015-11-10T22:12:46"/>
    <d v="2015-12-10T22:12:46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  <d v="2016-10-26T20:53:03"/>
    <d v="2016-11-25T21:53:03"/>
    <n v="2016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  <d v="2015-07-28T00:18:50"/>
    <d v="2015-08-26T00:18:50"/>
    <n v="2015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  <d v="2015-08-21T00:23:36"/>
    <d v="2015-10-05T00:23:36"/>
    <n v="2015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  <d v="2015-09-01T19:02:22"/>
    <d v="2015-10-01T19:02:22"/>
    <n v="2015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  <d v="2015-03-11T22:27:28"/>
    <d v="2015-04-10T22:27:28"/>
    <n v="201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  <d v="2015-07-10T04:30:03"/>
    <d v="2015-08-04T04:30:03"/>
    <n v="201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  <d v="2015-01-23T01:21:47"/>
    <d v="2015-02-22T01:21:47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  <d v="2014-10-15T01:37:23"/>
    <d v="2014-11-14T02:37:23"/>
    <n v="201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  <d v="2015-07-06T16:50:32"/>
    <d v="2015-08-05T16:50:32"/>
    <n v="2015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  <d v="2014-11-11T20:07:04"/>
    <d v="2015-01-10T20:07:04"/>
    <n v="201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  <d v="2016-06-07T15:02:20"/>
    <d v="2016-07-22T15:02:20"/>
    <n v="20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  <d v="2014-12-16T20:29:19"/>
    <d v="2015-01-15T19:29:00"/>
    <n v="2014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  <d v="2015-06-24T15:40:52"/>
    <d v="2015-07-25T21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  <d v="2014-11-25T06:17:44"/>
    <d v="2015-01-04T06:17:44"/>
    <n v="2014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  <d v="2015-03-01T19:04:04"/>
    <d v="2015-03-31T18:04:04"/>
    <n v="201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  <d v="2015-09-29T02:53:43"/>
    <d v="2015-10-29T02:53:43"/>
    <n v="2015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  <d v="2015-07-09T15:33:37"/>
    <d v="2015-08-08T15:33:37"/>
    <n v="201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  <d v="2015-01-27T08:41:33"/>
    <d v="2015-02-26T08:41:33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  <d v="2016-12-13T02:54:47"/>
    <d v="2017-01-10T08:57:00"/>
    <n v="2016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  <d v="2015-09-15T20:22:38"/>
    <d v="2015-10-15T20:22:38"/>
    <n v="2015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  <d v="2014-12-03T21:14:16"/>
    <d v="2015-01-02T21:14:16"/>
    <n v="2014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  <d v="2015-06-02T21:59:44"/>
    <d v="2015-07-02T21:59:44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  <d v="2014-11-13T20:28:26"/>
    <d v="2014-12-18T20:28:26"/>
    <n v="201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  <d v="2016-03-15T06:26:04"/>
    <d v="2016-04-14T06:26:04"/>
    <n v="2016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  <d v="2016-01-05T19:44:56"/>
    <d v="2016-03-05T19:44:56"/>
    <n v="2016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  <d v="2015-04-13T16:18:51"/>
    <d v="2015-05-13T16:18:51"/>
    <n v="2015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  <d v="2016-01-30T21:10:58"/>
    <d v="2016-03-30T20:10:58"/>
    <n v="201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  <d v="2015-12-04T00:56:47"/>
    <d v="2016-01-03T00:56:47"/>
    <n v="2015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  <d v="2016-08-13T14:02:55"/>
    <d v="2016-09-03T14:02:55"/>
    <n v="201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  <d v="2014-12-10T02:39:50"/>
    <d v="2015-01-19T02:39:50"/>
    <n v="2014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  <d v="2015-03-19T13:48:48"/>
    <d v="2015-04-11T06:00:00"/>
    <n v="2015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  <d v="2014-10-07T03:22:37"/>
    <d v="2014-11-06T04:22:37"/>
    <n v="2014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  <d v="2015-07-19T21:01:15"/>
    <d v="2015-08-18T21:01:15"/>
    <n v="20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  <d v="2015-08-08T09:47:55"/>
    <d v="2015-09-07T09:47:55"/>
    <n v="201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  <d v="2015-07-26T17:34:42"/>
    <d v="2015-08-25T17:34:42"/>
    <n v="201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  <d v="2016-10-12T17:41:13"/>
    <d v="2016-11-26T18:41:13"/>
    <n v="2016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  <d v="2014-05-01T02:38:02"/>
    <d v="2014-05-31T23:30:00"/>
    <n v="2014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  <d v="2015-07-13T16:41:00"/>
    <d v="2015-08-22T03:59:00"/>
    <n v="201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  <d v="2016-06-15T20:42:26"/>
    <d v="2016-07-15T20:42:26"/>
    <n v="201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  <d v="2015-01-15T17:42:23"/>
    <d v="2015-03-14T15:00:00"/>
    <n v="20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  <d v="2014-07-11T21:13:07"/>
    <d v="2014-08-10T21:13:07"/>
    <n v="2014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  <d v="2015-01-23T20:34:04"/>
    <d v="2015-03-24T19:34:04"/>
    <n v="20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  <d v="2014-12-20T17:43:09"/>
    <d v="2015-02-18T17:43:09"/>
    <n v="2014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  <d v="2014-09-11T00:41:35"/>
    <d v="2014-11-10T01:41:35"/>
    <n v="2014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  <d v="2015-01-22T16:29:56"/>
    <d v="2015-02-21T16:29:56"/>
    <n v="2015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  <d v="2015-02-09T17:23:56"/>
    <d v="2015-03-11T16:23:56"/>
    <n v="2015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  <d v="2014-12-01T16:54:50"/>
    <d v="2014-12-31T16:54:50"/>
    <n v="2014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  <d v="2014-09-27T21:25:08"/>
    <d v="2014-10-27T21:25:08"/>
    <n v="201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  <d v="2016-05-12T21:55:49"/>
    <d v="2016-05-27T22:04:00"/>
    <n v="2016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  <d v="2015-06-09T04:04:52"/>
    <d v="2015-08-08T04:04:52"/>
    <n v="2015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  <d v="2016-02-12T07:38:53"/>
    <d v="2016-03-23T06:38:53"/>
    <n v="2016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  <d v="2015-02-10T18:49:11"/>
    <d v="2015-03-12T17:49:11"/>
    <n v="201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  <d v="2016-12-30T21:06:06"/>
    <d v="2017-02-05T16:44:00"/>
    <n v="201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  <d v="2016-01-13T03:08:24"/>
    <d v="2016-02-12T03:08:24"/>
    <n v="2016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  <d v="2016-04-29T02:23:33"/>
    <d v="2016-06-28T02:23:33"/>
    <n v="2016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  <d v="2015-02-06T05:14:57"/>
    <d v="2015-03-08T05:14:57"/>
    <n v="2015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  <d v="2016-01-28T21:35:43"/>
    <d v="2016-02-27T21:35:43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  <d v="2015-06-25T04:27:54"/>
    <d v="2015-08-04T04:27:54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  <d v="2015-09-05T06:39:46"/>
    <d v="2015-10-05T06:39:46"/>
    <n v="201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  <d v="2015-11-30T14:46:10"/>
    <d v="2016-01-29T14:46:10"/>
    <n v="2015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  <d v="2015-01-27T23:09:48"/>
    <d v="2015-03-17T18:00:00"/>
    <n v="2015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  <d v="2015-10-08T21:57:42"/>
    <d v="2015-12-07T22:57:42"/>
    <n v="201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  <d v="2015-09-18T19:38:49"/>
    <d v="2015-10-18T19:38:49"/>
    <n v="2015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  <d v="2016-01-14T21:35:13"/>
    <d v="2016-02-13T21:35:13"/>
    <n v="2016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  <d v="2015-07-02T03:00:54"/>
    <d v="2015-07-23T04:59:00"/>
    <n v="2015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  <d v="2015-02-17T16:00:28"/>
    <d v="2015-03-19T15:00:28"/>
    <n v="2015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  <d v="2014-07-16T15:00:22"/>
    <d v="2014-08-15T15:00:22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  <d v="2016-04-25T18:06:31"/>
    <d v="2016-05-25T18:06:31"/>
    <n v="201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  <d v="2015-08-27T04:33:41"/>
    <d v="2015-09-26T04:33:41"/>
    <n v="201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  <d v="2016-10-27T14:27:51"/>
    <d v="2016-11-26T15:27:51"/>
    <n v="201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  <d v="2016-10-11T11:16:33"/>
    <d v="2016-11-12T04:00:00"/>
    <n v="201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  <d v="2016-08-25T07:35:13"/>
    <d v="2016-08-31T05:36:00"/>
    <n v="2016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d v="2014-10-31T03:25:15"/>
    <d v="2014-11-30T04:25:15"/>
    <n v="2014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  <d v="2014-09-20T01:44:16"/>
    <d v="2014-10-28T03:11:00"/>
    <n v="201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  <d v="2017-02-13T21:48:10"/>
    <d v="2017-03-05T21:48:10"/>
    <n v="2017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  <d v="2015-11-30T20:15:00"/>
    <d v="2015-12-29T23:00:00"/>
    <n v="201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  <d v="2017-01-03T16:36:49"/>
    <d v="2017-02-02T16:36:49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  <d v="2017-02-04T04:50:08"/>
    <d v="2017-03-11T04:50:08"/>
    <n v="2017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  <d v="2016-03-23T18:45:50"/>
    <d v="2016-04-20T18:45:50"/>
    <n v="2016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  <d v="2017-01-26T23:03:59"/>
    <d v="2017-02-25T23:03:59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  <d v="2016-02-23T14:27:36"/>
    <d v="2016-03-24T13:27:36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  <d v="2016-05-05T20:55:18"/>
    <d v="2016-06-09T19:00:00"/>
    <n v="201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  <d v="2016-02-07T15:18:05"/>
    <d v="2016-03-23T14:18:05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  <d v="2016-11-30T04:29:27"/>
    <d v="2017-01-03T04:17:00"/>
    <n v="2016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  <d v="2011-08-29T00:18:17"/>
    <d v="2011-10-01T03:00:00"/>
    <n v="201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  <d v="2012-06-29T04:28:16"/>
    <d v="2012-07-19T04:28:16"/>
    <n v="2012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  <d v="2013-03-08T02:40:25"/>
    <d v="2013-04-16T19:00:00"/>
    <n v="2013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  <d v="2015-09-01T21:36:37"/>
    <d v="2015-09-30T19:29:00"/>
    <n v="2015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  <d v="2012-08-24T17:15:48"/>
    <d v="2012-09-23T17:15:48"/>
    <n v="201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  <d v="2013-04-09T02:27:33"/>
    <d v="2013-05-09T02:27:33"/>
    <n v="2013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  <d v="2012-04-26T20:58:51"/>
    <d v="2012-05-10T17:00:00"/>
    <n v="2012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  <d v="2012-09-22T03:42:01"/>
    <d v="2012-10-28T05:00:00"/>
    <n v="2012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  <d v="2011-01-14T10:18:49"/>
    <d v="2011-02-08T10:18:49"/>
    <n v="201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  <d v="2012-04-24T01:47:35"/>
    <d v="2012-05-24T01:47:35"/>
    <n v="2012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  <d v="2011-12-16T23:49:52"/>
    <d v="2012-01-25T23:49:52"/>
    <n v="201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  <d v="2010-06-25T02:46:20"/>
    <d v="2010-09-04T01:03:00"/>
    <n v="201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  <d v="2012-10-11T17:57:49"/>
    <d v="2012-11-10T18:57:49"/>
    <n v="2012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  <d v="2010-08-27T00:16:16"/>
    <d v="2010-10-11T00:16:16"/>
    <n v="2010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  <d v="2010-05-12T06:54:15"/>
    <d v="2010-07-10T22:00:00"/>
    <n v="2010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  <d v="2014-10-01T07:52:50"/>
    <d v="2014-11-03T08:52:50"/>
    <n v="2014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  <d v="2012-06-28T16:35:45"/>
    <d v="2012-08-12T16:35:45"/>
    <n v="201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  <d v="2012-12-14T22:48:33"/>
    <d v="2013-01-13T22:48:33"/>
    <n v="2012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  <d v="2012-07-17T17:26:34"/>
    <d v="2012-07-28T02:00:00"/>
    <n v="201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d v="2015-08-11T22:28:04"/>
    <d v="2015-10-10T22:28:04"/>
    <n v="201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  <d v="2012-03-31T15:30:08"/>
    <d v="2012-04-30T15:30:08"/>
    <n v="2012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  <d v="2011-06-17T18:46:23"/>
    <d v="2011-08-01T18:46:23"/>
    <n v="2011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  <d v="2012-03-02T18:00:03"/>
    <d v="2012-05-01T17:00:03"/>
    <n v="201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  <d v="2011-08-16T22:00:03"/>
    <d v="2011-09-15T22:00:03"/>
    <n v="2011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  <d v="2011-09-07T23:57:59"/>
    <d v="2011-10-12T23:57:59"/>
    <n v="2011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  <d v="2012-03-23T16:59:36"/>
    <d v="2012-04-22T16:59:36"/>
    <n v="2012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  <d v="2012-04-27T01:59:57"/>
    <d v="2012-05-27T01:59:57"/>
    <n v="2012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  <d v="2011-10-17T15:11:48"/>
    <d v="2011-11-16T16:11:48"/>
    <n v="2011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  <d v="2013-04-09T16:33:59"/>
    <d v="2013-05-09T16:33:59"/>
    <n v="2013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  <d v="2012-04-24T05:27:56"/>
    <d v="2012-06-23T05:27:56"/>
    <n v="2012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  <d v="2010-12-30T20:08:34"/>
    <d v="2011-01-16T01:51:00"/>
    <n v="2010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  <d v="2012-04-25T23:39:48"/>
    <d v="2012-06-16T09:59:00"/>
    <n v="201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  <d v="2013-03-15T04:02:20"/>
    <d v="2013-04-29T04:02:20"/>
    <n v="201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  <d v="2012-04-23T15:29:04"/>
    <d v="2012-05-23T15:29:04"/>
    <n v="2012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  <d v="2012-05-07T22:42:55"/>
    <d v="2012-06-06T22:42:5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d v="2013-02-22T23:54:52"/>
    <d v="2013-03-29T22:54:52"/>
    <n v="2013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  <d v="2011-07-06T21:05:38"/>
    <d v="2011-08-05T21:05:38"/>
    <n v="201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  <d v="2015-01-13T23:13:07"/>
    <d v="2015-01-27T23:13:07"/>
    <n v="2015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  <d v="2012-11-13T15:33:57"/>
    <d v="2012-12-31T18:00:00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  <d v="2012-05-24T18:32:55"/>
    <d v="2012-06-23T18:32:5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  <d v="2015-08-28T18:38:24"/>
    <d v="2015-09-27T18:38:24"/>
    <n v="2015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  <d v="2014-08-07T19:48:38"/>
    <d v="2014-09-21T19:48:38"/>
    <n v="2014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  <d v="2016-05-08T21:35:08"/>
    <d v="2016-06-07T21:06:00"/>
    <n v="2016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  <d v="2014-10-16T00:22:14"/>
    <d v="2014-11-15T01:22:14"/>
    <n v="2014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  <d v="2015-02-12T01:20:16"/>
    <d v="2015-03-14T00:20:16"/>
    <n v="201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  <d v="2015-09-11T07:07:49"/>
    <d v="2015-10-03T21:00:00"/>
    <n v="2015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  <d v="2015-04-11T01:45:04"/>
    <d v="2015-05-11T01:45:04"/>
    <n v="2015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  <d v="2014-07-15T22:50:34"/>
    <d v="2014-08-14T22:50:34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  <d v="2015-02-23T19:25:49"/>
    <d v="2015-04-20T18:25:49"/>
    <n v="201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  <d v="2015-03-15T23:56:12"/>
    <d v="2015-05-14T23:56:12"/>
    <n v="201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  <d v="2016-01-02T10:43:33"/>
    <d v="2016-02-01T10:43:33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  <d v="2014-11-28T21:02:41"/>
    <d v="2014-12-13T21:02:41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  <d v="2016-12-28T00:09:49"/>
    <d v="2017-02-26T00:09:49"/>
    <n v="201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  <d v="2014-08-03T09:21:17"/>
    <d v="2014-08-20T09:21:17"/>
    <n v="20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  <d v="2015-01-23T20:09:13"/>
    <d v="2015-02-22T20:09:13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  <d v="2014-10-30T15:40:52"/>
    <d v="2014-11-29T16:40:52"/>
    <n v="201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  <d v="2015-02-17T19:15:30"/>
    <d v="2015-03-19T18:15:30"/>
    <n v="2015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  <d v="2014-10-14T16:20:28"/>
    <d v="2014-11-13T17:20:28"/>
    <n v="2014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  <d v="2014-06-19T03:43:24"/>
    <d v="2014-07-19T03:43:24"/>
    <n v="201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  <d v="2016-08-30T14:24:45"/>
    <d v="2016-10-15T19:21:00"/>
    <n v="201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  <d v="2015-09-22T23:13:41"/>
    <d v="2015-10-13T23:13:41"/>
    <n v="201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  <d v="2016-03-31T13:46:00"/>
    <d v="2016-04-22T14:52:00"/>
    <n v="2016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  <d v="2014-10-18T23:24:52"/>
    <d v="2014-11-18T00:24:52"/>
    <n v="2014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  <d v="2014-11-18T19:22:37"/>
    <d v="2014-12-21T04:30:00"/>
    <n v="20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  <d v="2012-05-29T20:16:11"/>
    <d v="2012-06-28T20:16:11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  <d v="2014-11-10T02:11:14"/>
    <d v="2014-12-08T04:59:00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  <d v="2013-09-29T18:01:31"/>
    <d v="2013-10-18T03:59:00"/>
    <n v="2013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  <d v="2015-08-01T20:01:43"/>
    <d v="2015-08-20T11:00:00"/>
    <n v="2015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  <d v="2012-02-09T01:56:15"/>
    <d v="2012-03-25T00:56:15"/>
    <n v="201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  <d v="2015-03-18T20:45:05"/>
    <d v="2015-04-20T04:50:00"/>
    <n v="2015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  <d v="2015-07-23T16:19:14"/>
    <d v="2015-08-15T03:59:00"/>
    <n v="20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  <d v="2012-07-17T20:22:46"/>
    <d v="2012-08-16T20:22:46"/>
    <n v="201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  <d v="2013-01-30T18:01:51"/>
    <d v="2013-03-01T18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d v="2009-11-10T16:48:32"/>
    <d v="2010-01-01T06:00:00"/>
    <n v="2009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  <d v="2014-10-31T18:59:05"/>
    <d v="2014-12-01T19:59:05"/>
    <n v="2014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  <d v="2013-07-09T02:32:46"/>
    <d v="2013-07-30T02:32:46"/>
    <n v="2013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  <d v="2011-06-02T15:34:15"/>
    <d v="2011-08-01T15:34:15"/>
    <n v="2011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  <d v="2013-01-24T12:14:21"/>
    <d v="2013-02-24T04:59:00"/>
    <n v="2013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  <d v="2014-12-04T21:39:12"/>
    <d v="2015-02-02T21:39:12"/>
    <n v="2014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  <d v="2011-08-30T16:12:01"/>
    <d v="2011-10-29T16:12:01"/>
    <n v="201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  <d v="2013-07-28T10:46:58"/>
    <d v="2013-09-26T10:46:58"/>
    <n v="2013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  <d v="2013-08-23T10:14:17"/>
    <d v="2013-10-01T03:59:00"/>
    <n v="2013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  <d v="2010-12-02T02:34:58"/>
    <d v="2011-01-02T03:00:00"/>
    <n v="2010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  <d v="2012-06-08T12:29:29"/>
    <d v="2012-07-08T12:29:29"/>
    <n v="201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  <d v="2015-01-23T03:18:58"/>
    <d v="2015-02-27T00:30:00"/>
    <n v="201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  <d v="2013-09-07T20:36:19"/>
    <d v="2013-10-05T05:00:00"/>
    <n v="2013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  <d v="2012-03-05T18:33:23"/>
    <d v="2012-04-04T17:33:23"/>
    <n v="2012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  <d v="2016-09-05T15:00:37"/>
    <d v="2016-09-30T04:27:00"/>
    <n v="2016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  <d v="2013-04-26T18:11:10"/>
    <d v="2013-05-31T17:00:00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  <d v="2015-08-12T15:13:26"/>
    <d v="2015-10-08T03:59:00"/>
    <n v="2015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  <d v="2012-02-22T06:03:05"/>
    <d v="2012-03-21T20:48:00"/>
    <n v="2012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  <d v="2017-02-03T19:26:21"/>
    <d v="2017-03-05T19:26:21"/>
    <n v="2017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  <d v="2012-07-23T04:46:47"/>
    <d v="2012-09-21T04:46:47"/>
    <n v="2012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  <d v="2015-05-01T01:52:43"/>
    <d v="2015-06-01T03:59:00"/>
    <n v="201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  <d v="2012-04-27T15:43:13"/>
    <d v="2012-05-28T15:43:13"/>
    <n v="2012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  <d v="2012-11-09T23:47:37"/>
    <d v="2012-12-24T23:47:37"/>
    <n v="20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  <d v="2014-04-15T17:53:06"/>
    <d v="2014-05-15T17:53:06"/>
    <n v="2014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  <d v="2015-03-30T20:38:26"/>
    <d v="2015-05-01T13:59:00"/>
    <n v="2015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  <d v="2011-10-13T20:58:04"/>
    <d v="2011-11-15T19:37:00"/>
    <n v="2011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  <d v="2015-02-04T22:49:34"/>
    <d v="2015-03-06T22:49:34"/>
    <n v="2015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  <d v="2015-09-13T12:41:29"/>
    <d v="2015-10-13T12:41:29"/>
    <n v="2015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  <d v="2016-08-12T12:35:39"/>
    <d v="2016-10-11T12:35:39"/>
    <n v="2016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  <d v="2015-05-31T03:20:51"/>
    <d v="2015-07-30T03:20:51"/>
    <n v="201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  <d v="2014-07-02T00:58:19"/>
    <d v="2014-08-01T00:58:19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d v="2016-03-11T15:36:29"/>
    <d v="2016-05-09T20:50:00"/>
    <n v="2016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  <d v="2014-07-22T23:32:28"/>
    <d v="2014-08-21T23:32:28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  <d v="2015-03-24T21:05:38"/>
    <d v="2015-04-23T21:05:38"/>
    <n v="201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  <d v="2016-08-02T15:59:54"/>
    <d v="2016-09-01T15:59:54"/>
    <n v="2016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  <d v="2015-08-18T02:31:52"/>
    <d v="2015-09-17T02:31:52"/>
    <n v="2015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  <d v="2017-01-09T21:40:35"/>
    <d v="2017-02-08T21:40:35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  <d v="2016-03-20T08:12:01"/>
    <d v="2016-05-19T08:12:01"/>
    <n v="2016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  <d v="2015-03-14T02:51:57"/>
    <d v="2015-04-13T02:51:57"/>
    <n v="201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  <d v="2014-07-09T14:12:29"/>
    <d v="2014-08-23T14:12:29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  <d v="2016-04-27T19:49:05"/>
    <d v="2016-05-18T19:49:05"/>
    <n v="2016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  <d v="2014-12-13T02:36:34"/>
    <d v="2015-01-12T02:36:34"/>
    <n v="2014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  <d v="2015-02-25T00:14:07"/>
    <d v="2015-04-10T23:14:07"/>
    <n v="201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  <d v="2014-07-10T19:41:37"/>
    <d v="2014-08-04T19:41:37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  <d v="2015-08-22T00:32:59"/>
    <d v="2015-10-09T17:00:00"/>
    <n v="2015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  <d v="2014-07-17T19:55:03"/>
    <d v="2014-09-15T19:55:03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  <d v="2015-04-16T07:50:03"/>
    <d v="2015-05-16T03:00:00"/>
    <n v="2015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  <d v="2015-10-17T15:04:58"/>
    <d v="2015-11-16T16:04:58"/>
    <n v="2015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  <d v="2016-09-29T23:43:54"/>
    <d v="2016-10-29T23:43:54"/>
    <n v="2016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  <d v="2015-01-15T18:28:00"/>
    <d v="2015-03-16T17:28:00"/>
    <n v="2015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  <d v="2015-05-16T04:09:29"/>
    <d v="2015-06-15T04:09:29"/>
    <n v="201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  <d v="2014-06-05T23:07:12"/>
    <d v="2014-07-05T23:07:12"/>
    <n v="2014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  <d v="2015-11-25T07:55:36"/>
    <d v="2015-12-25T07:55:36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  <d v="2015-11-30T16:12:33"/>
    <d v="2015-12-30T16:12:33"/>
    <n v="20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  <d v="2015-02-07T16:13:46"/>
    <d v="2015-03-31T13:14:00"/>
    <n v="201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  <d v="2016-02-22T12:52:07"/>
    <d v="2016-03-23T11:52:07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  <d v="2016-01-19T14:08:17"/>
    <d v="2016-01-26T14:08:17"/>
    <n v="2016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  <d v="2016-01-13T21:45:24"/>
    <d v="2016-03-13T20:45:24"/>
    <n v="2016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  <d v="2014-09-05T19:13:41"/>
    <d v="2014-10-05T19:13:41"/>
    <n v="2014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  <d v="2015-03-26T20:17:06"/>
    <d v="2015-04-25T20:17:06"/>
    <n v="201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  <d v="2014-07-08T23:13:48"/>
    <d v="2014-08-07T23:13:48"/>
    <n v="201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  <d v="2017-01-25T05:51:40"/>
    <d v="2017-02-24T05:51:40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  <d v="2014-07-08T15:56:49"/>
    <d v="2014-08-07T15:56:49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  <d v="2016-05-20T08:11:57"/>
    <d v="2016-06-19T08:11:57"/>
    <n v="201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  <d v="2015-08-24T20:10:01"/>
    <d v="2015-09-23T20:10:01"/>
    <n v="2015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  <d v="2014-06-19T18:05:47"/>
    <d v="2014-08-03T18:05:47"/>
    <n v="2014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  <d v="2016-01-25T21:36:40"/>
    <d v="2016-03-25T20:36:40"/>
    <n v="201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  <d v="2012-08-29T21:39:09"/>
    <d v="2012-09-13T03:59:00"/>
    <n v="2012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  <d v="2014-10-03T17:56:08"/>
    <d v="2014-11-12T21:20:00"/>
    <n v="2014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  <d v="2013-12-09T21:54:14"/>
    <d v="2013-12-23T21:54:14"/>
    <n v="201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  <d v="2012-03-30T01:13:43"/>
    <d v="2012-04-29T01:13:43"/>
    <n v="201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  <d v="2016-05-18T12:59:50"/>
    <d v="2016-06-17T12:59:50"/>
    <n v="201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  <d v="2014-03-28T17:06:22"/>
    <d v="2014-04-29T17:06:22"/>
    <n v="2014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  <d v="2015-06-29T20:59:32"/>
    <d v="2015-08-12T02:00:00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  <d v="2017-02-01T19:14:28"/>
    <d v="2017-03-15T00:00:00"/>
    <n v="201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  <d v="2012-06-15T05:42:31"/>
    <d v="2012-07-15T05:42:31"/>
    <n v="2012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  <d v="2016-07-13T21:08:45"/>
    <d v="2016-08-22T06:59:00"/>
    <n v="201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  <d v="2016-11-30T08:03:34"/>
    <d v="2017-01-02T22:59:00"/>
    <n v="2016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  <d v="2014-12-09T03:26:10"/>
    <d v="2015-01-09T03:26:10"/>
    <n v="2014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  <d v="2012-08-22T19:38:14"/>
    <d v="2012-09-21T19:38:14"/>
    <n v="2012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d v="2014-04-01T17:00:12"/>
    <d v="2014-04-30T05:00:00"/>
    <n v="20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  <d v="2016-03-24T11:56:04"/>
    <d v="2016-04-30T12:00:00"/>
    <n v="2016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  <d v="2015-07-26T23:52:09"/>
    <d v="2015-08-25T23:52:09"/>
    <n v="201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  <d v="2014-09-20T20:59:11"/>
    <d v="2014-10-20T20:59:11"/>
    <n v="201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  <d v="2015-10-02T19:01:01"/>
    <d v="2015-12-01T20:01:01"/>
    <n v="2015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  <d v="2015-09-26T21:13:24"/>
    <d v="2015-10-23T11:00:00"/>
    <n v="2015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  <d v="2015-09-04T04:00:42"/>
    <d v="2015-10-11T01:00:00"/>
    <n v="2015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  <d v="2015-04-21T17:56:28"/>
    <d v="2015-05-21T17:56:28"/>
    <n v="2015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  <d v="2016-11-15T17:50:16"/>
    <d v="2016-12-30T17:50:16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  <d v="2016-11-18T06:09:26"/>
    <d v="2016-12-02T06:09:26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  <d v="2012-08-23T10:07:02"/>
    <d v="2012-09-13T10:07:02"/>
    <n v="201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  <d v="2016-10-15T19:26:48"/>
    <d v="2016-11-09T20:26:48"/>
    <n v="2016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  <d v="2015-05-04T15:04:29"/>
    <d v="2015-06-03T15:04:29"/>
    <n v="20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  <d v="2015-10-27T19:54:21"/>
    <d v="2015-11-26T20:54:21"/>
    <n v="2015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  <d v="2014-11-10T23:11:07"/>
    <d v="2014-11-30T23:11:07"/>
    <n v="2014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  <d v="2015-04-14T12:55:22"/>
    <d v="2015-05-14T12:55:22"/>
    <n v="2015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  <d v="2016-06-03T02:31:52"/>
    <d v="2016-06-30T10:00:00"/>
    <n v="201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  <d v="2015-08-02T04:03:47"/>
    <d v="2015-08-30T04:03:47"/>
    <n v="2015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  <d v="2016-05-04T01:28:59"/>
    <d v="2016-05-29T01:28:59"/>
    <n v="2016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  <d v="2014-01-28T19:45:32"/>
    <d v="2014-02-27T23:00:00"/>
    <n v="201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  <d v="2016-08-30T15:45:21"/>
    <d v="2016-09-29T15:45:21"/>
    <n v="2016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  <d v="2015-02-02T22:49:21"/>
    <d v="2015-03-09T21:49:21"/>
    <n v="201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  <d v="2016-09-23T14:45:14"/>
    <d v="2016-10-16T01:00:00"/>
    <n v="2016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  <d v="2016-09-26T13:11:15"/>
    <d v="2016-10-12T13:11:15"/>
    <n v="2016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  <d v="2014-12-16T21:54:55"/>
    <d v="2015-01-15T21:54:55"/>
    <n v="2014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  <d v="2015-01-20T20:45:48"/>
    <d v="2015-02-19T20:45:48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  <d v="2015-04-09T03:51:14"/>
    <d v="2015-06-08T03:51:14"/>
    <n v="2015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d v="2014-08-29T19:51:03"/>
    <d v="2014-09-15T20:09:00"/>
    <n v="2014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  <d v="2016-06-15T05:55:08"/>
    <d v="2016-07-15T06:57:00"/>
    <n v="20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  <d v="2016-11-15T13:58:35"/>
    <d v="2016-12-21T07:59:00"/>
    <n v="201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  <d v="2017-02-08T19:00:35"/>
    <d v="2017-03-10T19:00:35"/>
    <n v="201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  <d v="2014-10-09T20:13:23"/>
    <d v="2014-11-08T21:13:23"/>
    <n v="201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  <d v="2015-08-10T07:31:09"/>
    <d v="2015-09-09T07:31:09"/>
    <n v="201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  <d v="2015-07-15T06:16:59"/>
    <d v="2015-08-14T06:16:59"/>
    <n v="201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  <d v="2016-02-08T17:09:20"/>
    <d v="2016-03-09T17:09:20"/>
    <n v="2016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  <d v="2015-12-03T23:55:41"/>
    <d v="2016-02-01T23:55:41"/>
    <n v="2015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  <d v="2016-11-21T14:59:03"/>
    <d v="2016-12-21T14:59:03"/>
    <n v="201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  <d v="2015-11-19T19:20:09"/>
    <d v="2015-12-17T19:20:09"/>
    <n v="201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  <d v="2014-11-10T03:48:45"/>
    <d v="2014-12-10T03:48:45"/>
    <n v="2014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  <d v="2014-05-12T15:38:47"/>
    <d v="2014-06-13T04:00:00"/>
    <n v="201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  <d v="2015-02-20T14:25:26"/>
    <d v="2015-04-21T13:25:26"/>
    <n v="201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  <d v="2016-01-12T20:47:27"/>
    <d v="2016-02-09T20:00:00"/>
    <n v="2016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  <d v="2017-02-01T16:31:28"/>
    <d v="2017-03-12T19:00:00"/>
    <n v="201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  <d v="2016-06-30T22:17:33"/>
    <d v="2016-08-03T01:30:00"/>
    <n v="201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  <d v="2016-06-30T21:13:14"/>
    <d v="2016-07-30T21:13:14"/>
    <n v="201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  <d v="2015-03-19T01:40:10"/>
    <d v="2015-04-18T01:40:10"/>
    <n v="2015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  <d v="2015-09-25T17:06:58"/>
    <d v="2015-11-24T18:06:58"/>
    <n v="201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  <d v="2013-09-25T23:00:10"/>
    <d v="2013-10-25T23:00:10"/>
    <n v="201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  <d v="2015-07-22T17:55:13"/>
    <d v="2015-08-21T17:55:13"/>
    <n v="201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  <d v="2015-08-06T14:56:47"/>
    <d v="2015-09-04T15:00:00"/>
    <n v="2015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  <d v="2015-11-05T00:36:37"/>
    <d v="2015-12-09T06:59:00"/>
    <n v="201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  <d v="2015-03-20T21:29:34"/>
    <d v="2015-05-04T21:29:34"/>
    <n v="201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  <d v="2015-08-19T18:20:39"/>
    <d v="2015-09-25T21:00:00"/>
    <n v="2015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  <d v="2016-01-11T22:13:36"/>
    <d v="2016-02-10T22:13:36"/>
    <n v="2016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  <d v="2015-09-28T14:07:45"/>
    <d v="2015-11-09T14:32:00"/>
    <n v="2015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  <d v="2015-11-11T00:51:36"/>
    <d v="2016-01-10T00:51:36"/>
    <n v="20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  <d v="2014-07-01T00:29:40"/>
    <d v="2014-07-29T00:29:40"/>
    <n v="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  <d v="2014-11-19T17:58:36"/>
    <d v="2014-12-19T19:38:00"/>
    <n v="201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  <d v="2015-12-06T21:13:10"/>
    <d v="2015-12-28T06:00:00"/>
    <n v="2015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  <d v="2014-09-30T12:59:59"/>
    <d v="2014-10-29T22:45:00"/>
    <n v="2014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  <d v="2016-06-08T15:11:10"/>
    <d v="2016-07-05T04:59:00"/>
    <n v="201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  <d v="2014-10-11T20:34:49"/>
    <d v="2014-11-10T21:34:49"/>
    <n v="2014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  <d v="2016-04-22T14:59:34"/>
    <d v="2016-05-22T14:59:34"/>
    <n v="201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  <d v="2014-06-03T00:42:23"/>
    <d v="2014-07-03T00:42:23"/>
    <n v="201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  <d v="2015-08-25T19:09:25"/>
    <d v="2015-09-24T19:09:25"/>
    <n v="201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  <d v="2015-01-29T00:01:34"/>
    <d v="2015-02-28T00:01:34"/>
    <n v="2015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  <d v="2016-03-07T05:04:51"/>
    <d v="2016-04-06T04:04:51"/>
    <n v="2016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  <d v="2014-06-15T21:29:10"/>
    <d v="2014-07-10T21:29:10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  <d v="2014-10-20T20:55:40"/>
    <d v="2014-11-22T05:59:00"/>
    <n v="2014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  <d v="2015-01-30T18:07:20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  <d v="2014-06-30T21:57:05"/>
    <d v="2014-08-09T21:57:05"/>
    <n v="2014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  <d v="2015-02-26T16:42:10"/>
    <d v="2015-04-27T15:42:10"/>
    <n v="201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  <d v="2014-09-10T23:23:43"/>
    <d v="2014-09-30T23:23:43"/>
    <n v="2014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  <d v="2015-05-30T15:21:58"/>
    <d v="2015-06-29T15:21:58"/>
    <n v="2015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  <d v="2015-01-24T02:51:10"/>
    <d v="2015-02-24T03:00:00"/>
    <n v="201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  <d v="2016-06-30T23:04:50"/>
    <d v="2016-07-30T23:04:50"/>
    <n v="201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  <d v="2015-04-19T02:31:16"/>
    <d v="2015-06-03T02:31:16"/>
    <n v="2015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  <d v="2015-03-26T17:22:37"/>
    <d v="2015-05-10T17:22:37"/>
    <n v="201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  <d v="2015-02-23T08:01:00"/>
    <d v="2015-03-25T07:01:00"/>
    <n v="2015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  <d v="2014-07-14T03:19:26"/>
    <d v="2014-08-13T03:19:26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  <d v="2014-08-27T03:22:19"/>
    <d v="2014-09-26T03:22:19"/>
    <n v="2014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  <d v="2015-02-13T04:21:58"/>
    <d v="2015-04-14T03:21:58"/>
    <n v="201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  <d v="2014-11-21T20:16:00"/>
    <d v="2014-12-25T20:16:00"/>
    <n v="201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  <d v="2015-07-02T22:33:43"/>
    <d v="2015-08-02T22:00:00"/>
    <n v="201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  <d v="2014-05-28T21:33:28"/>
    <d v="2014-06-27T21:33:28"/>
    <n v="2014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  <d v="2014-07-09T21:31:03"/>
    <d v="2014-08-08T21:31:0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  <d v="2014-08-19T20:59:32"/>
    <d v="2014-09-18T20:59:32"/>
    <n v="2014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  <d v="2017-03-07T18:35:34"/>
    <d v="2017-04-07T17:35:34"/>
    <n v="2017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  <d v="2017-03-06T19:14:37"/>
    <d v="2017-04-05T18:14:37"/>
    <n v="2017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  <d v="2017-01-21T16:33:50"/>
    <d v="2017-03-22T15:33:50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  <d v="2017-02-21T20:41:54"/>
    <d v="2017-04-05T19:41:54"/>
    <n v="2017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  <d v="2017-02-07T21:59:18"/>
    <d v="2017-03-24T20:59:18"/>
    <n v="2017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  <d v="2014-09-17T07:04:43"/>
    <d v="2014-10-16T06:59:00"/>
    <n v="2014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  <d v="2013-04-27T18:47:23"/>
    <d v="2013-05-27T06:59:00"/>
    <n v="201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  <d v="2016-05-22T16:45:26"/>
    <d v="2016-07-21T16:45:26"/>
    <n v="201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  <d v="2016-08-30T03:35:41"/>
    <d v="2016-10-04T03:59:00"/>
    <n v="2016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  <d v="2014-07-08T05:30:28"/>
    <d v="2014-08-09T02:00:00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  <d v="2014-05-21T17:53:10"/>
    <d v="2014-06-20T22:01:00"/>
    <n v="201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  <d v="2013-06-07T01:29:20"/>
    <d v="2013-07-13T18:00:00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  <d v="2015-11-14T15:41:2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  <d v="2016-09-16T15:43:16"/>
    <d v="2016-10-14T23:00:00"/>
    <n v="2016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  <d v="2016-01-18T09:33:48"/>
    <d v="2016-02-21T09:33:48"/>
    <n v="2016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  <d v="2015-09-08T07:59:53"/>
    <d v="2015-10-08T07:59:53"/>
    <n v="2015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  <d v="2014-10-22T21:57:29"/>
    <d v="2014-12-06T22:57:29"/>
    <n v="2014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  <d v="2016-04-05T14:19:05"/>
    <d v="2016-05-03T23:00:00"/>
    <n v="201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  <d v="2016-02-18T00:44:54"/>
    <d v="2016-04-17T23:44:54"/>
    <n v="2016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  <d v="2016-10-12T11:10:53"/>
    <d v="2016-11-11T12:10:53"/>
    <n v="201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  <d v="2013-08-07T13:03:18"/>
    <d v="2013-09-06T19:00:00"/>
    <n v="2013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  <d v="2016-11-30T20:34:13"/>
    <d v="2017-01-29T20:34:13"/>
    <n v="2016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  <d v="2014-11-01T20:08:08"/>
    <d v="2014-12-31T21:08:08"/>
    <n v="201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  <d v="2015-07-14T07:50:59"/>
    <d v="2015-08-15T07:50:59"/>
    <n v="201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  <d v="2017-01-10T17:52:15"/>
    <d v="2017-03-01T17:52:15"/>
    <n v="2017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  <d v="2016-03-23T13:55:11"/>
    <d v="2016-04-22T13:55:11"/>
    <n v="201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  <d v="2015-07-13T16:14:23"/>
    <d v="2015-08-07T16:14:23"/>
    <n v="2015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  <d v="2015-11-25T14:23:54"/>
    <d v="2015-12-30T14:23:54"/>
    <n v="2015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  <d v="2015-04-01T05:46:37"/>
    <d v="2015-05-01T05:46:37"/>
    <n v="201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  <d v="2013-03-18T12:59:35"/>
    <d v="2013-04-22T12:59:35"/>
    <n v="201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  <d v="2014-08-21T12:37:02"/>
    <d v="2014-10-18T04:00:00"/>
    <n v="2014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  <d v="2013-04-25T19:23:48"/>
    <d v="2013-05-28T00:00:00"/>
    <n v="2013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  <d v="2015-02-09T06:32:54"/>
    <d v="2015-04-10T05:32:54"/>
    <n v="2015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  <d v="2016-09-13T16:03:12"/>
    <d v="2016-10-13T21:59:00"/>
    <n v="2016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  <d v="2013-02-11T02:54:10"/>
    <d v="2013-03-13T20:00:00"/>
    <n v="2013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  <d v="2014-03-24T15:59:33"/>
    <d v="2014-04-23T15:59:33"/>
    <n v="2014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  <d v="2013-12-03T22:01:27"/>
    <d v="2014-01-15T19:00:00"/>
    <n v="201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  <d v="2016-09-07T03:26:44"/>
    <d v="2016-11-06T03:26:44"/>
    <n v="201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  <d v="2014-03-21T21:18:37"/>
    <d v="2014-05-05T21:18:37"/>
    <n v="2014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  <d v="2015-02-10T00:45:52"/>
    <d v="2015-03-11T23:45:52"/>
    <n v="2015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  <d v="2014-09-29T15:46:42"/>
    <d v="2014-10-20T02:07:00"/>
    <n v="2014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  <d v="2012-05-01T17:16:27"/>
    <d v="2012-05-15T17:16:27"/>
    <n v="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  <d v="2016-09-19T07:53:27"/>
    <d v="2016-10-19T07:53:27"/>
    <n v="2016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  <d v="2012-01-30T01:29:58"/>
    <d v="2012-02-29T01:29:58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  <d v="2012-05-15T23:42:48"/>
    <d v="2012-07-14T23:42:48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  <d v="2014-07-30T18:45:11"/>
    <d v="2014-08-29T18:45:11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  <d v="2012-05-15T15:33:17"/>
    <d v="2012-06-16T03:10:00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  <d v="2016-08-03T17:03:22"/>
    <d v="2016-09-02T17:03:22"/>
    <n v="2016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  <d v="2015-03-05T19:10:37"/>
    <d v="2015-04-04T18:10:37"/>
    <n v="2015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  <d v="2012-06-18T21:35:45"/>
    <d v="2012-06-30T20:00:00"/>
    <n v="201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  <d v="2014-04-18T21:17:22"/>
    <d v="2014-06-17T21:17:22"/>
    <n v="201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  <d v="2011-11-08T18:21:4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d v="2012-07-27T21:37:03"/>
    <d v="2012-08-26T21:37:03"/>
    <n v="201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  <d v="2014-08-12T15:15:51"/>
    <d v="2014-09-11T15:15:51"/>
    <n v="201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  <d v="2015-03-09T18:58:47"/>
    <d v="2015-04-08T18:58:47"/>
    <n v="201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  <d v="2013-12-12T21:36:41"/>
    <d v="2014-01-11T21:36:41"/>
    <n v="2013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  <d v="2016-07-22T15:45:32"/>
    <d v="2016-08-06T15:45:32"/>
    <n v="2016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  <d v="2016-09-26T10:36:23"/>
    <d v="2016-10-10T10:36:23"/>
    <n v="2016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  <d v="2016-06-03T08:47:46"/>
    <d v="2016-07-16T08:47:46"/>
    <n v="201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  <d v="2013-05-21T11:04:18"/>
    <d v="2013-06-20T11:04:18"/>
    <n v="2013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  <d v="2012-12-04T01:31:33"/>
    <d v="2013-01-03T01:31:33"/>
    <n v="20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  <d v="2012-01-19T00:53:15"/>
    <d v="2012-03-18T23:53:15"/>
    <n v="2012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  <d v="2013-04-09T13:54:44"/>
    <d v="2013-05-24T13:54:44"/>
    <n v="2013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  <d v="2012-05-01T07:00:31"/>
    <d v="2012-05-30T19:00:00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  <d v="2012-10-12T13:53:48"/>
    <d v="2012-10-28T13:53:48"/>
    <n v="2012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d v="2011-07-12T16:01:58"/>
    <d v="2011-08-11T16:01:58"/>
    <n v="2011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  <d v="2015-06-17T23:00:50"/>
    <d v="2015-08-16T23:00:50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  <d v="2012-02-28T14:45:23"/>
    <d v="2012-03-29T13:45:23"/>
    <n v="2012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  <d v="2014-04-16T19:49:50"/>
    <d v="2014-06-05T19:49:50"/>
    <n v="201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  <d v="2014-02-16T16:55:30"/>
    <d v="2014-03-18T15:55:30"/>
    <n v="201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  <d v="2012-12-14T12:45:40"/>
    <d v="2013-02-01T17:00:00"/>
    <n v="20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  <d v="2013-09-20T20:51:34"/>
    <d v="2013-10-05T20:51:34"/>
    <n v="2013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  <d v="2016-04-14T20:45:21"/>
    <d v="2016-04-24T20:45:21"/>
    <n v="201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  <d v="2013-02-06T03:02:08"/>
    <d v="2013-03-08T03:02:08"/>
    <n v="2013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d v="2011-11-16T00:19:14"/>
    <d v="2011-12-16T00:19:14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  <d v="2015-05-12T07:07:56"/>
    <d v="2015-06-12T07:07:56"/>
    <n v="201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  <d v="2015-06-17T16:03:24"/>
    <d v="2015-07-17T16:03:24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  <d v="2014-07-26T23:28:26"/>
    <d v="2014-08-25T23:28:26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  <d v="2015-10-23T14:03:41"/>
    <d v="2015-11-22T15:03:41"/>
    <n v="2015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  <d v="2017-02-08T10:44:48"/>
    <d v="2017-03-10T10:44:48"/>
    <n v="201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  <d v="2015-01-14T22:35:54"/>
    <d v="2015-02-12T07:00:00"/>
    <n v="2015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  <d v="2015-01-22T22:11:58"/>
    <d v="2015-02-17T04:59:00"/>
    <n v="201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  <d v="2015-04-09T12:50:46"/>
    <d v="2015-04-23T12:50:46"/>
    <n v="2015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  <d v="2014-10-08T18:54:03"/>
    <d v="2014-10-29T18:54:03"/>
    <n v="2014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  <d v="2016-07-07T04:32:47"/>
    <d v="2016-08-05T21:00:00"/>
    <n v="2016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  <d v="2014-06-25T13:39:40"/>
    <d v="2014-07-09T13:39:40"/>
    <n v="20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  <d v="2014-06-18T04:45:52"/>
    <d v="2014-07-18T04:45:52"/>
    <n v="2014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  <d v="2016-06-29T16:50:43"/>
    <d v="2016-07-29T16:50:43"/>
    <n v="201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  <d v="2015-02-21T00:18:54"/>
    <d v="2015-03-12T04:00:00"/>
    <n v="201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  <d v="2015-01-12T22:31:43"/>
    <d v="2015-02-11T22:31:43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  <d v="2016-08-09T21:35:59"/>
    <d v="2016-09-09T04:00:00"/>
    <n v="2016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  <d v="2015-06-28T05:32:39"/>
    <d v="2015-08-12T05:32:39"/>
    <n v="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  <d v="2015-06-21T10:03:25"/>
    <d v="2015-07-21T10:03:25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d v="2016-02-16T16:35:59"/>
    <d v="2016-03-03T19:00:00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  <d v="2014-05-21T12:37:21"/>
    <d v="2014-06-06T23:00:00"/>
    <n v="2014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  <d v="2014-06-05T12:40:28"/>
    <d v="2014-07-05T12:40:28"/>
    <n v="201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  <d v="2014-06-08T22:34:00"/>
    <d v="2014-07-08T22:34:00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  <d v="2015-07-16T16:12:01"/>
    <d v="2015-07-31T16:00:00"/>
    <n v="2015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  <d v="2016-05-17T06:21:10"/>
    <d v="2016-06-17T16:00:00"/>
    <n v="201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  <d v="2014-11-05T13:16:06"/>
    <d v="2015-01-04T13:16:06"/>
    <n v="2014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  <d v="2014-09-18T05:50:09"/>
    <d v="2014-10-10T11:00:00"/>
    <n v="2014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  <d v="2015-07-07T15:31:47"/>
    <d v="2015-08-06T15:31:47"/>
    <n v="201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  <d v="2015-06-03T01:34:36"/>
    <d v="2015-07-16T00:00:0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  <d v="2014-08-30T10:53:10"/>
    <d v="2014-09-29T10:53:10"/>
    <n v="2014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  <d v="2015-07-28T12:07:53"/>
    <d v="2015-08-22T12:07:53"/>
    <n v="2015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  <d v="2015-06-30T06:24:50"/>
    <d v="2015-08-05T11:00:00"/>
    <n v="2015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  <d v="2015-05-30T20:57:18"/>
    <d v="2015-06-29T20:57:18"/>
    <n v="201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  <d v="2015-07-23T20:18:55"/>
    <d v="2015-08-22T20:18:55"/>
    <n v="20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  <d v="2016-03-22T11:55:25"/>
    <d v="2016-03-30T14:39:00"/>
    <n v="2016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  <d v="2014-04-30T03:21:04"/>
    <d v="2014-06-01T03:59:00"/>
    <n v="2014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  <d v="2015-01-24T11:55:03"/>
    <d v="2015-02-23T11:55:03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  <d v="2015-02-19T17:51:38"/>
    <d v="2015-04-06T04:00:00"/>
    <n v="2015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  <d v="2016-11-19T17:49:21"/>
    <d v="2016-12-14T17:49:21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  <d v="2015-04-09T09:35:15"/>
    <d v="2015-05-09T09:35:15"/>
    <n v="201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  <d v="2016-07-08T18:38:29"/>
    <d v="2016-08-07T18:38:29"/>
    <n v="201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  <d v="2015-07-03T11:13:12"/>
    <d v="2015-08-02T16:00:00"/>
    <n v="2015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  <d v="2015-01-19T15:14:22"/>
    <d v="2015-02-28T15:14:22"/>
    <n v="201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  <d v="2015-09-03T14:21:26"/>
    <d v="2015-09-23T14:21:26"/>
    <n v="201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  <d v="2015-05-15T12:36:49"/>
    <d v="2015-06-14T12:36:49"/>
    <n v="201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d v="2016-02-01T14:39:49"/>
    <d v="2016-02-26T00:00:00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  <d v="2014-08-24T22:08:55"/>
    <d v="2014-09-23T22:08:55"/>
    <n v="2014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  <d v="2015-02-25T16:24:52"/>
    <d v="2015-03-27T15:24:52"/>
    <n v="201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  <d v="2015-03-04T00:16:46"/>
    <d v="2015-03-31T22:59:00"/>
    <n v="2015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  <d v="2015-05-12T06:29:56"/>
    <d v="2015-06-13T01:43:00"/>
    <n v="201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  <d v="2015-11-04T19:01:26"/>
    <d v="2015-12-04T19:01:26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  <d v="2015-06-16T00:50:12"/>
    <d v="2015-07-10T07:00:0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  <d v="2016-05-04T16:24:26"/>
    <d v="2016-06-03T16:30:00"/>
    <n v="201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  <d v="2015-09-07T06:21:09"/>
    <d v="2015-10-02T23:00:00"/>
    <n v="2015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  <d v="2016-05-05T10:25:18"/>
    <d v="2016-06-02T10:25:18"/>
    <n v="2016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  <d v="2014-04-29T20:09:08"/>
    <d v="2014-05-12T03:59:00"/>
    <n v="2014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  <d v="2015-06-16T19:47:50"/>
    <d v="2015-07-16T19:47:5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  <d v="2014-10-26T17:01:34"/>
    <d v="2014-11-23T22:00:00"/>
    <n v="2014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  <d v="2015-09-21T03:03:53"/>
    <d v="2015-10-11T02:00:00"/>
    <n v="2015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  <d v="2015-01-15T23:02:10"/>
    <d v="2015-01-30T23:02:10"/>
    <n v="201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  <d v="2015-11-05T16:53:37"/>
    <d v="2015-12-05T00:00:00"/>
    <n v="201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  <d v="2017-01-11T06:16:58"/>
    <d v="2017-02-18T04:59:00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  <d v="2015-10-30T21:48:04"/>
    <d v="2015-12-09T22:48:04"/>
    <n v="2015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  <d v="2014-07-22T14:34:56"/>
    <d v="2014-08-13T22:00:00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  <d v="2014-08-02T05:45:54"/>
    <d v="2014-08-25T04:59:00"/>
    <n v="2014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  <d v="2015-02-25T00:51:19"/>
    <d v="2015-03-18T17:00:00"/>
    <n v="2015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d v="2015-10-14T17:44:57"/>
    <d v="2015-12-13T18:44:57"/>
    <n v="2015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  <d v="2014-05-25T22:51:35"/>
    <d v="2014-06-21T11:00:00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  <d v="2016-05-02T17:42:30"/>
    <d v="2016-06-13T04:00:00"/>
    <n v="201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  <d v="2016-12-05T13:06:20"/>
    <d v="2017-01-04T13:06:20"/>
    <n v="2016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  <d v="2015-04-09T00:23:53"/>
    <d v="2015-06-08T00:23:53"/>
    <n v="201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  <d v="2015-04-14T16:36:34"/>
    <d v="2015-05-29T16:36:34"/>
    <n v="2015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  <d v="2016-03-24T19:21:05"/>
    <d v="2016-05-23T19:21:05"/>
    <n v="2016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  <d v="2015-04-29T15:34:19"/>
    <d v="2015-05-29T15:34:19"/>
    <n v="2015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d v="2016-03-24T10:16:40"/>
    <d v="2016-04-23T10:16:40"/>
    <n v="2016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  <d v="2014-08-07T00:10:11"/>
    <d v="2014-09-06T00:10:11"/>
    <n v="2014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  <d v="2016-01-21T00:03:49"/>
    <d v="2016-01-29T23:17:00"/>
    <n v="201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  <d v="2014-05-22T01:05:03"/>
    <d v="2014-06-21T01:05:03"/>
    <n v="201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  <d v="2014-07-16T04:34:57"/>
    <d v="2014-09-14T04:34:57"/>
    <n v="2014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  <d v="2015-04-17T17:11:59"/>
    <d v="2015-05-07T17:11:59"/>
    <n v="2015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d v="2016-01-01T00:11:11"/>
    <d v="2016-01-29T23:34:00"/>
    <n v="201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  <d v="2015-06-10T00:54:07"/>
    <d v="2015-08-08T21:34:00"/>
    <n v="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  <d v="2016-12-22T22:04:55"/>
    <d v="2017-02-20T18:00:00"/>
    <n v="201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  <d v="2014-11-11T13:04:55"/>
    <d v="2014-12-05T11:28:00"/>
    <n v="2014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  <d v="2015-08-17T08:41:44"/>
    <d v="2015-10-16T08:41:44"/>
    <n v="2015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  <d v="2016-04-20T19:12:56"/>
    <d v="2016-06-19T19:12:56"/>
    <n v="201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  <d v="2015-09-10T14:10:48"/>
    <d v="2015-09-24T14:10:48"/>
    <n v="2015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  <d v="2014-05-25T18:57:09"/>
    <d v="2014-06-24T18:57:09"/>
    <n v="2014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  <d v="2014-07-11T16:12:03"/>
    <d v="2014-09-09T16:12:03"/>
    <n v="2014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  <d v="2015-06-17T14:43:27"/>
    <d v="2015-07-17T13:18:0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  <d v="2014-11-07T02:44:19"/>
    <d v="2015-01-06T02:44:19"/>
    <n v="2014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  <d v="2016-09-14T22:55:21"/>
    <d v="2016-10-14T22:00:00"/>
    <n v="201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  <d v="2016-06-10T04:41:12"/>
    <d v="2016-07-04T04:00:00"/>
    <n v="201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  <d v="2016-09-05T19:50:54"/>
    <d v="2016-10-05T19:50:54"/>
    <n v="2016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  <d v="2016-06-19T14:14:41"/>
    <d v="2016-07-19T14:14:41"/>
    <n v="201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  <d v="2014-04-17T04:32:45"/>
    <d v="2014-05-17T04:32:45"/>
    <n v="201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  <d v="2014-12-01T17:43:33"/>
    <d v="2014-12-21T17:43:33"/>
    <n v="2014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  <d v="2015-04-21T02:47:18"/>
    <d v="2015-06-20T02:47:18"/>
    <n v="2015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  <d v="2014-12-29T19:37:11"/>
    <d v="2015-01-28T19:37:11"/>
    <n v="2014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  <d v="2016-12-18T20:16:26"/>
    <d v="2017-01-17T20:16:26"/>
    <n v="201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  <d v="2016-04-05T03:04:53"/>
    <d v="2016-05-05T03:04:53"/>
    <n v="201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  <d v="2015-06-16T17:51:19"/>
    <d v="2015-07-16T17:51:19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  <d v="2016-10-29T22:55:24"/>
    <d v="2016-11-30T17:00:00"/>
    <n v="2016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  <d v="2015-05-04T14:46:35"/>
    <d v="2015-07-03T14:46:35"/>
    <n v="201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  <d v="2015-12-21T17:24:21"/>
    <d v="2016-01-20T17:24:21"/>
    <n v="2015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  <d v="2015-07-07T21:44:12"/>
    <d v="2015-08-20T17:05:00"/>
    <n v="201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  <d v="2014-10-04T14:20:36"/>
    <d v="2014-12-03T15:20:36"/>
    <n v="2014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  <d v="2016-04-01T14:18:38"/>
    <d v="2016-05-01T14:18:38"/>
    <n v="201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  <d v="2016-01-01T21:40:37"/>
    <d v="2016-02-06T04:59:00"/>
    <n v="201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  <d v="2014-11-05T17:27:15"/>
    <d v="2014-12-05T17:27:15"/>
    <n v="2014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  <d v="2015-02-12T01:50:01"/>
    <d v="2015-03-14T00:50:01"/>
    <n v="201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d v="2015-09-14T15:11:24"/>
    <d v="2015-09-19T03:59:00"/>
    <n v="201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  <d v="2014-12-12T10:15:24"/>
    <d v="2015-01-11T10:15:24"/>
    <n v="201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  <d v="2014-10-10T12:50:40"/>
    <d v="2014-10-18T04:59:00"/>
    <n v="2014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  <d v="2014-07-30T20:43:05"/>
    <d v="2014-08-29T20:43:05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  <d v="2014-07-11T17:49:52"/>
    <d v="2014-08-09T03:00:00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  <d v="2016-02-15T21:12:08"/>
    <d v="2016-04-15T20:12:08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  <d v="2014-08-18T17:08:24"/>
    <d v="2014-08-25T21:00:00"/>
    <n v="2014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  <d v="2014-11-10T18:33:15"/>
    <d v="2015-01-09T02:00:00"/>
    <n v="2014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  <d v="2015-02-02T23:40:15"/>
    <d v="2015-04-03T22:40:15"/>
    <n v="20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  <d v="2014-06-21T13:19:52"/>
    <d v="2014-06-22T21:00:00"/>
    <n v="201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  <d v="2016-11-27T21:48:41"/>
    <d v="2016-12-12T06:00:00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  <d v="2015-09-11T15:30:58"/>
    <d v="2015-10-11T15:29:05"/>
    <n v="201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  <d v="2015-10-01T15:57:33"/>
    <d v="2015-10-31T15:57:33"/>
    <n v="20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  <d v="2016-05-25T01:52:38"/>
    <d v="2016-07-24T01:52:38"/>
    <n v="2016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  <d v="2014-07-10T05:37:12"/>
    <d v="2014-08-09T05:37:12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  <d v="2014-12-09T21:42:19"/>
    <d v="2015-02-07T21:42:19"/>
    <n v="2014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  <d v="2015-07-25T10:33:16"/>
    <d v="2015-08-24T10:33:16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  <d v="2015-07-11T04:00:18"/>
    <d v="2015-09-09T04:00:18"/>
    <n v="2015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d v="2014-10-28T23:13:51"/>
    <d v="2014-11-09T12:00:00"/>
    <n v="201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  <d v="2016-08-24T01:21:53"/>
    <d v="2016-09-07T01:21:53"/>
    <n v="2016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  <d v="2015-07-14T15:34:26"/>
    <d v="2015-08-01T01:00:0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  <d v="2016-03-15T21:03:57"/>
    <d v="2016-05-14T21:03:57"/>
    <n v="2016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  <d v="2016-05-09T17:33:39"/>
    <d v="2016-06-08T17:33:39"/>
    <n v="201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  <d v="2014-10-17T06:23:21"/>
    <d v="2014-11-25T19:46:00"/>
    <n v="2014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  <d v="2015-04-13T20:11:27"/>
    <d v="2015-06-12T20:11:27"/>
    <n v="201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  <d v="2015-05-18T18:27:06"/>
    <d v="2015-06-27T18:27:06"/>
    <n v="2015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  <d v="2015-12-16T03:09:34"/>
    <d v="2016-01-15T03:09:34"/>
    <n v="2015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  <d v="2014-07-08T22:08:59"/>
    <d v="2014-09-06T22:08:59"/>
    <n v="2014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  <d v="2015-01-13T21:46:34"/>
    <d v="2015-03-14T20:46:34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  <d v="2016-02-15T09:33:10"/>
    <d v="2016-03-16T08:33:10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  <d v="2014-04-26T11:26:29"/>
    <d v="2014-05-19T11:26:29"/>
    <n v="201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  <d v="2015-08-29T05:37:27"/>
    <d v="2015-09-16T05:37:27"/>
    <n v="2015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  <d v="2015-10-01T15:06:47"/>
    <d v="2015-10-29T15:06:47"/>
    <n v="2015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  <d v="2014-07-06T14:52:09"/>
    <d v="2014-08-05T14:52:09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  <d v="2015-02-23T19:01:10"/>
    <d v="2015-03-25T18:01:10"/>
    <n v="2015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d v="2014-08-26T21:16:44"/>
    <d v="2014-09-25T21:16:44"/>
    <n v="201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  <d v="2015-04-03T20:58:47"/>
    <d v="2015-05-18T20:58:47"/>
    <n v="201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d v="2015-01-09T03:39:39"/>
    <d v="2015-01-24T03:00:00"/>
    <n v="201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  <d v="2015-04-09T13:21:50"/>
    <d v="2015-05-09T03:59:00"/>
    <n v="201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  <d v="2014-08-12T14:01:08"/>
    <d v="2014-09-11T14:01:08"/>
    <n v="2014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d v="2015-02-09T18:22:59"/>
    <d v="2015-02-23T18:22:59"/>
    <n v="201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  <d v="2014-06-16T16:03:49"/>
    <d v="2014-07-15T05:00:00"/>
    <n v="2014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  <d v="2016-02-03T23:57:26"/>
    <d v="2016-03-04T23:57:26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  <d v="2014-04-25T13:32:38"/>
    <d v="2014-05-25T13:32:38"/>
    <n v="201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  <d v="2015-04-07T14:01:04"/>
    <d v="2015-05-07T14:01:04"/>
    <n v="201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  <d v="2014-08-21T06:59:23"/>
    <d v="2014-09-15T06:08:00"/>
    <n v="201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  <d v="2015-01-21T03:57:17"/>
    <d v="2015-02-21T11:00:00"/>
    <n v="201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  <d v="2016-05-05T22:57:33"/>
    <d v="2016-06-04T22:57:33"/>
    <n v="2016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  <d v="2014-05-16T15:16:04"/>
    <d v="2014-06-15T15:16:04"/>
    <n v="201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  <d v="2016-07-02T14:00:08"/>
    <d v="2016-08-29T17:00:00"/>
    <n v="20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  <d v="2014-09-30T15:37:03"/>
    <d v="2014-10-13T04:59:00"/>
    <n v="2014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  <d v="2014-06-13T10:58:33"/>
    <d v="2014-07-13T10:58:33"/>
    <n v="201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  <d v="2014-12-31T16:53:34"/>
    <d v="2015-01-30T16:53:34"/>
    <n v="201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  <d v="2014-07-25T19:25:12"/>
    <d v="2014-08-28T01:00:00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  <d v="2014-12-09T18:33:38"/>
    <d v="2015-01-18T18:33:38"/>
    <n v="2014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  <d v="2015-01-30T23:02:35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  <d v="2015-11-26T19:17:39"/>
    <d v="2015-12-16T20:18:00"/>
    <n v="201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  <d v="2015-03-14T03:06:20"/>
    <d v="2015-04-13T03:06:20"/>
    <n v="2015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d v="2015-05-08T21:56:38"/>
    <d v="2015-06-07T21:56:38"/>
    <n v="20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  <d v="2015-04-24T03:21:00"/>
    <d v="2015-05-24T03:21:00"/>
    <n v="201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  <d v="2016-07-16T12:44:52"/>
    <d v="2016-08-15T12:44:52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  <d v="2016-10-06T13:29:27"/>
    <d v="2016-11-24T17:11:00"/>
    <n v="201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  <d v="2015-04-03T15:34:53"/>
    <d v="2015-06-02T15:34:53"/>
    <n v="201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  <d v="2015-10-20T19:45:17"/>
    <d v="2015-11-19T20:45:17"/>
    <n v="201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  <d v="2015-12-24T08:45:52"/>
    <d v="2016-01-23T08:45:52"/>
    <n v="2015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  <d v="2014-08-21T19:16:13"/>
    <d v="2014-10-05T19:16:13"/>
    <n v="2014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  <d v="2016-09-15T16:33:59"/>
    <d v="2016-10-17T04:00:00"/>
    <n v="201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  <d v="2015-09-08T19:00:21"/>
    <d v="2015-10-08T19:00:21"/>
    <n v="2015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  <d v="2017-02-24T14:00:03"/>
    <d v="2017-03-16T13:00:03"/>
    <n v="2017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  <d v="2015-05-17T17:47:29"/>
    <d v="2015-06-16T17:47:29"/>
    <n v="201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  <d v="2016-04-04T23:00:50"/>
    <d v="2016-05-04T23:00:50"/>
    <n v="201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  <d v="2015-01-27T00:16:12"/>
    <d v="2015-03-27T23:16:12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  <d v="2016-03-09T18:41:57"/>
    <d v="2016-05-08T17:41:57"/>
    <n v="2016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  <d v="2016-05-08T00:12:05"/>
    <d v="2016-06-07T00:12:05"/>
    <n v="201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  <d v="2014-08-12T18:10:23"/>
    <d v="2014-09-11T18:10:23"/>
    <n v="2014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  <d v="2015-02-26T05:05:59"/>
    <d v="2015-03-26T04:00:00"/>
    <n v="201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  <d v="2015-02-01T05:51:46"/>
    <d v="2015-03-01T06:59:00"/>
    <n v="201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  <d v="2015-06-02T11:17:04"/>
    <d v="2015-07-02T11:17:04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  <d v="2014-07-07T21:50:19"/>
    <d v="2014-08-06T21:32:00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  <d v="2015-06-07T17:30:33"/>
    <d v="2015-07-07T17:30:33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  <d v="2015-08-17T17:43:32"/>
    <d v="2015-09-16T17:43:32"/>
    <n v="2015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  <d v="2015-02-07T04:44:52"/>
    <d v="2015-03-09T03:44:52"/>
    <n v="2015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  <d v="2016-08-03T12:34:20"/>
    <d v="2016-08-17T03:59:00"/>
    <n v="2016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  <d v="2015-04-03T18:52:33"/>
    <d v="2015-05-03T22:51:00"/>
    <n v="201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  <d v="2014-06-18T16:04:11"/>
    <d v="2014-07-18T16:04:11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  <d v="2014-08-01T15:47:58"/>
    <d v="2014-08-31T15:47:58"/>
    <n v="2014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  <d v="2016-11-20T02:38:40"/>
    <d v="2016-12-05T01:00:00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  <d v="2015-12-03T19:38:28"/>
    <d v="2016-01-01T04:00:00"/>
    <n v="2015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  <d v="2014-08-29T01:27:51"/>
    <d v="2014-09-26T01:35:00"/>
    <n v="201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  <d v="2014-10-29T16:24:46"/>
    <d v="2014-11-27T03:00:00"/>
    <n v="2014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  <d v="2016-02-25T17:32:10"/>
    <d v="2016-03-13T12:00:00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  <d v="2015-01-22T21:08:54"/>
    <d v="2015-03-23T02:14:00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  <d v="2014-10-10T15:22:27"/>
    <d v="2014-10-20T05:59:00"/>
    <n v="2014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  <d v="2014-12-20T19:47:03"/>
    <d v="2015-01-06T06:00:00"/>
    <n v="2014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  <d v="2015-08-03T21:58:50"/>
    <d v="2015-08-24T02:00:00"/>
    <n v="2015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  <d v="2015-08-09T13:25:56"/>
    <d v="2015-09-23T13:25:56"/>
    <n v="2015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  <d v="2016-01-12T16:29:03"/>
    <d v="2016-02-11T16:29:03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  <d v="2014-09-12T15:10:36"/>
    <d v="2014-11-11T16:10:36"/>
    <n v="201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  <d v="2016-07-25T06:41:21"/>
    <d v="2016-08-24T06:41:21"/>
    <n v="201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  <d v="2016-10-11T23:22:08"/>
    <d v="2016-10-31T04:00:00"/>
    <n v="2016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  <d v="2016-03-02T12:00:06"/>
    <d v="2016-05-01T11:00:06"/>
    <n v="201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  <d v="2016-09-14T07:22:31"/>
    <d v="2016-10-13T00:00:00"/>
    <n v="2016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  <d v="2016-05-21T08:41:21"/>
    <d v="2016-06-20T08:41:21"/>
    <n v="2016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  <d v="2015-11-29T00:29:22"/>
    <d v="2015-12-21T04:59:00"/>
    <n v="2015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  <d v="2015-12-03T13:47:00"/>
    <d v="2016-01-07T13:47:00"/>
    <n v="2015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  <d v="2017-01-05T20:05:30"/>
    <d v="2017-01-27T20:05:30"/>
    <n v="201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  <d v="2016-09-09T18:25:10"/>
    <d v="2016-10-09T18:25:10"/>
    <n v="2016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  <d v="2016-01-21T20:07:47"/>
    <d v="2016-02-20T20:07:47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  <d v="2014-09-03T11:29:32"/>
    <d v="2014-10-03T11:29:32"/>
    <n v="201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  <d v="2016-12-20T15:57:51"/>
    <d v="2017-01-19T15:57:51"/>
    <n v="2016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  <d v="2015-03-27T21:54:00"/>
    <d v="2015-05-26T21:54:00"/>
    <n v="201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  <d v="2017-02-09T17:36:33"/>
    <d v="2017-02-27T04:59:00"/>
    <n v="201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  <d v="2014-05-19T04:38:49"/>
    <d v="2014-06-16T04:25:00"/>
    <n v="2014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  <d v="2017-02-14T17:46:00"/>
    <d v="2017-03-01T02:00:00"/>
    <n v="201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d v="2017-01-17T19:51:10"/>
    <d v="2017-01-31T18:00:00"/>
    <n v="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  <d v="2016-06-13T21:29:42"/>
    <d v="2016-07-13T21:29:42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  <d v="2012-11-26T20:04:12"/>
    <d v="2012-12-26T20:04:12"/>
    <n v="20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  <d v="2016-01-29T20:22:56"/>
    <d v="2016-03-01T05:59:00"/>
    <n v="2016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  <d v="2014-10-16T21:08:44"/>
    <d v="2014-11-15T22:08:44"/>
    <n v="201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  <d v="2014-09-06T16:11:45"/>
    <d v="2014-10-06T16:11:45"/>
    <n v="2014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  <d v="2014-11-14T18:09:51"/>
    <d v="2014-12-14T18:09:51"/>
    <n v="2014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d v="2015-04-04T05:11:23"/>
    <d v="2015-04-25T05:11:23"/>
    <n v="2015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  <d v="2015-12-22T05:05:19"/>
    <d v="2016-01-21T05:05:19"/>
    <n v="2015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  <d v="2014-10-27T13:40:40"/>
    <d v="2014-11-26T14:40:40"/>
    <n v="201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d v="2014-12-23T19:58:39"/>
    <d v="2015-02-21T19:58:39"/>
    <n v="2014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  <d v="2015-11-26T11:15:16"/>
    <d v="2015-12-23T22:59:00"/>
    <n v="2015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  <d v="2015-01-20T16:52:10"/>
    <d v="2015-02-10T16:52:10"/>
    <n v="2015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  <d v="2015-05-22T20:04:09"/>
    <d v="2015-06-21T20:04:09"/>
    <n v="201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  <d v="2014-10-08T02:58:00"/>
    <d v="2014-11-05T05:00:00"/>
    <n v="2014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  <d v="2014-05-26T17:27:18"/>
    <d v="2014-06-11T04:00:00"/>
    <n v="20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  <d v="2014-05-19T13:09:12"/>
    <d v="2014-07-18T13:09:12"/>
    <n v="2014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  <d v="2014-07-21T20:24:03"/>
    <d v="2014-08-20T20:24:0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  <d v="2015-06-08T07:09:36"/>
    <d v="2015-07-20T22:00:0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  <d v="2014-04-29T20:00:20"/>
    <d v="2014-05-27T03:00:00"/>
    <n v="20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  <d v="2015-06-15T20:18:53"/>
    <d v="2015-08-14T20:18:53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  <d v="2016-10-17T14:51:09"/>
    <d v="2016-11-22T05:59:00"/>
    <n v="2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  <d v="2016-07-13T22:53:29"/>
    <d v="2016-08-27T22:53:29"/>
    <n v="2016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  <d v="2015-04-27T16:13:06"/>
    <d v="2015-06-11T16:13:06"/>
    <n v="201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  <d v="2012-09-06T23:51:15"/>
    <d v="2012-10-06T23:51:15"/>
    <n v="2012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  <d v="2014-05-02T12:13:33"/>
    <d v="2014-05-30T16:00:00"/>
    <n v="2014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  <d v="2017-02-17T11:01:32"/>
    <d v="2017-03-03T11:01:32"/>
    <n v="201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  <d v="2015-02-18T16:54:11"/>
    <d v="2015-03-20T15:54:11"/>
    <n v="2015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  <d v="2016-07-16T06:20:25"/>
    <d v="2016-08-15T06:20:25"/>
    <n v="201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  <d v="2014-10-20T17:00:47"/>
    <d v="2014-11-18T04:35:00"/>
    <n v="201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  <d v="2015-08-17T17:56:11"/>
    <d v="2015-09-16T17:56:11"/>
    <n v="201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  <d v="2016-08-15T21:10:47"/>
    <d v="2016-10-14T21:10:47"/>
    <n v="2016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  <d v="2015-08-12T01:04:19"/>
    <d v="2015-09-11T01:04:19"/>
    <n v="2015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  <d v="2016-07-19T02:38:45"/>
    <d v="2016-08-18T02:38:45"/>
    <n v="2016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  <d v="2016-10-01T12:50:55"/>
    <d v="2016-11-01T03:59:00"/>
    <n v="2016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  <d v="2013-04-04T13:26:49"/>
    <d v="2013-05-04T13:26:49"/>
    <n v="201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  <d v="2013-07-11T18:50:44"/>
    <d v="2013-08-16T11:59:00"/>
    <n v="201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  <d v="2010-07-19T21:26:13"/>
    <d v="2010-10-02T04:59:00"/>
    <n v="201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  <d v="2016-01-04T06:03:17"/>
    <d v="2016-03-04T06:03:17"/>
    <n v="2016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  <d v="2013-12-02T19:03:58"/>
    <d v="2013-12-29T07:59:00"/>
    <n v="2013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  <d v="2015-06-22T19:00:21"/>
    <d v="2015-06-26T23:00:00"/>
    <n v="20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  <d v="2015-12-21T20:50:48"/>
    <d v="2016-01-20T20:50:48"/>
    <n v="2015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  <d v="2015-09-06T16:30:47"/>
    <d v="2015-10-06T16:30:47"/>
    <n v="201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  <d v="2015-03-20T01:41:39"/>
    <d v="2015-04-16T02:50:00"/>
    <n v="2015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  <d v="2016-01-18T17:26:38"/>
    <d v="2016-02-02T17:26:38"/>
    <n v="201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  <d v="2014-07-23T03:44:15"/>
    <d v="2014-08-22T03:44:15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  <d v="2014-08-11T19:16:26"/>
    <d v="2014-09-10T04:52:00"/>
    <n v="2014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d v="2016-03-14T23:44:14"/>
    <d v="2016-04-27T13:16:00"/>
    <n v="2016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  <d v="2014-12-02T21:37:42"/>
    <d v="2014-12-31T21:22:00"/>
    <n v="2014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  <d v="2015-05-15T00:20:55"/>
    <d v="2015-06-14T00:20:55"/>
    <n v="2015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  <d v="2016-04-05T04:02:40"/>
    <d v="2016-05-05T04:02:40"/>
    <n v="201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  <d v="2017-01-09T09:59:05"/>
    <d v="2017-02-08T09:59:05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  <d v="2015-04-28T16:04:54"/>
    <d v="2015-05-28T15:59:00"/>
    <n v="2015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  <d v="2014-08-11T18:16:53"/>
    <d v="2014-10-02T03:59:00"/>
    <n v="201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  <d v="2015-01-23T19:59:14"/>
    <d v="2015-03-02T01:04:00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  <d v="2014-11-10T22:59:50"/>
    <d v="2015-01-09T22:59:50"/>
    <n v="2014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  <d v="2014-07-31T15:16:24"/>
    <d v="2014-09-29T15:16:24"/>
    <n v="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  <d v="2016-03-04T15:36:51"/>
    <d v="2016-04-03T14:36:51"/>
    <n v="2016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  <d v="2016-03-31T08:59:00"/>
    <d v="2016-05-20T08:59:00"/>
    <n v="2016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  <d v="2014-07-09T22:27:26"/>
    <d v="2014-08-08T22:27:26"/>
    <n v="201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  <d v="2015-08-29T06:35:34"/>
    <d v="2015-09-28T06:35:34"/>
    <n v="2015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  <d v="2014-07-14T18:49:08"/>
    <d v="2014-08-13T18:49:08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  <d v="2015-09-01T12:51:32"/>
    <d v="2015-09-30T18:00:00"/>
    <n v="2015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  <d v="2016-09-17T22:08:58"/>
    <d v="2016-10-22T22:08:58"/>
    <n v="2016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  <d v="2015-10-22T03:07:26"/>
    <d v="2015-11-22T06:59:00"/>
    <n v="2015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  <d v="2014-07-05T01:19:32"/>
    <d v="2014-07-30T01:19:32"/>
    <n v="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  <d v="2016-06-10T05:28:57"/>
    <d v="2016-07-10T05:28:57"/>
    <n v="201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  <d v="2015-08-10T22:31:19"/>
    <d v="2015-09-09T22:31:19"/>
    <n v="2015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  <d v="2015-09-16T16:35:52"/>
    <d v="2015-10-16T16:35:52"/>
    <n v="201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  <d v="2014-11-14T20:00:34"/>
    <d v="2014-12-14T20:00:34"/>
    <n v="201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  <d v="2016-11-16T17:36:09"/>
    <d v="2016-12-07T17:36:09"/>
    <n v="2016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  <d v="2015-04-03T17:34:41"/>
    <d v="2015-04-21T05:59:00"/>
    <n v="2015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  <d v="2016-10-15T16:34:22"/>
    <d v="2016-10-30T01:46:00"/>
    <n v="201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  <d v="2015-04-17T16:25:00"/>
    <d v="2015-06-14T19:19:00"/>
    <n v="2015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  <d v="2016-02-09T13:42:39"/>
    <d v="2016-03-10T13:42:39"/>
    <n v="2016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  <d v="2016-06-30T02:27:20"/>
    <d v="2016-08-19T02:27:20"/>
    <n v="2016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  <d v="2015-08-10T15:38:43"/>
    <d v="2015-10-09T15:38:43"/>
    <n v="2015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  <d v="2017-01-31T22:57:58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  <d v="2015-01-27T03:19:55"/>
    <d v="2015-02-26T03:19:55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  <d v="2015-02-20T17:07:15"/>
    <d v="2015-03-22T16:07:15"/>
    <n v="20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  <d v="2014-10-28T00:40:44"/>
    <d v="2014-12-27T01:40:44"/>
    <n v="201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  <d v="2015-08-21T04:21:31"/>
    <d v="2015-09-20T04:21:31"/>
    <n v="201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  <d v="2015-10-16T22:09:06"/>
    <d v="2015-11-15T23:09:06"/>
    <n v="201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  <d v="2014-08-02T13:31:18"/>
    <d v="2014-09-01T05:00:00"/>
    <n v="2014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  <d v="2015-04-06T17:22:11"/>
    <d v="2015-05-05T18:48:00"/>
    <n v="2015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  <d v="2015-08-30T21:12:39"/>
    <d v="2015-09-29T21:12:39"/>
    <n v="201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  <d v="2015-06-18T16:05:59"/>
    <d v="2015-08-17T16:05:59"/>
    <n v="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  <d v="2016-10-22T03:36:30"/>
    <d v="2016-12-21T04:36:30"/>
    <n v="201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  <d v="2014-12-08T13:44:07"/>
    <d v="2015-01-08T13:41:00"/>
    <n v="2014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  <d v="2016-06-07T13:01:23"/>
    <d v="2016-07-09T01:59:00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  <d v="2015-03-02T19:39:05"/>
    <d v="2015-05-01T18:39:05"/>
    <n v="201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  <d v="2016-07-15T22:45:43"/>
    <d v="2016-08-14T22:45:43"/>
    <n v="201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  <d v="2015-09-08T14:51:52"/>
    <d v="2015-10-15T22:00:00"/>
    <n v="2015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  <d v="2014-05-01T21:49:01"/>
    <d v="2014-06-01T03:59:00"/>
    <n v="2014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  <d v="2015-07-22T19:05:56"/>
    <d v="2015-09-20T19:05:56"/>
    <n v="201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  <d v="2016-06-02T00:36:20"/>
    <d v="2016-08-01T00:36:20"/>
    <n v="201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  <d v="2015-04-20T19:48:46"/>
    <d v="2015-05-20T19:48:46"/>
    <n v="2015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  <d v="2016-09-16T12:05:01"/>
    <d v="2016-10-07T14:00:00"/>
    <n v="2016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  <d v="2015-12-21T19:00:49"/>
    <d v="2016-02-08T00:17:00"/>
    <n v="2015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  <d v="2016-01-13T04:33:11"/>
    <d v="2016-02-12T04:33:11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  <d v="2014-09-20T14:56:15"/>
    <d v="2014-10-20T14:56:15"/>
    <n v="2014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d v="2015-06-16T09:12:17"/>
    <d v="2015-07-16T07:56:0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  <d v="2016-07-04T08:10:18"/>
    <d v="2016-08-23T08:10:18"/>
    <n v="2016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  <d v="2015-04-13T03:45:06"/>
    <d v="2015-06-12T03:45:06"/>
    <n v="2015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  <d v="2015-01-02T21:48:31"/>
    <d v="2015-02-03T02:00:00"/>
    <n v="20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  <d v="2014-08-25T17:15:16"/>
    <d v="2014-10-19T05:00:00"/>
    <n v="2014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  <d v="2015-08-25T10:17:56"/>
    <d v="2015-09-16T22:00:00"/>
    <n v="2015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  <d v="2015-05-04T19:32:31"/>
    <d v="2015-05-11T19:32:31"/>
    <n v="2015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  <d v="2015-02-27T16:19:54"/>
    <d v="2015-04-28T15:19:54"/>
    <n v="2015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  <d v="2014-07-24T03:00:10"/>
    <d v="2014-08-28T03:00:10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  <d v="2017-01-10T00:45:19"/>
    <d v="2017-02-19T00:45:19"/>
    <n v="2017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  <d v="2014-09-03T14:17:00"/>
    <d v="2014-10-04T14:17:00"/>
    <n v="2014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  <d v="2016-09-02T02:55:34"/>
    <d v="2016-11-01T02:55:34"/>
    <n v="201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  <d v="2015-03-18T17:33:02"/>
    <d v="2015-04-17T17:33:02"/>
    <n v="201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  <d v="2014-07-23T15:10:50"/>
    <d v="2014-09-21T15:10:50"/>
    <n v="20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d v="2016-05-06T10:43:47"/>
    <d v="2016-06-05T10:43:47"/>
    <n v="2016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  <d v="2015-03-18T12:22:05"/>
    <d v="2015-04-01T12:22:05"/>
    <n v="2015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  <d v="2016-05-19T08:59:20"/>
    <d v="2016-05-27T13:12:00"/>
    <n v="2016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  <d v="2016-06-13T15:35:23"/>
    <d v="2016-07-02T15:35:23"/>
    <n v="201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  <d v="2015-02-25T01:05:32"/>
    <d v="2015-03-27T00:05:32"/>
    <n v="2015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  <d v="2016-03-06T22:36:36"/>
    <d v="2016-05-05T21:36:36"/>
    <n v="2016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  <d v="2014-07-28T16:18:55"/>
    <d v="2014-09-26T16:18:55"/>
    <n v="2014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  <d v="2016-11-04T22:22:12"/>
    <d v="2016-11-09T23:22:12"/>
    <n v="2016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  <d v="2016-06-09T23:49:58"/>
    <d v="2016-07-09T23:49:58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  <d v="2014-12-04T18:43:21"/>
    <d v="2015-02-02T18:43:21"/>
    <n v="2014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  <d v="2015-12-08T04:57:52"/>
    <d v="2016-01-07T04:57:52"/>
    <n v="201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  <d v="2016-02-27T00:26:02"/>
    <d v="2016-03-27T23:26:02"/>
    <n v="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  <d v="2015-01-30T20:33:49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  <d v="2017-02-14T19:49:01"/>
    <d v="2017-03-16T18:49:01"/>
    <n v="201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  <d v="2017-03-09T20:13:39"/>
    <d v="2017-04-18T19:13:39"/>
    <n v="2017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  <d v="2017-03-14T15:21:56"/>
    <d v="2017-04-14T04:59:00"/>
    <n v="2017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  <d v="2017-03-09T13:54:05"/>
    <d v="2017-04-08T12:54:05"/>
    <n v="2017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  <d v="2017-02-20T08:24:20"/>
    <d v="2017-04-21T07:24:20"/>
    <n v="2017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d v="2017-02-22T13:33:54"/>
    <d v="2017-03-24T12:33:54"/>
    <n v="201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  <d v="2017-03-06T17:16:59"/>
    <d v="2017-03-27T16:16:59"/>
    <n v="201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  <d v="2017-03-13T03:38:41"/>
    <d v="2017-04-04T03:38:41"/>
    <n v="2017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  <d v="2017-02-23T11:05:54"/>
    <d v="2017-03-31T22:59:00"/>
    <n v="2017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  <d v="2017-03-13T21:14:29"/>
    <d v="2017-05-03T19:12:00"/>
    <n v="201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  <d v="2017-03-15T15:30:07"/>
    <d v="2017-04-03T15:30:07"/>
    <n v="201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  <d v="2017-02-19T06:29:20"/>
    <d v="2017-03-25T04:33:00"/>
    <n v="2017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  <d v="2017-03-08T17:15:03"/>
    <d v="2017-04-07T16:15:03"/>
    <n v="2017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  <d v="2017-03-06T18:04:48"/>
    <d v="2017-04-16T20:00:00"/>
    <n v="2017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  <d v="2017-02-17T12:18:59"/>
    <d v="2017-03-19T11:18:59"/>
    <n v="2017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  <d v="2017-03-14T08:35:56"/>
    <d v="2017-04-09T08:35:56"/>
    <n v="2017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  <d v="2017-03-02T12:55:07"/>
    <d v="2017-03-19T06:00:00"/>
    <n v="2017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  <d v="2017-01-27T00:58:54"/>
    <d v="2017-03-27T23:58:54"/>
    <n v="2017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  <d v="2017-03-02T16:22:46"/>
    <d v="2017-04-16T15:22:46"/>
    <n v="2017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  <d v="2014-09-27T23:15:55"/>
    <d v="2014-11-07T00:15:55"/>
    <n v="2014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  <d v="2014-09-09T15:58:04"/>
    <d v="2014-10-01T04:00:00"/>
    <n v="201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d v="2012-11-13T00:25:00"/>
    <d v="2012-12-07T02:00:00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  <d v="2010-10-27T06:20:03"/>
    <d v="2011-01-25T04:00:00"/>
    <n v="2010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  <d v="2014-08-11T20:09:34"/>
    <d v="2014-09-10T20:09:34"/>
    <n v="201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  <d v="2013-10-03T20:49:27"/>
    <d v="2013-11-02T20:49:27"/>
    <n v="2013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  <d v="2011-03-31T03:42:17"/>
    <d v="2011-05-01T04:59:00"/>
    <n v="201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  <d v="2012-03-02T21:00:58"/>
    <d v="2012-04-01T20:00:58"/>
    <n v="201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  <d v="2012-11-20T11:58:45"/>
    <d v="2012-12-20T11:58:45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  <d v="2012-04-27T22:52:24"/>
    <d v="2012-06-01T22:52:24"/>
    <n v="201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  <d v="2014-07-09T18:55:05"/>
    <d v="2014-07-19T05:00:00"/>
    <n v="2014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  <d v="2013-06-22T20:09:12"/>
    <d v="2013-07-22T20:09:12"/>
    <n v="2013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  <d v="2011-12-07T01:36:01"/>
    <d v="2012-01-18T23:00:00"/>
    <n v="2011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  <d v="2014-07-21T06:21:27"/>
    <d v="2014-08-13T04:59:00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  <d v="2014-09-15T12:52:02"/>
    <d v="2014-10-15T12:52:02"/>
    <n v="2014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  <d v="2014-06-09T16:27:42"/>
    <d v="2014-07-07T02:00:00"/>
    <n v="201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  <d v="2014-05-16T18:05:25"/>
    <d v="2014-06-15T18:05:25"/>
    <n v="201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  <d v="2014-05-07T19:20:15"/>
    <d v="2014-06-09T19:20:15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  <d v="2011-04-11T03:49:20"/>
    <d v="2011-05-03T03:59:00"/>
    <n v="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  <d v="2014-10-28T16:35:53"/>
    <d v="2014-11-26T07:59:00"/>
    <n v="2014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  <d v="2014-07-19T04:13:01"/>
    <d v="2014-08-02T04:13:01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  <d v="2014-05-13T02:32:33"/>
    <d v="2014-06-13T22:00:00"/>
    <n v="2014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  <d v="2013-11-13T17:42:41"/>
    <d v="2013-12-13T04:59:00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  <d v="2014-05-30T01:55:44"/>
    <d v="2014-07-02T04:00:00"/>
    <n v="2014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  <d v="2016-04-06T14:35:58"/>
    <d v="2016-05-06T14:35:58"/>
    <n v="201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  <d v="2012-01-15T17:31:08"/>
    <d v="2012-02-14T17:31:08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  <d v="2014-08-27T21:04:52"/>
    <d v="2014-09-26T21:04:52"/>
    <n v="2014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  <d v="2014-08-11T20:45:08"/>
    <d v="2014-08-25T20:45:08"/>
    <n v="201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  <d v="2010-12-19T21:17:07"/>
    <d v="2011-02-17T21:17:07"/>
    <n v="2010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  <d v="2013-07-22T22:20:31"/>
    <d v="2013-08-18T15:00:00"/>
    <n v="201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  <d v="2014-05-22T16:00:09"/>
    <d v="2014-06-21T16:00:09"/>
    <n v="2014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  <d v="2014-06-16T14:31:15"/>
    <d v="2014-07-16T14:31:15"/>
    <n v="2014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  <d v="2013-04-11T16:51:11"/>
    <d v="2013-05-06T16:51:11"/>
    <n v="2013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  <d v="2014-05-21T09:54:09"/>
    <d v="2014-06-20T09:54:09"/>
    <n v="2014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  <d v="2014-05-20T07:26:27"/>
    <d v="2014-06-15T16:00:00"/>
    <n v="20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  <d v="2011-12-06T22:47:01"/>
    <d v="2012-01-31T17:00:00"/>
    <n v="2011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  <d v="2013-08-05T19:04:29"/>
    <d v="2013-08-23T19:04:29"/>
    <n v="2013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  <d v="2014-06-01T23:50:31"/>
    <d v="2014-07-01T23:50:31"/>
    <n v="20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  <d v="2014-07-09T23:27:21"/>
    <d v="2014-07-16T23:27:21"/>
    <n v="2014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  <d v="2014-08-17T22:10:38"/>
    <d v="2014-09-16T21:00:00"/>
    <n v="2014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  <d v="2014-07-15T15:59:33"/>
    <d v="2014-08-04T15:59:3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  <d v="2015-05-20T09:58:22"/>
    <d v="2015-06-10T09:58:22"/>
    <n v="201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  <d v="2015-04-24T08:18:52"/>
    <d v="2015-05-24T08:18:52"/>
    <n v="201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  <d v="2016-11-09T03:37:55"/>
    <d v="2016-12-09T04:37:55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  <d v="2016-06-17T18:07:49"/>
    <d v="2016-08-16T18:07:49"/>
    <n v="2016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  <d v="2015-01-14T22:34:19"/>
    <d v="2015-02-28T22:00:00"/>
    <n v="201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  <d v="2015-01-06T23:14:16"/>
    <d v="2015-02-20T23:14:16"/>
    <n v="201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  <d v="2015-06-27T01:29:58"/>
    <d v="2015-07-27T01:29:58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  <d v="2015-01-13T14:15:42"/>
    <d v="2015-02-12T14:15:42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  <d v="2015-06-02T14:21:15"/>
    <d v="2015-08-01T14:00:00"/>
    <n v="2015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  <d v="2015-01-05T11:50:18"/>
    <d v="2015-02-04T11:50:18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  <d v="2015-01-09T10:11:17"/>
    <d v="2015-02-16T10:11:17"/>
    <n v="201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  <d v="2014-08-07T18:16:58"/>
    <d v="2014-09-06T21:00:00"/>
    <n v="2014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  <d v="2016-03-31T07:41:41"/>
    <d v="2016-04-30T05:34:00"/>
    <n v="2016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  <d v="2014-08-10T18:24:37"/>
    <d v="2014-08-31T18:24:37"/>
    <n v="2014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  <d v="2015-10-16T20:29:06"/>
    <d v="2015-12-14T05:59:00"/>
    <n v="201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  <d v="2015-08-26T23:43:42"/>
    <d v="2015-09-25T23:43:42"/>
    <n v="2015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  <d v="2015-06-17T16:27:59"/>
    <d v="2015-07-17T16:14:0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  <d v="2015-04-01T08:59:32"/>
    <d v="2015-05-01T08:59:32"/>
    <n v="201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  <d v="2015-08-20T06:37:31"/>
    <d v="2015-09-19T06:37:31"/>
    <n v="2015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  <d v="2015-02-22T06:40:07"/>
    <d v="2015-04-23T05:40:07"/>
    <n v="2015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  <d v="2014-07-07T14:31:17"/>
    <d v="2014-07-28T14:31:17"/>
    <n v="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  <d v="2014-05-19T15:17:38"/>
    <d v="2014-06-20T23:00:00"/>
    <n v="201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  <d v="2012-04-14T22:28:39"/>
    <d v="2012-06-01T03:59:00"/>
    <n v="2012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  <d v="2014-07-14T14:04:40"/>
    <d v="2014-08-15T02:00:00"/>
    <n v="201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  <d v="2014-07-09T19:05:51"/>
    <d v="2014-08-08T19:05:51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  <d v="2015-06-16T18:19:19"/>
    <d v="2015-07-26T18:19:19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  <d v="2015-11-29T19:01:13"/>
    <d v="2016-01-05T23:55:00"/>
    <n v="2015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  <d v="2015-08-03T15:57:51"/>
    <d v="2015-09-10T03:59:00"/>
    <n v="2015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  <d v="2015-06-10T11:06:11"/>
    <d v="2015-07-11T14:30:00"/>
    <n v="2015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  <d v="2016-10-05T13:06:24"/>
    <d v="2016-11-04T13:06:24"/>
    <n v="2016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  <d v="2014-11-28T00:03:06"/>
    <d v="2014-12-31T00:00:00"/>
    <n v="2014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  <d v="2015-02-15T23:35:47"/>
    <d v="2015-03-22T22:35:47"/>
    <n v="2015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  <d v="2017-02-06T20:00:04"/>
    <d v="2017-03-12T21:00:00"/>
    <n v="201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  <d v="2015-05-31T16:43:23"/>
    <d v="2015-07-05T16:43:23"/>
    <n v="2015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  <d v="2015-09-23T13:58:17"/>
    <d v="2015-10-24T21:29:00"/>
    <n v="2015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  <d v="2015-07-21T20:02:56"/>
    <d v="2015-08-20T20:02:56"/>
    <n v="201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  <d v="2016-11-23T20:25:13"/>
    <d v="2017-01-10T05:00:00"/>
    <n v="2016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  <d v="2016-05-13T13:25:38"/>
    <d v="2016-06-03T21:00:00"/>
    <n v="201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  <d v="2015-09-30T14:00:12"/>
    <d v="2015-10-30T14:00:12"/>
    <n v="2015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d v="2016-12-18T21:10:36"/>
    <d v="2017-01-17T21:10:36"/>
    <n v="2016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  <d v="2015-11-15T17:01:24"/>
    <d v="2015-12-17T04:59:00"/>
    <n v="201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  <d v="2014-10-21T06:59:58"/>
    <d v="2014-11-20T07:59:58"/>
    <n v="2014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  <d v="2014-09-16T04:02:06"/>
    <d v="2014-10-01T03:59:00"/>
    <n v="2014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d v="2016-03-17T22:39:07"/>
    <d v="2016-04-16T22:39:07"/>
    <n v="2016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  <d v="2016-04-03T19:31:57"/>
    <d v="2016-05-04T03:59:00"/>
    <n v="2016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  <d v="2017-01-31T19:19:15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  <d v="2016-12-30T18:56:48"/>
    <d v="2017-02-01T23:31:00"/>
    <n v="201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  <d v="2016-06-01T08:20:51"/>
    <d v="2016-07-01T08:20:51"/>
    <n v="201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  <d v="2016-11-28T22:00:33"/>
    <d v="2016-12-28T22:00:33"/>
    <n v="2016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  <d v="2015-09-05T11:23:04"/>
    <d v="2015-09-29T03:59:00"/>
    <n v="2015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  <d v="2015-06-01T12:14:58"/>
    <d v="2015-07-01T12:14:58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  <d v="2015-10-01T02:08:13"/>
    <d v="2015-10-25T23:59:00"/>
    <n v="201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  <d v="2017-01-19T16:39:08"/>
    <d v="2017-02-16T23:00:00"/>
    <n v="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  <d v="2014-09-11T07:47:50"/>
    <d v="2014-10-14T06:59:00"/>
    <n v="2014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  <d v="2014-08-20T18:08:12"/>
    <d v="2014-09-19T18:08:12"/>
    <n v="2014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  <d v="2015-09-15T02:19:22"/>
    <d v="2015-10-09T00:00:00"/>
    <n v="2015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  <d v="2016-11-01T16:39:42"/>
    <d v="2016-12-01T17:39:42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  <d v="2015-05-11T14:24:18"/>
    <d v="2015-06-12T02:00:00"/>
    <n v="2015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  <d v="2015-08-14T11:20:00"/>
    <d v="2015-09-12T03:59:00"/>
    <n v="2015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  <d v="2015-06-12T10:25:12"/>
    <d v="2015-07-12T10:25:12"/>
    <n v="2015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  <d v="2015-03-05T21:19:17"/>
    <d v="2015-04-04T20:19:17"/>
    <n v="2015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  <d v="2015-05-21T17:55:14"/>
    <d v="2015-06-20T17:55:14"/>
    <n v="201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  <d v="2014-10-06T17:48:44"/>
    <d v="2014-11-05T18:48:44"/>
    <n v="201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  <d v="2015-05-22T17:32:46"/>
    <d v="2015-06-21T17:32:46"/>
    <n v="2015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  <d v="2016-08-08T11:20:40"/>
    <d v="2016-09-07T11:20:40"/>
    <n v="2016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  <d v="2016-08-20T13:50:28"/>
    <d v="2016-09-08T03:45:00"/>
    <n v="2016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  <d v="2015-02-24T02:03:29"/>
    <d v="2015-03-26T01:03:29"/>
    <n v="2015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  <d v="2014-09-07T18:26:15"/>
    <d v="2014-10-07T18:26:15"/>
    <n v="2014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  <d v="2015-05-20T13:46:17"/>
    <d v="2015-06-11T03:59:00"/>
    <n v="201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  <d v="2017-01-23T13:25:52"/>
    <d v="2017-02-22T13:25:52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  <d v="2014-12-09T21:17:41"/>
    <d v="2015-01-08T21:17:41"/>
    <n v="2014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  <d v="2016-09-01T18:15:45"/>
    <d v="2016-10-01T03:59:00"/>
    <n v="2016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  <d v="2015-10-26T16:08:38"/>
    <d v="2015-11-30T17:08:38"/>
    <n v="201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  <d v="2015-06-16T17:24:36"/>
    <d v="2015-07-16T17:24:36"/>
    <n v="201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  <d v="2014-11-21T07:34:22"/>
    <d v="2014-12-22T04:00:00"/>
    <n v="2014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  <d v="2015-10-07T12:23:08"/>
    <d v="2015-10-30T21:00:00"/>
    <n v="2015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  <d v="2015-01-12T19:12:18"/>
    <d v="2015-01-28T22:00:00"/>
    <n v="201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  <d v="2015-11-03T17:05:15"/>
    <d v="2015-12-03T17:00:00"/>
    <n v="2015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  <d v="2015-05-12T12:52:02"/>
    <d v="2015-06-12T21:00:00"/>
    <n v="201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  <d v="2015-06-17T18:11:00"/>
    <d v="2015-07-17T18:11:0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  <d v="2016-08-08T21:42:08"/>
    <d v="2016-08-24T21:42:08"/>
    <n v="201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  <d v="2015-05-13T09:29:57"/>
    <d v="2015-06-16T11:00:00"/>
    <n v="201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  <d v="2015-06-12T12:47:45"/>
    <d v="2015-07-12T12:47:45"/>
    <n v="201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  <d v="2014-10-03T10:29:35"/>
    <d v="2014-11-02T11:29:35"/>
    <n v="2014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  <d v="2015-10-07T12:00:09"/>
    <d v="2015-11-06T13:00:09"/>
    <n v="2015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  <d v="2016-08-29T19:14:02"/>
    <d v="2016-09-14T19:00:00"/>
    <n v="201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  <d v="2016-01-31T16:54:32"/>
    <d v="2016-03-15T21:00:00"/>
    <n v="201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  <d v="2015-01-13T21:07:51"/>
    <d v="2015-02-09T04:30:00"/>
    <n v="201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  <d v="2016-02-26T22:47:59"/>
    <d v="2016-04-01T03:59:00"/>
    <n v="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  <d v="2014-10-19T16:23:26"/>
    <d v="2014-11-18T17:23:26"/>
    <n v="2014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  <d v="2015-04-30T20:21:43"/>
    <d v="2015-05-30T20:21:43"/>
    <n v="2015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  <d v="2016-03-02T02:27:39"/>
    <d v="2016-04-01T01:27:39"/>
    <n v="2016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  <d v="2015-04-27T18:09:58"/>
    <d v="2015-06-01T05:00:00"/>
    <n v="2015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  <d v="2015-08-03T00:28:25"/>
    <d v="2015-09-02T00:28:25"/>
    <n v="201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  <d v="2016-03-16T04:39:48"/>
    <d v="2016-04-29T04:39:48"/>
    <n v="201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  <d v="2016-01-10T17:51:38"/>
    <d v="2016-02-10T21:00:00"/>
    <n v="201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  <d v="2016-01-11T21:14:13"/>
    <d v="2016-01-29T05:59:00"/>
    <n v="201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  <d v="2017-01-27T22:37:06"/>
    <d v="2017-02-28T05:00:00"/>
    <n v="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  <d v="2016-07-16T20:09:42"/>
    <d v="2016-08-15T20:09:42"/>
    <n v="2016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  <d v="2015-11-03T18:00:28"/>
    <d v="2015-11-28T18:00:28"/>
    <n v="201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  <d v="2016-05-15T18:35:15"/>
    <d v="2016-06-20T23:00:00"/>
    <n v="201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  <d v="2017-01-23T08:50:02"/>
    <d v="2017-02-20T08:50:02"/>
    <n v="201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  <d v="2017-02-09T12:21:31"/>
    <d v="2017-03-11T12:21:31"/>
    <n v="201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  <d v="2015-08-16T16:51:40"/>
    <d v="2015-09-17T03:59:00"/>
    <n v="2015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  <d v="2015-10-05T18:29:08"/>
    <d v="2015-12-04T19:29:08"/>
    <n v="2015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  <d v="2017-02-02T10:12:32"/>
    <d v="2017-03-04T10:12:32"/>
    <n v="201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  <d v="2015-05-17T12:59:14"/>
    <d v="2015-06-16T12:59:14"/>
    <n v="201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  <d v="2016-08-27T10:37:09"/>
    <d v="2016-09-26T10:37:09"/>
    <n v="2016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  <d v="2015-11-01T18:09:32"/>
    <d v="2015-11-22T22:00:00"/>
    <n v="2015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  <d v="2015-07-08T18:30:56"/>
    <d v="2015-07-27T22:59:00"/>
    <n v="20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  <d v="2015-08-23T22:59:28"/>
    <d v="2015-09-13T00:00:00"/>
    <n v="2015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  <d v="2015-09-14T22:01:03"/>
    <d v="2015-10-14T22:01:03"/>
    <n v="2015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  <d v="2015-04-08T17:51:02"/>
    <d v="2015-04-29T17:51:02"/>
    <n v="2015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  <d v="2016-06-17T17:39:36"/>
    <d v="2016-08-01T06:59:00"/>
    <n v="201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  <d v="2016-11-07T08:26:16"/>
    <d v="2016-12-07T08:26:16"/>
    <n v="20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  <d v="2015-02-21T15:38:04"/>
    <d v="2015-03-28T14:38:04"/>
    <n v="2015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  <d v="2016-11-22T14:59:12"/>
    <d v="2016-12-22T14:59:12"/>
    <n v="201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  <d v="2015-07-01T20:32:28"/>
    <d v="2015-07-31T20:32:28"/>
    <n v="201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  <d v="2016-05-03T05:15:42"/>
    <d v="2016-06-10T03:00:00"/>
    <n v="201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  <d v="2016-04-15T01:22:19"/>
    <d v="2016-05-15T01:22:19"/>
    <n v="2016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  <d v="2016-03-23T21:02:45"/>
    <d v="2016-04-13T21:02:45"/>
    <n v="2016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  <d v="2016-09-15T15:36:18"/>
    <d v="2016-10-16T15:36:18"/>
    <n v="2016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  <d v="2015-09-06T22:17:05"/>
    <d v="2015-10-06T22:17:05"/>
    <n v="201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  <d v="2015-09-17T07:00:10"/>
    <d v="2015-10-17T07:00:10"/>
    <n v="2015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  <d v="2016-10-21T19:25:46"/>
    <d v="2016-11-11T22:00:00"/>
    <n v="2016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  <d v="2016-01-13T05:51:57"/>
    <d v="2016-01-27T01:00:00"/>
    <n v="201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  <d v="2015-04-11T06:25:11"/>
    <d v="2015-05-08T20:05:00"/>
    <n v="201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  <d v="2016-04-06T07:17:21"/>
    <d v="2016-05-06T07:17:21"/>
    <n v="2016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  <d v="2014-07-06T20:54:35"/>
    <d v="2014-08-08T13:54:00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  <d v="2016-05-09T00:57:04"/>
    <d v="2016-06-08T00:57:04"/>
    <n v="2016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  <d v="2016-03-02T07:14:53"/>
    <d v="2016-04-11T02:30:00"/>
    <n v="2016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d v="2014-12-17T14:03:06"/>
    <d v="2015-01-31T14:03:06"/>
    <n v="2014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  <d v="2016-05-23T01:05:57"/>
    <d v="2016-06-22T01:05:57"/>
    <n v="20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  <d v="2014-10-02T02:24:25"/>
    <d v="2014-10-16T03:59:00"/>
    <n v="2014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  <d v="2016-05-31T00:14:56"/>
    <d v="2016-06-22T03:55:00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  <d v="2016-08-26T08:46:48"/>
    <d v="2016-09-25T08:46:48"/>
    <n v="2016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  <d v="2016-05-22T13:59:50"/>
    <d v="2016-06-05T13:59:50"/>
    <n v="20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  <d v="2015-03-01T18:51:17"/>
    <d v="2015-04-05T17:51:17"/>
    <n v="201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  <d v="2015-02-06T17:08:25"/>
    <d v="2015-03-08T16:08:25"/>
    <n v="201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  <d v="2016-04-08T08:59:26"/>
    <d v="2016-05-08T08:59:26"/>
    <n v="201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  <d v="2014-07-02T13:48:03"/>
    <d v="2014-07-05T01:00:00"/>
    <n v="2014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  <d v="2014-07-17T07:45:08"/>
    <d v="2014-07-27T23:00:00"/>
    <n v="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  <d v="2015-03-02T21:17:48"/>
    <d v="2015-04-01T20:17:48"/>
    <n v="2015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  <d v="2015-09-01T16:44:46"/>
    <d v="2015-10-06T16:44:46"/>
    <n v="2015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  <d v="2014-06-19T20:38:50"/>
    <d v="2014-07-19T20:38:50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  <d v="2015-05-24T16:14:40"/>
    <d v="2015-06-15T16:14:40"/>
    <n v="2015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  <d v="2015-06-30T12:30:22"/>
    <d v="2015-07-30T12:30:22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  <d v="2014-07-07T16:10:46"/>
    <d v="2014-08-03T23:00:00"/>
    <n v="2014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  <d v="2016-03-08T09:34:06"/>
    <d v="2016-04-05T08:34:06"/>
    <n v="201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  <d v="2014-09-19T06:46:07"/>
    <d v="2014-10-10T21:00:00"/>
    <n v="201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  <d v="2017-02-03T13:48:00"/>
    <d v="2017-02-24T13:48:00"/>
    <n v="201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  <d v="2016-06-28T15:58:38"/>
    <d v="2016-07-28T15:58:38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  <d v="2016-11-11T23:22:34"/>
    <d v="2016-12-06T23:22:34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  <d v="2016-05-20T19:10:21"/>
    <d v="2016-06-12T17:00:00"/>
    <n v="2016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  <d v="2015-02-27T07:06:50"/>
    <d v="2015-04-01T04:59:00"/>
    <n v="2015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  <d v="2016-03-23T21:59:44"/>
    <d v="2016-04-13T13:18:00"/>
    <n v="2016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  <d v="2014-07-31T04:48:13"/>
    <d v="2014-08-30T04:48:1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d v="2015-02-18T02:32:48"/>
    <d v="2015-04-18T00:37:00"/>
    <n v="201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  <d v="2015-02-19T00:35:10"/>
    <d v="2015-02-26T00:35:10"/>
    <n v="201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  <d v="2016-04-24T13:14:14"/>
    <d v="2016-05-08T21:00:00"/>
    <n v="2016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  <d v="2016-04-06T13:24:40"/>
    <d v="2016-04-30T03:59:00"/>
    <n v="201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  <d v="2016-05-23T02:39:32"/>
    <d v="2016-06-13T17:00:00"/>
    <n v="201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  <d v="2015-10-25T16:50:11"/>
    <d v="2015-11-29T23:00:00"/>
    <n v="2015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  <d v="2014-06-16T09:29:25"/>
    <d v="2014-07-23T11:00:00"/>
    <n v="201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  <d v="2016-05-05T23:49:38"/>
    <d v="2016-07-01T23:00:00"/>
    <n v="2016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  <d v="2016-04-19T10:22:30"/>
    <d v="2016-05-02T23:00:00"/>
    <n v="2016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  <d v="2015-09-23T17:26:46"/>
    <d v="2015-10-29T04:01:00"/>
    <n v="2015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  <d v="2016-04-29T14:52:07"/>
    <d v="2016-05-10T11:17:00"/>
    <n v="201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  <d v="2016-06-15T19:34:32"/>
    <d v="2016-07-15T19:34:32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  <d v="2014-07-02T10:01:50"/>
    <d v="2014-08-01T10:01:50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  <d v="2014-10-20T07:27:59"/>
    <d v="2014-11-19T08:27:59"/>
    <n v="2014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  <d v="2017-01-11T01:22:14"/>
    <d v="2017-02-25T01:22:14"/>
    <n v="2017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  <d v="2016-11-23T01:59:03"/>
    <d v="2016-12-14T15:59:00"/>
    <n v="20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  <d v="2014-08-15T00:36:30"/>
    <d v="2014-09-01T15:59:00"/>
    <n v="2014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  <d v="2015-02-21T02:11:57"/>
    <d v="2015-03-07T04:55:00"/>
    <n v="2015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  <d v="2014-07-31T18:30:45"/>
    <d v="2014-08-19T16:00:00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  <d v="2016-02-22T23:27:29"/>
    <d v="2016-03-15T21:00:00"/>
    <n v="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  <d v="2015-11-13T02:26:32"/>
    <d v="2015-12-13T02:26:32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  <d v="2015-04-13T01:37:17"/>
    <d v="2015-05-13T01:37:17"/>
    <n v="2015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  <d v="2015-07-07T22:24:54"/>
    <d v="2015-08-01T22:24:54"/>
    <n v="2015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  <d v="2014-11-26T04:47:39"/>
    <d v="2015-01-01T05:00:00"/>
    <n v="2014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  <d v="2016-11-16T00:59:40"/>
    <d v="2017-01-15T00:59:40"/>
    <n v="2016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  <d v="2016-11-16T08:01:25"/>
    <d v="2016-12-17T08:00:00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  <d v="2015-11-04T20:59:25"/>
    <d v="2015-12-02T20:59:25"/>
    <n v="2015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  <d v="2014-08-04T13:09:16"/>
    <d v="2014-08-25T04:59:00"/>
    <n v="2014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  <d v="2015-06-24T20:30:40"/>
    <d v="2015-07-18T16:00:0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  <d v="2015-09-28T17:33:36"/>
    <d v="2015-10-28T17:33:36"/>
    <n v="2015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  <d v="2014-05-06T14:39:33"/>
    <d v="2014-05-18T14:39:33"/>
    <n v="2014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  <d v="2015-02-24T16:49:54"/>
    <d v="2015-04-25T15:49:54"/>
    <n v="2015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  <d v="2015-02-18T17:34:59"/>
    <d v="2015-03-20T16:56:00"/>
    <n v="201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  <d v="2014-08-07T08:31:46"/>
    <d v="2014-08-31T13:08:00"/>
    <n v="2014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  <d v="2015-08-09T12:20:00"/>
    <d v="2015-08-26T23:00:00"/>
    <n v="2015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  <d v="2014-10-25T22:52:58"/>
    <d v="2014-11-29T23:52:58"/>
    <n v="2014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  <d v="2015-02-09T04:26:23"/>
    <d v="2015-03-11T03:26:23"/>
    <n v="201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  <d v="2016-07-08T10:20:56"/>
    <d v="2016-08-01T22:59:00"/>
    <n v="201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  <d v="2016-06-03T18:47:00"/>
    <d v="2016-06-23T18:47:00"/>
    <n v="2016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  <d v="2015-10-15T02:06:08"/>
    <d v="2015-11-21T03:00:00"/>
    <n v="2015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  <d v="2014-11-10T20:49:12"/>
    <d v="2014-12-10T20:49:12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  <d v="2014-11-03T15:28:26"/>
    <d v="2014-12-03T15:28:26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  <d v="2014-11-04T18:18:08"/>
    <d v="2014-12-14T18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  <d v="2015-05-19T11:04:01"/>
    <d v="2015-06-18T11:04:01"/>
    <n v="2015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  <d v="2016-05-04T13:31:22"/>
    <d v="2016-06-03T13:31:22"/>
    <n v="201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  <d v="2014-06-25T18:35:45"/>
    <d v="2014-07-10T18:35:45"/>
    <n v="201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  <d v="2014-07-10T13:05:48"/>
    <d v="2014-08-08T22:28:00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  <d v="2016-03-17T20:17:35"/>
    <d v="2016-05-06T20:17:35"/>
    <n v="2016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  <d v="2014-10-11T22:07:10"/>
    <d v="2014-11-06T00:46:00"/>
    <n v="2014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  <d v="2014-06-27T14:17:25"/>
    <d v="2014-07-27T14:17:25"/>
    <n v="2014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  <d v="2015-05-16T17:05:44"/>
    <d v="2015-05-30T18:10:00"/>
    <n v="2015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  <d v="2014-05-05T10:43:09"/>
    <d v="2014-06-01T03:59:00"/>
    <n v="2014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  <d v="2016-01-09T11:28:49"/>
    <d v="2016-02-18T22:00:00"/>
    <n v="201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  <d v="2014-10-29T18:02:56"/>
    <d v="2014-11-21T17:00:00"/>
    <n v="2014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  <d v="2015-01-22T22:05:25"/>
    <d v="2015-02-21T22:05:25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  <d v="2014-07-14T22:53:34"/>
    <d v="2014-08-28T22:53:34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  <d v="2015-07-08T17:22:26"/>
    <d v="2015-08-07T17:22:26"/>
    <n v="2015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  <d v="2015-10-13T14:50:43"/>
    <d v="2015-11-12T02:31:00"/>
    <n v="2015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  <d v="2015-05-26T11:05:24"/>
    <d v="2015-06-25T11:05:24"/>
    <n v="201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  <d v="2015-05-28T12:05:02"/>
    <d v="2015-06-17T12:05:02"/>
    <n v="201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  <d v="2016-02-10T00:24:46"/>
    <d v="2016-03-01T23:59:00"/>
    <n v="2016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  <d v="2014-06-01T11:49:36"/>
    <d v="2014-07-16T11:49:36"/>
    <n v="201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  <d v="2014-06-06T10:08:09"/>
    <d v="2014-07-06T10:08:09"/>
    <n v="2014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  <d v="2014-06-18T23:48:24"/>
    <d v="2014-07-18T23:48:24"/>
    <n v="2014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  <d v="2016-06-23T19:32:38"/>
    <d v="2016-07-31T20:58:00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  <d v="2016-05-10T00:59:50"/>
    <d v="2016-06-06T07:00:00"/>
    <n v="201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  <d v="2015-09-18T00:32:52"/>
    <d v="2015-10-08T00:32:52"/>
    <n v="2015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  <d v="2014-08-28T23:01:02"/>
    <d v="2014-09-27T23:01:02"/>
    <n v="2014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  <d v="2015-02-18T17:35:38"/>
    <d v="2015-02-28T04:59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  <d v="2016-11-01T19:58:45"/>
    <d v="2016-12-01T07:59:00"/>
    <n v="2016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  <d v="2016-04-07T03:27:36"/>
    <d v="2016-04-17T23:30:00"/>
    <n v="201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  <d v="2015-03-26T09:54:05"/>
    <d v="2015-04-23T18:30:00"/>
    <n v="2015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  <d v="2014-09-12T21:55:48"/>
    <d v="2014-10-26T00:43:00"/>
    <n v="2014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  <d v="2014-04-23T20:01:47"/>
    <d v="2014-05-23T20:01:47"/>
    <n v="201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  <d v="2016-03-19T19:43:05"/>
    <d v="2016-04-06T21:30:00"/>
    <n v="2016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  <d v="2016-02-05T02:10:02"/>
    <d v="2016-02-14T00:00:00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  <d v="2015-02-02T18:59:23"/>
    <d v="2015-03-04T18:59:23"/>
    <n v="201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  <d v="2015-11-15T13:29:36"/>
    <d v="2015-12-14T00:00:00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d v="2015-03-25T21:52:21"/>
    <d v="2015-04-24T21:52:21"/>
    <n v="2015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  <d v="2015-01-14T16:14:44"/>
    <d v="2015-02-05T06:59:00"/>
    <n v="201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  <d v="2014-09-02T14:48:56"/>
    <d v="2014-10-04T14:48:56"/>
    <n v="2014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  <d v="2014-09-02T01:21:43"/>
    <d v="2014-09-21T02:00:00"/>
    <n v="2014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  <d v="2014-06-02T15:29:12"/>
    <d v="2014-07-02T15:29:12"/>
    <n v="201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  <d v="2015-02-03T17:17:27"/>
    <d v="2015-02-28T17:00:00"/>
    <n v="201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d v="2016-10-19T00:31:01"/>
    <d v="2016-11-02T00:31:01"/>
    <n v="201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  <d v="2014-06-30T22:41:41"/>
    <d v="2014-07-30T22:41:41"/>
    <n v="20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  <d v="2014-07-19T17:32:33"/>
    <d v="2014-08-18T17:32:3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  <d v="2016-01-11T13:56:54"/>
    <d v="2016-02-05T22:00:00"/>
    <n v="2016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  <d v="2014-05-17T01:30:55"/>
    <d v="2014-06-17T03:00:00"/>
    <n v="2014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  <d v="2014-06-10T09:07:49"/>
    <d v="2014-07-10T09:07:49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  <d v="2016-07-21T14:48:13"/>
    <d v="2016-08-07T03:00:00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  <d v="2014-07-31T12:59:53"/>
    <d v="2014-08-21T16:28:00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  <d v="2015-07-20T17:03:40"/>
    <d v="2015-08-19T17:03:40"/>
    <n v="2015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  <d v="2015-04-06T22:16:07"/>
    <d v="2015-05-02T21:00:00"/>
    <n v="201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  <d v="2016-01-05T21:52:10"/>
    <d v="2016-01-19T04:59:00"/>
    <n v="201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  <d v="2014-06-19T02:57:08"/>
    <d v="2014-07-11T16:15:00"/>
    <n v="201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  <d v="2015-10-17T10:18:41"/>
    <d v="2015-11-13T20:17:00"/>
    <n v="2015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d v="2015-04-30T20:11:12"/>
    <d v="2015-05-30T20:11:12"/>
    <n v="201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  <d v="2014-08-10T12:35:46"/>
    <d v="2014-09-09T12:35:46"/>
    <n v="2014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d v="2016-05-31T06:59:46"/>
    <d v="2016-06-08T13:59:00"/>
    <n v="201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  <d v="2015-09-25T12:43:56"/>
    <d v="2015-10-23T12:43:56"/>
    <n v="201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  <d v="2015-01-12T19:58:45"/>
    <d v="2015-02-05T12:20:00"/>
    <n v="2015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  <d v="2016-02-02T21:20:12"/>
    <d v="2016-03-18T20:20:12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  <d v="2014-11-17T02:51:29"/>
    <d v="2014-12-17T02:51:29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  <d v="2016-06-11T01:15:38"/>
    <d v="2016-07-09T04:00:00"/>
    <n v="201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  <d v="2015-02-01T16:54:31"/>
    <d v="2015-04-02T15:54:31"/>
    <n v="201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  <d v="2015-03-25T17:22:07"/>
    <d v="2015-04-21T17:22:07"/>
    <n v="2015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  <d v="2014-06-30T15:20:26"/>
    <d v="2014-07-23T03:59:00"/>
    <n v="20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  <d v="2016-06-14T23:29:16"/>
    <d v="2016-08-13T23:29:16"/>
    <n v="20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  <d v="2014-07-01T16:45:59"/>
    <d v="2014-07-31T16:45:59"/>
    <n v="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  <d v="2016-09-13T18:00:27"/>
    <d v="2016-10-13T18:00:27"/>
    <n v="2016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  <d v="2014-07-01T04:56:07"/>
    <d v="2014-08-01T06:59:00"/>
    <n v="201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  <d v="2015-01-12T16:57:37"/>
    <d v="2015-02-12T05:59:00"/>
    <n v="201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  <d v="2015-01-07T04:51:43"/>
    <d v="2015-02-03T04:27:00"/>
    <n v="201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  <d v="2016-04-20T11:31:00"/>
    <d v="2016-05-20T11:31:00"/>
    <n v="2016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d v="2014-08-01T12:39:12"/>
    <d v="2014-08-15T12:39:12"/>
    <n v="2014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  <d v="2016-09-30T15:11:19"/>
    <d v="2016-10-29T03:00:00"/>
    <n v="2016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  <d v="2015-06-24T21:33:48"/>
    <d v="2015-07-10T18:00:0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  <d v="2016-08-30T22:03:05"/>
    <d v="2016-10-11T03:59:00"/>
    <n v="2016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  <d v="2016-07-24T03:07:17"/>
    <d v="2016-08-23T03:07:17"/>
    <n v="201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  <d v="2015-07-15T15:01:12"/>
    <d v="2015-08-09T16:00:00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  <d v="2016-02-20T00:27:30"/>
    <d v="2016-04-19T23:27:30"/>
    <n v="201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  <d v="2015-02-18T16:07:12"/>
    <d v="2015-03-20T15:07:12"/>
    <n v="2015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  <d v="2016-08-23T18:22:09"/>
    <d v="2016-09-21T03:00:00"/>
    <n v="2016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  <d v="2016-03-29T15:24:05"/>
    <d v="2016-04-28T15:24:05"/>
    <n v="2016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  <d v="2016-06-08T00:31:42"/>
    <d v="2016-07-15T21:38:00"/>
    <n v="201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  <d v="2014-07-21T19:41:30"/>
    <d v="2014-08-31T20:00:00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  <d v="2014-10-16T04:05:31"/>
    <d v="2014-11-06T05:59:00"/>
    <n v="2014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  <d v="2015-02-27T20:01:36"/>
    <d v="2015-03-20T20:27:00"/>
    <n v="2015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  <d v="2016-06-20T12:02:11"/>
    <d v="2016-07-20T12:02:11"/>
    <n v="201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  <d v="2014-10-06T21:08:24"/>
    <d v="2014-11-03T00:00:00"/>
    <n v="2014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d v="2014-10-09T06:43:10"/>
    <d v="2014-10-27T03:00:00"/>
    <n v="201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  <d v="2015-05-04T17:40:43"/>
    <d v="2015-05-17T03:00:00"/>
    <n v="201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  <d v="2015-02-18T22:00:22"/>
    <d v="2015-03-16T21:00:00"/>
    <n v="2015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  <d v="2014-05-22T20:31:20"/>
    <d v="2014-06-21T20:31:20"/>
    <n v="201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  <d v="2015-06-16T07:37:07"/>
    <d v="2015-07-10T21:00:0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  <d v="2014-12-16T05:56:28"/>
    <d v="2015-01-02T05:56:28"/>
    <n v="2014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  <d v="2014-06-06T18:31:06"/>
    <d v="2014-07-06T18:31:06"/>
    <n v="2014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  <d v="2014-06-03T16:03:01"/>
    <d v="2014-07-03T16:03:01"/>
    <n v="201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  <d v="2016-05-16T18:14:59"/>
    <d v="2016-06-15T18:14:59"/>
    <n v="201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  <d v="2016-01-03T16:38:00"/>
    <d v="2016-02-02T16:38:00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  <d v="2015-05-02T21:00:01"/>
    <d v="2015-06-03T06:59:00"/>
    <n v="2015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  <d v="2015-05-25T22:34:12"/>
    <d v="2015-06-24T22:34:12"/>
    <n v="201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  <d v="2015-03-24T18:26:00"/>
    <d v="2015-04-17T16:00:00"/>
    <n v="201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  <d v="2014-04-24T15:15:31"/>
    <d v="2014-05-24T21:00:00"/>
    <n v="201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  <d v="2016-03-14T19:15:24"/>
    <d v="2016-04-13T19:15:24"/>
    <n v="2016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  <d v="2015-04-27T05:59:44"/>
    <d v="2015-05-18T05:59:44"/>
    <n v="201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  <d v="2015-09-21T00:13:17"/>
    <d v="2015-10-26T00:13:17"/>
    <n v="2015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  <d v="2014-07-28T20:47:16"/>
    <d v="2014-08-17T05:11:00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  <d v="2016-11-15T05:09:35"/>
    <d v="2016-11-26T06:00:00"/>
    <n v="2016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  <d v="2014-10-03T18:18:29"/>
    <d v="2014-11-01T17:18:00"/>
    <n v="2014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  <d v="2016-08-02T20:19:26"/>
    <d v="2016-09-11T20:19:26"/>
    <n v="201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  <d v="2016-05-21T17:48:24"/>
    <d v="2016-06-02T22:00:00"/>
    <n v="201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  <d v="2016-03-30T03:48:24"/>
    <d v="2016-05-28T21:44:00"/>
    <n v="2016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  <d v="2015-05-08T00:52:05"/>
    <d v="2015-07-01T06:59:00"/>
    <n v="201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  <d v="2016-02-19T22:03:58"/>
    <d v="2016-03-07T04:59:00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  <d v="2015-08-17T18:19:55"/>
    <d v="2015-09-11T18:19:55"/>
    <n v="201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  <d v="2016-03-01T20:08:44"/>
    <d v="2016-03-16T03:59:00"/>
    <n v="2016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  <d v="2016-06-24T11:28:48"/>
    <d v="2016-07-24T11:28:48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d v="2015-10-20T17:58:11"/>
    <d v="2015-11-19T18:58:11"/>
    <n v="2015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  <d v="2014-05-01T22:27:25"/>
    <d v="2014-05-13T04:00:00"/>
    <n v="2014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  <d v="2014-07-09T17:37:20"/>
    <d v="2014-08-23T17:37:20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  <d v="2016-05-01T22:08:57"/>
    <d v="2016-05-31T22:08:57"/>
    <n v="2016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d v="2016-04-17T17:30:53"/>
    <d v="2016-05-10T21:00:00"/>
    <n v="201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  <d v="2014-11-07T20:37:46"/>
    <d v="2014-11-21T04:55:00"/>
    <n v="201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  <d v="2014-06-12T14:54:06"/>
    <d v="2014-07-02T14:54:06"/>
    <n v="2014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  <d v="2014-10-15T20:58:15"/>
    <d v="2014-11-07T18:30:00"/>
    <n v="201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  <d v="2015-02-22T12:53:12"/>
    <d v="2015-04-23T11:53:12"/>
    <n v="201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  <d v="2014-05-22T02:18:32"/>
    <d v="2014-06-04T04:59:00"/>
    <n v="201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  <d v="2015-01-16T20:19:12"/>
    <d v="2015-02-02T04:59:00"/>
    <n v="201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  <d v="2015-05-01T18:32:51"/>
    <d v="2015-05-31T18:32:51"/>
    <n v="20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  <d v="2014-08-05T00:14:30"/>
    <d v="2014-09-08T03:00:00"/>
    <n v="2014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  <d v="2014-06-04T19:37:14"/>
    <d v="2014-07-04T11:00:00"/>
    <n v="20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  <d v="2014-09-11T18:48:19"/>
    <d v="2014-10-02T14:21:00"/>
    <n v="2014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  <d v="2015-02-02T14:22:30"/>
    <d v="2015-03-04T14:22:30"/>
    <n v="2015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  <d v="2015-08-11T19:46:52"/>
    <d v="2015-09-06T13:47:00"/>
    <n v="2015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  <d v="2014-08-30T08:40:20"/>
    <d v="2014-09-29T08:40:20"/>
    <n v="201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  <d v="2015-08-18T18:57:26"/>
    <d v="2015-09-15T10:06:00"/>
    <n v="2015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  <d v="2016-07-30T09:32:28"/>
    <d v="2016-09-25T23:00:00"/>
    <n v="2016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  <d v="2014-08-29T18:19:33"/>
    <d v="2014-09-13T04:00:00"/>
    <n v="201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  <d v="2015-07-29T16:41:46"/>
    <d v="2015-08-09T16:00:00"/>
    <n v="201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d v="2016-03-31T08:02:51"/>
    <d v="2016-04-28T05:59:00"/>
    <n v="201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  <d v="2015-06-12T00:33:25"/>
    <d v="2015-07-11T03:59:0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  <d v="2016-12-29T12:01:58"/>
    <d v="2017-01-18T12:01:58"/>
    <n v="201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  <d v="2015-06-22T18:16:58"/>
    <d v="2015-07-13T01:00:0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d v="2016-03-13T14:57:37"/>
    <d v="2016-04-10T20:00:00"/>
    <n v="2016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  <d v="2016-05-31T15:42:14"/>
    <d v="2016-06-30T15:42:14"/>
    <n v="201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  <d v="2014-09-02T14:23:47"/>
    <d v="2014-09-18T03:59:00"/>
    <n v="201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  <d v="2015-10-12T18:16:07"/>
    <d v="2015-11-11T19:16:07"/>
    <n v="2015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  <d v="2015-08-27T15:00:23"/>
    <d v="2015-10-01T15:00:23"/>
    <n v="2015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  <d v="2015-09-01T15:21:50"/>
    <d v="2015-10-02T18:00:00"/>
    <n v="201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  <d v="2015-11-20T17:27:05"/>
    <d v="2015-12-20T11:59:00"/>
    <n v="20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  <d v="2014-10-11T08:30:16"/>
    <d v="2014-11-17T07:59:00"/>
    <n v="2014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  <d v="2016-07-20T10:05:40"/>
    <d v="2016-08-17T10:05:40"/>
    <n v="2016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  <d v="2016-08-18T18:08:42"/>
    <d v="2016-09-08T18:08:42"/>
    <n v="2016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  <d v="2016-05-27T00:04:51"/>
    <d v="2016-06-26T00:04:51"/>
    <n v="201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  <d v="2015-08-06T17:31:15"/>
    <d v="2015-08-31T17:31:15"/>
    <n v="20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  <d v="2014-07-09T14:23:42"/>
    <d v="2014-09-07T14:23:42"/>
    <n v="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  <d v="2015-05-26T18:07:39"/>
    <d v="2015-06-25T18:07:39"/>
    <n v="2015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  <d v="2015-02-05T19:57:37"/>
    <d v="2015-03-07T19:57:37"/>
    <n v="201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  <d v="2015-03-12T19:22:39"/>
    <d v="2015-04-11T19:22:39"/>
    <n v="201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  <d v="2015-03-10T15:51:24"/>
    <d v="2015-04-01T03:59:00"/>
    <n v="2015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  <d v="2016-04-20T01:53:21"/>
    <d v="2016-05-14T03:59:00"/>
    <n v="2016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  <d v="2016-02-11T22:36:54"/>
    <d v="2016-03-05T01:00:00"/>
    <n v="2016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  <d v="2015-08-07T09:27:53"/>
    <d v="2015-09-04T09:27:53"/>
    <n v="2015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  <d v="2016-04-02T21:26:38"/>
    <d v="2016-05-02T21:26:38"/>
    <n v="201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  <d v="2014-04-24T12:22:50"/>
    <d v="2014-05-22T22:07:00"/>
    <n v="201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d v="2014-05-29T14:05:24"/>
    <d v="2014-06-28T14:05:24"/>
    <n v="2014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  <d v="2015-07-11T00:41:20"/>
    <d v="2015-08-12T00:00:00"/>
    <n v="2015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  <d v="2015-01-12T01:12:39"/>
    <d v="2015-02-11T17:00:00"/>
    <n v="20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  <d v="2016-10-18T10:36:34"/>
    <d v="2016-11-17T11:36:34"/>
    <n v="2016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  <d v="2014-06-18T15:35:24"/>
    <d v="2014-08-17T15:35:24"/>
    <n v="201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  <d v="2014-04-01T06:38:31"/>
    <d v="2014-05-05T06:38:31"/>
    <n v="201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  <d v="2015-05-15T19:36:15"/>
    <d v="2015-06-26T21:00:00"/>
    <n v="201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  <d v="2015-07-09T02:18:28"/>
    <d v="2015-07-31T08:58:00"/>
    <n v="2015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  <d v="2015-04-21T21:21:06"/>
    <d v="2015-05-27T02:45:00"/>
    <n v="201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  <d v="2015-07-18T16:19:38"/>
    <d v="2015-08-05T18:36:00"/>
    <n v="201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  <d v="2016-03-04T18:17:07"/>
    <d v="2016-03-13T22:00:00"/>
    <n v="2016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  <d v="2016-07-04T16:07:36"/>
    <d v="2016-08-01T19:00:00"/>
    <n v="2016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  <d v="2015-08-20T14:57:29"/>
    <d v="2015-10-05T16:00:00"/>
    <n v="2015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  <d v="2014-12-01T17:50:08"/>
    <d v="2014-12-31T17:50:08"/>
    <n v="2014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  <d v="2014-12-24T12:11:23"/>
    <d v="2015-01-23T12:11:23"/>
    <n v="2014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  <d v="2015-05-11T19:27:24"/>
    <d v="2015-06-10T19:27:24"/>
    <n v="201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  <d v="2014-08-18T17:46:34"/>
    <d v="2014-09-17T17:46:34"/>
    <n v="201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  <d v="2014-12-09T16:31:36"/>
    <d v="2015-01-08T16:31:36"/>
    <n v="2014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  <d v="2014-12-03T07:58:03"/>
    <d v="2014-12-31T07:00:00"/>
    <n v="2014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  <d v="2014-09-30T20:36:53"/>
    <d v="2014-10-30T20:36:53"/>
    <n v="2014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  <d v="2015-05-22T13:41:22"/>
    <d v="2015-06-21T13:41:22"/>
    <n v="2015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  <d v="2014-10-09T09:00:46"/>
    <d v="2014-11-08T10:00:46"/>
    <n v="2014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  <d v="2014-10-14T22:37:28"/>
    <d v="2014-11-13T23:37:28"/>
    <n v="201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  <d v="2016-07-10T18:48:47"/>
    <d v="2016-08-11T03:59:00"/>
    <n v="201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d v="2016-10-06T13:10:54"/>
    <d v="2016-12-05T14:10:54"/>
    <n v="201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  <d v="2015-03-30T18:53:03"/>
    <d v="2015-04-26T06:28:00"/>
    <n v="2015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  <d v="2016-03-31T17:36:17"/>
    <d v="2016-04-30T17:36:17"/>
    <n v="2016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  <d v="2016-03-01T18:17:36"/>
    <d v="2016-03-31T17:17:36"/>
    <n v="2016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  <d v="2015-01-22T04:13:42"/>
    <d v="2015-03-01T04:59:00"/>
    <n v="201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  <d v="2014-07-16T11:18:30"/>
    <d v="2014-07-30T11:18:30"/>
    <n v="2014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  <d v="2016-03-22T02:18:02"/>
    <d v="2016-04-05T02:18:02"/>
    <n v="2016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  <d v="2016-02-18T10:13:25"/>
    <d v="2016-04-18T09:13:25"/>
    <n v="201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  <d v="2015-06-13T07:35:44"/>
    <d v="2015-07-13T07:35:44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  <d v="2014-11-21T17:11:30"/>
    <d v="2014-12-21T17:11:30"/>
    <n v="2014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  <d v="2016-07-25T16:44:30"/>
    <d v="2016-09-23T16:44:30"/>
    <n v="201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  <d v="2016-05-13T12:57:34"/>
    <d v="2016-06-27T19:00:00"/>
    <n v="2016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  <d v="2015-04-07T19:53:30"/>
    <d v="2015-04-29T23:00:00"/>
    <n v="2015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  <d v="2015-05-01T15:32:27"/>
    <d v="2015-05-26T15:32:27"/>
    <n v="201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  <d v="2014-09-20T08:00:34"/>
    <d v="2014-10-20T08:00:34"/>
    <n v="201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  <d v="2014-12-30T22:45:44"/>
    <d v="2015-01-24T04:59:00"/>
    <n v="2014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  <d v="2014-12-15T19:55:07"/>
    <d v="2015-02-11T04:59:00"/>
    <n v="2014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  <d v="2014-12-01T21:33:59"/>
    <d v="2015-01-05T20:26:00"/>
    <n v="2014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  <d v="2016-08-10T01:36:22"/>
    <d v="2016-09-04T01:36:22"/>
    <n v="2016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  <d v="2015-02-15T00:12:03"/>
    <d v="2015-03-13T06:59:00"/>
    <n v="201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  <d v="2014-08-05T17:09:42"/>
    <d v="2014-08-26T17:09:42"/>
    <n v="2014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  <d v="2016-02-17T14:03:10"/>
    <d v="2016-03-03T05:59:00"/>
    <n v="2016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  <d v="2014-08-15T19:10:22"/>
    <d v="2014-09-03T04:59:00"/>
    <n v="2014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  <d v="2015-08-04T19:04:37"/>
    <d v="2015-08-30T00:00:00"/>
    <n v="2015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d v="2016-09-15T20:22:44"/>
    <d v="2016-10-13T20:22:44"/>
    <n v="2016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  <d v="2014-12-17T23:58:02"/>
    <d v="2015-01-16T23:58:02"/>
    <n v="2014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  <d v="2016-03-18T21:27:59"/>
    <d v="2016-05-17T21:27:59"/>
    <n v="2016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  <d v="2015-10-06T20:44:40"/>
    <d v="2015-11-05T21:44:40"/>
    <n v="2015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  <d v="2016-04-23T00:22:36"/>
    <d v="2016-04-29T06:59:00"/>
    <n v="201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  <d v="2016-01-14T19:02:06"/>
    <d v="2016-02-13T19:02:06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  <d v="2016-07-15T14:30:57"/>
    <d v="2016-08-14T14:30:57"/>
    <n v="2016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  <d v="2015-11-30T23:08:02"/>
    <d v="2015-12-15T00:00:00"/>
    <n v="2015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  <d v="2016-05-16T17:01:30"/>
    <d v="2016-06-17T14:00:00"/>
    <n v="201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  <d v="2016-02-29T23:48:05"/>
    <d v="2016-03-30T22:48:05"/>
    <n v="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  <d v="2015-07-18T10:22:16"/>
    <d v="2015-08-17T10:22:16"/>
    <n v="201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  <d v="2015-03-09T08:53:21"/>
    <d v="2015-04-08T08:53:21"/>
    <n v="2015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  <d v="2014-05-30T17:26:51"/>
    <d v="2014-06-09T17:26:51"/>
    <n v="2014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d v="2014-05-29T14:09:34"/>
    <d v="2014-06-28T14:09:34"/>
    <n v="201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  <d v="2015-05-20T01:00:16"/>
    <d v="2015-06-19T01:00:16"/>
    <n v="201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  <d v="2015-11-10T14:14:56"/>
    <d v="2015-12-10T14:14:56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  <d v="2015-02-17T22:47:44"/>
    <d v="2015-03-19T21:47:44"/>
    <n v="201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  <d v="2017-02-13T14:38:49"/>
    <d v="2017-02-28T00:00:00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  <d v="2015-05-04T15:04:10"/>
    <d v="2015-06-03T15:04:10"/>
    <n v="201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  <d v="2016-10-18T03:10:26"/>
    <d v="2016-11-19T22:00:00"/>
    <n v="201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  <d v="2015-02-02T22:31:01"/>
    <d v="2015-03-05T04:00:00"/>
    <n v="2015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  <d v="2016-09-06T22:27:24"/>
    <d v="2016-09-30T21:00:00"/>
    <n v="2016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  <d v="2014-08-26T05:19:31"/>
    <d v="2014-09-28T03:23:00"/>
    <n v="2014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  <d v="2014-07-08T17:41:10"/>
    <d v="2014-07-26T07:00:00"/>
    <n v="201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  <d v="2016-06-24T18:34:50"/>
    <d v="2016-08-23T18:34:50"/>
    <n v="201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  <d v="2015-06-02T15:39:37"/>
    <d v="2015-07-02T15:39:37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  <d v="2014-07-26T16:00:57"/>
    <d v="2014-08-16T16:00:57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  <d v="2016-03-31T17:48:07"/>
    <d v="2016-05-21T03:59:00"/>
    <n v="2016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  <d v="2015-10-14T19:59:56"/>
    <d v="2015-12-13T20:59:56"/>
    <n v="2015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  <d v="2016-03-08T02:16:04"/>
    <d v="2016-05-05T17:00:00"/>
    <n v="2016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  <d v="2014-10-30T20:19:50"/>
    <d v="2014-11-29T21:19:50"/>
    <n v="2014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  <d v="2014-08-29T18:04:57"/>
    <d v="2014-09-23T03:59:00"/>
    <n v="201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d v="2014-11-03T22:29:09"/>
    <d v="2014-11-23T22:29:09"/>
    <n v="2014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  <d v="2016-10-06T14:57:47"/>
    <d v="2016-11-19T01:00:00"/>
    <n v="2016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  <d v="2016-11-27T03:59:34"/>
    <d v="2017-01-14T03:59:00"/>
    <n v="2016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  <d v="2016-03-21T21:11:16"/>
    <d v="2016-04-20T21:11:16"/>
    <n v="2016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  <d v="2015-08-10T16:40:29"/>
    <d v="2015-09-14T16:40:29"/>
    <n v="2015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  <d v="2014-12-02T16:48:55"/>
    <d v="2015-01-01T16:48:55"/>
    <n v="2014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  <d v="2015-02-18T16:08:52"/>
    <d v="2015-04-19T15:08:52"/>
    <n v="2015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  <d v="2016-08-08T16:15:06"/>
    <d v="2016-10-07T15:11:00"/>
    <n v="201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  <d v="2015-04-10T18:45:30"/>
    <d v="2015-05-10T18:45:30"/>
    <n v="201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  <d v="2014-09-17T15:02:59"/>
    <d v="2014-10-05T05:00:00"/>
    <n v="2014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  <d v="2015-10-20T19:35:27"/>
    <d v="2015-11-30T17:00:00"/>
    <n v="2015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  <d v="2015-10-08T03:27:19"/>
    <d v="2015-11-17T04:27:19"/>
    <n v="2015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  <d v="2016-02-09T05:48:07"/>
    <d v="2016-03-08T04:59:00"/>
    <n v="2016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  <d v="2016-10-22T23:17:18"/>
    <d v="2016-11-22T00:17:18"/>
    <n v="2016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  <d v="2015-05-16T10:06:42"/>
    <d v="2015-06-16T23:30:00"/>
    <n v="201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d v="2016-08-16T17:58:47"/>
    <d v="2016-09-30T17:58:47"/>
    <n v="2016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  <d v="2014-09-05T07:00:45"/>
    <d v="2014-10-05T07:00:45"/>
    <n v="201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d v="2014-05-21T17:06:34"/>
    <d v="2014-06-16T17:06:34"/>
    <n v="201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  <d v="2016-01-12T11:29:44"/>
    <d v="2016-02-02T11:29:44"/>
    <n v="201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  <d v="2014-07-08T15:30:42"/>
    <d v="2014-08-10T15:59:00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  <d v="2016-08-14T15:28:22"/>
    <d v="2016-08-25T03:59:00"/>
    <n v="2016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  <d v="2015-07-06T08:43:27"/>
    <d v="2015-08-05T08:43:27"/>
    <n v="20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  <d v="2016-03-11T09:59:46"/>
    <d v="2016-04-03T17:00:00"/>
    <n v="2016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  <d v="2015-06-18T19:16:38"/>
    <d v="2015-07-18T06:59:0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  <d v="2017-01-02T21:50:36"/>
    <d v="2017-02-01T22:59:00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  <d v="2016-05-09T15:06:59"/>
    <d v="2016-06-01T21:42:00"/>
    <n v="2016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  <d v="2014-05-16T20:36:20"/>
    <d v="2014-07-02T03:59:00"/>
    <n v="2014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  <d v="2015-02-20T06:39:10"/>
    <d v="2015-03-19T14:39:00"/>
    <n v="2015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  <d v="2014-11-28T21:08:45"/>
    <d v="2014-12-23T21:08:45"/>
    <n v="201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  <d v="2016-03-18T21:31:12"/>
    <d v="2016-04-10T04:00:00"/>
    <n v="2016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  <d v="2015-03-01T05:16:54"/>
    <d v="2015-03-31T04:16:54"/>
    <n v="2015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d v="2016-10-22T10:50:30"/>
    <d v="2016-12-21T11:50:30"/>
    <n v="2016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  <d v="2016-06-02T05:58:09"/>
    <d v="2016-06-16T05:58:09"/>
    <n v="201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  <d v="2015-10-17T19:23:42"/>
    <d v="2015-10-28T19:54:00"/>
    <n v="2015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  <d v="2014-07-02T21:43:02"/>
    <d v="2014-07-24T07:00:00"/>
    <n v="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  <d v="2015-06-18T23:16:59"/>
    <d v="2015-07-18T23:16:59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  <d v="2015-06-30T13:20:52"/>
    <d v="2015-07-23T18:33:0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  <d v="2015-05-12T16:12:17"/>
    <d v="2015-06-11T16:12:17"/>
    <n v="201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  <d v="2015-05-18T12:20:11"/>
    <d v="2015-05-31T23:00:00"/>
    <n v="201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  <d v="2014-06-30T15:04:27"/>
    <d v="2014-07-21T03:59:00"/>
    <n v="201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  <d v="2014-08-27T22:43:04"/>
    <d v="2014-09-26T22:43:04"/>
    <n v="2014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  <d v="2014-10-02T07:04:57"/>
    <d v="2014-11-05T12:52:00"/>
    <n v="2014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  <d v="2016-07-05T20:57:09"/>
    <d v="2016-09-03T20:57:09"/>
    <n v="2016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  <d v="2016-05-03T14:19:42"/>
    <d v="2016-05-15T23:00:00"/>
    <n v="2016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  <d v="2014-08-25T19:34:44"/>
    <d v="2014-09-12T19:34:44"/>
    <n v="2014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  <d v="2014-06-12T13:46:58"/>
    <d v="2014-07-03T03:59:00"/>
    <n v="2014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  <d v="2015-04-26T12:44:58"/>
    <d v="2015-05-31T12:44:58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  <d v="2014-05-27T18:16:21"/>
    <d v="2014-07-01T04:59:00"/>
    <n v="2014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  <d v="2016-09-14T10:53:54"/>
    <d v="2016-10-05T10:53:54"/>
    <n v="2016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  <d v="2016-01-05T15:38:10"/>
    <d v="2016-01-15T15:38:10"/>
    <n v="201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  <d v="2014-05-13T16:26:58"/>
    <d v="2014-06-16T06:59:00"/>
    <n v="2014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  <d v="2016-09-20T02:48:16"/>
    <d v="2016-10-20T02:48:16"/>
    <n v="2016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  <d v="2015-08-03T04:19:46"/>
    <d v="2015-09-02T04:19:46"/>
    <n v="2015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  <d v="2014-04-24T14:14:19"/>
    <d v="2014-05-19T21:00:00"/>
    <n v="201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  <d v="2015-08-14T15:54:20"/>
    <d v="2015-08-29T03:59:00"/>
    <n v="201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  <d v="2014-05-28T05:14:15"/>
    <d v="2014-06-27T05:14:15"/>
    <n v="2014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  <d v="2014-07-09T18:53:24"/>
    <d v="2014-08-08T18:53:24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  <d v="2015-05-23T19:50:39"/>
    <d v="2015-06-21T22:25:00"/>
    <n v="2015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  <d v="2014-10-28T14:21:23"/>
    <d v="2014-11-27T15:21:23"/>
    <n v="2014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  <d v="2015-01-16T16:48:49"/>
    <d v="2015-03-02T04:59:00"/>
    <n v="201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  <d v="2014-09-09T23:09:39"/>
    <d v="2014-09-19T00:00:00"/>
    <n v="201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  <d v="2015-11-01T04:35:29"/>
    <d v="2015-11-30T22:30:00"/>
    <n v="201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  <d v="2016-04-30T03:12:47"/>
    <d v="2016-06-06T02:00:00"/>
    <n v="201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  <d v="2014-12-22T20:53:30"/>
    <d v="2015-01-11T20:53:30"/>
    <n v="2014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  <d v="2014-12-15T14:48:36"/>
    <d v="2015-02-13T14:48:36"/>
    <n v="2014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d v="2016-04-19T11:10:48"/>
    <d v="2016-05-10T11:10:48"/>
    <n v="201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  <d v="2016-02-01T19:21:27"/>
    <d v="2016-03-02T19:21:27"/>
    <n v="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  <d v="2014-09-15T14:26:56"/>
    <d v="2014-10-15T14:26:56"/>
    <n v="2014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  <d v="2014-08-31T14:03:20"/>
    <d v="2014-09-30T16:00:00"/>
    <n v="2014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  <d v="2015-05-05T12:59:53"/>
    <d v="2015-06-04T12:59:53"/>
    <n v="201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  <d v="2016-06-03T12:54:44"/>
    <d v="2016-07-10T22:59:00"/>
    <n v="20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  <d v="2016-07-05T12:06:28"/>
    <d v="2016-08-13T06:59:00"/>
    <n v="2016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  <d v="2016-04-01T16:33:14"/>
    <d v="2016-05-31T16:33:14"/>
    <n v="201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  <d v="2014-06-02T13:01:54"/>
    <d v="2014-06-23T18:00:00"/>
    <n v="201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  <d v="2014-08-28T21:55:49"/>
    <d v="2014-09-12T21:55:49"/>
    <n v="2014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  <d v="2016-07-01T01:09:38"/>
    <d v="2016-07-22T05:26:00"/>
    <n v="201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  <d v="2014-06-20T03:24:46"/>
    <d v="2014-07-04T03:24:46"/>
    <n v="2014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  <d v="2014-05-26T16:59:06"/>
    <d v="2014-06-25T16:59:06"/>
    <n v="2014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  <d v="2015-03-09T13:49:48"/>
    <d v="2015-04-03T13:49:48"/>
    <n v="2015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  <d v="2014-05-20T17:22:53"/>
    <d v="2014-06-15T16:00:00"/>
    <n v="20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  <d v="2015-05-10T04:07:47"/>
    <d v="2015-05-31T06:59:00"/>
    <n v="201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  <d v="2016-05-15T17:42:46"/>
    <d v="2016-06-04T17:42:46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  <d v="2015-04-24T13:21:07"/>
    <d v="2015-05-26T03:59:00"/>
    <n v="2015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  <d v="2015-02-01T23:53:39"/>
    <d v="2015-03-31T12:52:00"/>
    <n v="20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  <d v="2015-12-22T21:18:29"/>
    <d v="2016-01-21T21:18:29"/>
    <n v="2015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  <d v="2015-04-08T20:47:29"/>
    <d v="2015-05-09T20:47:29"/>
    <n v="201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  <d v="2015-01-28T17:11:15"/>
    <d v="2015-02-27T17:11:15"/>
    <n v="20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d v="2015-05-23T17:31:06"/>
    <d v="2015-06-22T17:31:06"/>
    <n v="2015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  <d v="2015-06-10T23:50:06"/>
    <d v="2015-07-02T23:50:06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  <d v="2014-10-15T22:28:04"/>
    <d v="2014-11-05T23:28:04"/>
    <n v="201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  <d v="2016-01-12T16:07:27"/>
    <d v="2016-02-11T22:59:00"/>
    <n v="201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  <d v="2014-10-31T18:04:22"/>
    <d v="2014-11-30T19:04:22"/>
    <n v="2014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  <d v="2016-04-05T11:47:40"/>
    <d v="2016-05-04T23:00:00"/>
    <n v="201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d v="2016-02-01T22:41:07"/>
    <d v="2016-02-18T21:30:00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  <d v="2016-04-02T03:22:51"/>
    <d v="2016-04-29T21:00:00"/>
    <n v="201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  <d v="2016-09-19T08:21:34"/>
    <d v="2016-10-20T04:55:00"/>
    <n v="2016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  <d v="2015-07-20T04:06:16"/>
    <d v="2015-08-19T04:06:16"/>
    <n v="201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  <d v="2015-02-06T04:55:12"/>
    <d v="2015-03-23T03:55:12"/>
    <n v="2015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d v="2015-07-18T16:15:59"/>
    <d v="2015-08-17T16:15:59"/>
    <n v="20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  <d v="2014-12-10T18:04:06"/>
    <d v="2015-01-10T03:23:00"/>
    <n v="2014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  <d v="2014-11-25T16:15:33"/>
    <d v="2015-01-24T12:00:00"/>
    <n v="2014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  <d v="2015-04-09T00:35:08"/>
    <d v="2015-04-18T22:30:00"/>
    <n v="201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  <d v="2015-03-26T21:38:16"/>
    <d v="2015-05-25T21:38:16"/>
    <n v="2015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  <d v="2015-04-28T16:38:09"/>
    <d v="2015-05-28T16:38:09"/>
    <n v="201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  <d v="2015-02-13T17:04:53"/>
    <d v="2015-03-23T18:00:00"/>
    <n v="2015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  <d v="2015-10-20T16:35:03"/>
    <d v="2015-11-12T06:59:00"/>
    <n v="2015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d v="2014-06-23T22:31:45"/>
    <d v="2014-07-15T22:00:00"/>
    <n v="20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  <d v="2016-06-27T10:47:48"/>
    <d v="2016-07-17T10:47:48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  <d v="2014-07-13T02:09:15"/>
    <d v="2014-08-12T01:53:58"/>
    <n v="2014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  <d v="2015-11-17T22:05:50"/>
    <d v="2015-12-17T22:05:50"/>
    <n v="201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d v="2014-08-07T05:09:04"/>
    <d v="2014-09-06T05:09:04"/>
    <n v="2014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  <d v="2014-06-03T17:02:44"/>
    <d v="2014-07-03T17:02:44"/>
    <n v="201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  <d v="2014-06-03T19:32:32"/>
    <d v="2014-07-05T03:59:00"/>
    <n v="2014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d v="2014-07-11T16:45:02"/>
    <d v="2014-08-10T16:45:02"/>
    <n v="2014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  <d v="2016-09-08T09:20:39"/>
    <d v="2016-10-08T09:20:39"/>
    <n v="2016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d v="2015-06-09T07:11:36"/>
    <d v="2015-07-05T22:59:0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  <d v="2016-01-26T16:57:16"/>
    <d v="2016-02-16T05:59:00"/>
    <n v="2016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d v="2016-03-29T03:03:08"/>
    <d v="2016-04-29T03:59:00"/>
    <n v="2016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  <d v="2015-01-12T23:33:28"/>
    <d v="2015-02-10T07:59:00"/>
    <n v="201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  <d v="2016-02-03T00:51:13"/>
    <d v="2016-04-02T23:51:13"/>
    <n v="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  <d v="2016-09-06T19:15:35"/>
    <d v="2016-10-16T21:00:00"/>
    <n v="2016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  <d v="2015-05-04T19:46:40"/>
    <d v="2015-06-03T00:00:00"/>
    <n v="201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  <d v="2014-06-18T21:08:57"/>
    <d v="2014-07-26T04:59:00"/>
    <n v="2014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  <d v="2016-03-16T20:48:27"/>
    <d v="2016-04-15T20:48:27"/>
    <n v="2016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  <d v="2014-05-12T19:33:18"/>
    <d v="2014-06-11T19:33:18"/>
    <n v="201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  <d v="2014-11-11T20:25:15"/>
    <d v="2014-12-01T20:25:15"/>
    <n v="2014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  <d v="2014-04-18T11:18:58"/>
    <d v="2014-05-19T05:00:00"/>
    <n v="2014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  <d v="2015-06-27T02:35:53"/>
    <d v="2015-08-26T02:35:53"/>
    <n v="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  <d v="2014-04-10T12:36:26"/>
    <d v="2014-05-05T12:36:26"/>
    <n v="201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  <d v="2015-06-18T11:12:17"/>
    <d v="2015-08-10T23:00:00"/>
    <n v="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  <d v="2015-07-08T19:31:29"/>
    <d v="2015-08-02T19:31:29"/>
    <n v="2015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  <d v="2015-03-02T18:00:26"/>
    <d v="2015-04-01T17:00:26"/>
    <n v="2015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  <d v="2016-05-09T20:13:52"/>
    <d v="2016-05-29T00:36:00"/>
    <n v="201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  <d v="2014-06-30T18:38:02"/>
    <d v="2014-07-30T18:38:02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  <d v="2014-05-29T04:00:45"/>
    <d v="2014-07-03T04:00:45"/>
    <n v="2014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  <d v="2015-02-15T00:28:17"/>
    <d v="2015-03-01T04:59:00"/>
    <n v="2015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  <d v="2014-05-13T17:28:10"/>
    <d v="2014-06-12T17:28:10"/>
    <n v="201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  <d v="2016-03-16T14:21:19"/>
    <d v="2016-04-15T14:21:19"/>
    <n v="2016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d v="2015-05-14T22:20:10"/>
    <d v="2015-06-13T22:20:10"/>
    <n v="2015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  <d v="2016-05-03T20:34:12"/>
    <d v="2016-05-18T00:00:00"/>
    <n v="2016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  <d v="2016-11-08T14:48:26"/>
    <d v="2016-11-29T06:00:00"/>
    <n v="2016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  <d v="2016-10-13T00:07:27"/>
    <d v="2016-11-15T02:08:00"/>
    <n v="201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d v="2015-03-24T19:00:55"/>
    <d v="2015-04-09T19:00:55"/>
    <n v="201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  <d v="2015-03-12T22:37:23"/>
    <d v="2015-04-09T04:00:00"/>
    <n v="201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  <d v="2014-06-24T08:49:38"/>
    <d v="2014-08-01T01:00:00"/>
    <n v="2014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  <d v="2014-09-05T02:40:21"/>
    <d v="2014-09-27T04:00:00"/>
    <n v="2014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  <d v="2014-12-16T19:39:40"/>
    <d v="2015-02-14T19:39:40"/>
    <n v="2014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  <d v="2016-02-25T17:39:00"/>
    <d v="2016-03-26T16:39:00"/>
    <n v="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d v="2015-06-11T05:16:25"/>
    <d v="2015-07-13T20:06:0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  <d v="2014-08-14T21:11:25"/>
    <d v="2014-09-08T21:11:25"/>
    <n v="2014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  <d v="2016-06-25T20:41:37"/>
    <d v="2016-07-24T23:00:00"/>
    <n v="20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  <d v="2016-02-20T03:22:00"/>
    <d v="2016-03-15T16:00:00"/>
    <n v="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  <d v="2016-06-10T23:32:12"/>
    <d v="2016-07-10T23:32:12"/>
    <n v="20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  <d v="2016-06-27T15:19:29"/>
    <d v="2016-08-02T10:03:00"/>
    <n v="201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  <d v="2016-04-27T00:54:35"/>
    <d v="2016-05-27T00:54:35"/>
    <n v="201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  <d v="2015-06-12T12:50:06"/>
    <d v="2015-07-11T03:59:00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  <d v="2015-11-25T16:41:59"/>
    <d v="2015-12-23T16:18:00"/>
    <n v="2015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  <d v="2015-05-14T19:10:18"/>
    <d v="2015-06-15T19:10:18"/>
    <n v="201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  <d v="2016-10-23T16:00:23"/>
    <d v="2016-11-22T17:00:23"/>
    <n v="2016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  <d v="2014-05-07T16:36:32"/>
    <d v="2014-07-06T16:36:32"/>
    <n v="2014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  <d v="2015-06-15T10:43:42"/>
    <d v="2015-07-15T10:43:42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  <d v="2014-11-25T22:32:09"/>
    <d v="2014-12-16T22:32:09"/>
    <n v="201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d v="2015-05-08T13:55:54"/>
    <d v="2015-06-07T13:55:54"/>
    <n v="2015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  <d v="2015-07-16T10:28:10"/>
    <d v="2015-08-28T22:30:00"/>
    <n v="201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  <d v="2016-11-15T00:42:36"/>
    <d v="2017-01-14T00:42:36"/>
    <n v="201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  <d v="2015-03-21T21:09:25"/>
    <d v="2015-04-20T21:09:25"/>
    <n v="201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  <d v="2014-07-11T17:20:48"/>
    <d v="2014-08-10T17:20:48"/>
    <n v="2014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  <d v="2016-02-10T22:20:43"/>
    <d v="2016-03-11T22:20:43"/>
    <n v="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  <d v="2014-12-09T17:41:23"/>
    <d v="2015-01-11T04:59:00"/>
    <n v="2014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  <d v="2014-12-02T16:13:36"/>
    <d v="2015-01-02T16:13:36"/>
    <n v="2014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  <d v="2015-09-22T03:01:46"/>
    <d v="2015-10-22T03:01:46"/>
    <n v="2015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  <d v="2016-02-03T23:19:28"/>
    <d v="2016-03-04T23:19:28"/>
    <n v="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  <d v="2016-06-06T00:13:44"/>
    <d v="2016-07-31T07:00:00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  <d v="2014-07-29T21:17:20"/>
    <d v="2014-09-27T21:17:20"/>
    <n v="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  <d v="2014-06-09T06:13:01"/>
    <d v="2014-06-29T06:13:01"/>
    <n v="201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  <d v="2015-03-27T21:48:59"/>
    <d v="2015-04-03T21:48:59"/>
    <n v="2015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  <d v="2015-02-24T10:53:39"/>
    <d v="2015-04-25T09:53:39"/>
    <n v="201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  <d v="2014-06-10T12:38:27"/>
    <d v="2014-07-30T23:00:00"/>
    <n v="2014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  <d v="2015-02-19T20:22:38"/>
    <d v="2015-03-21T19:22:38"/>
    <n v="2015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  <d v="2016-04-27T15:02:53"/>
    <d v="2016-05-31T11:00:00"/>
    <n v="201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  <d v="2015-04-15T18:01:48"/>
    <d v="2015-06-01T03:59:00"/>
    <n v="201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  <d v="2016-05-07T06:37:01"/>
    <d v="2016-06-14T21:43:00"/>
    <n v="201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  <d v="2015-02-23T21:41:52"/>
    <d v="2015-04-01T03:59:00"/>
    <n v="2015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  <d v="2015-07-22T06:14:17"/>
    <d v="2015-08-20T23:00:00"/>
    <n v="20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  <d v="2014-06-17T16:33:43"/>
    <d v="2014-07-17T16:33:43"/>
    <n v="20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  <d v="2015-10-07T16:43:36"/>
    <d v="2015-10-24T03:59:00"/>
    <n v="2015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  <d v="2015-02-10T20:13:02"/>
    <d v="2015-03-12T19:13:02"/>
    <n v="201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  <d v="2015-06-29T05:01:44"/>
    <d v="2015-07-17T21:02:0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  <d v="2015-06-05T15:38:37"/>
    <d v="2015-07-05T15:38:37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  <d v="2015-12-03T04:20:07"/>
    <d v="2016-01-04T04:20:07"/>
    <n v="2015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  <d v="2015-11-21T20:06:57"/>
    <d v="2016-01-19T22:59:00"/>
    <n v="2015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  <d v="2015-06-15T21:50:44"/>
    <d v="2015-07-20T03:59:0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  <d v="2016-07-20T15:01:43"/>
    <d v="2016-08-01T13:41:00"/>
    <n v="2016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  <d v="2015-05-27T01:40:14"/>
    <d v="2015-06-17T01:40:14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  <d v="2015-04-07T10:09:54"/>
    <d v="2015-05-07T10:09:54"/>
    <n v="201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  <d v="2015-01-30T22:16:41"/>
    <d v="2015-03-27T00:00:00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  <d v="2014-11-01T12:39:47"/>
    <d v="2014-12-31T13:39:47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  <d v="2016-08-11T20:46:11"/>
    <d v="2016-08-31T20:46:11"/>
    <n v="2016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d v="2016-05-13T17:46:51"/>
    <d v="2016-05-27T17:46:51"/>
    <n v="2016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  <d v="2014-10-15T20:22:25"/>
    <d v="2014-11-05T21:22:25"/>
    <n v="2014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  <d v="2016-01-06T02:45:35"/>
    <d v="2016-02-20T02:45:35"/>
    <n v="201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  <d v="2014-11-20T20:56:12"/>
    <d v="2014-12-01T19:09:00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  <d v="2015-05-19T10:41:07"/>
    <d v="2015-06-18T10:41:07"/>
    <n v="201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d v="2016-03-31T22:36:48"/>
    <d v="2016-04-21T22:36:48"/>
    <n v="2016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  <d v="2016-07-02T22:14:12"/>
    <d v="2016-08-03T04:09:00"/>
    <n v="2016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  <d v="2015-05-28T18:22:38"/>
    <d v="2015-07-03T18:22:38"/>
    <n v="201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  <d v="2015-04-22T17:03:29"/>
    <d v="2015-05-22T17:03:29"/>
    <n v="2015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  <d v="2015-05-31T03:25:24"/>
    <d v="2015-07-30T03:25:24"/>
    <n v="2015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  <d v="2016-03-03T16:50:29"/>
    <d v="2016-03-28T15:50:29"/>
    <n v="2016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  <d v="2014-05-21T18:51:27"/>
    <d v="2014-07-20T18:51:27"/>
    <n v="2014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  <d v="2014-04-11T11:50:52"/>
    <d v="2014-05-11T11:50:52"/>
    <n v="201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  <d v="2014-05-07T01:44:24"/>
    <d v="2014-06-01T01:44:24"/>
    <n v="201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  <d v="2014-05-07T14:48:54"/>
    <d v="2014-06-03T06:59:00"/>
    <n v="201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  <d v="2015-09-01T15:02:54"/>
    <d v="2015-10-01T15:02:54"/>
    <n v="201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  <d v="2014-09-03T05:19:02"/>
    <d v="2014-10-04T06:59:00"/>
    <n v="2014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  <d v="2015-06-04T05:23:11"/>
    <d v="2015-07-19T05:23:11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  <d v="2015-09-18T19:36:29"/>
    <d v="2015-10-18T19:36:29"/>
    <n v="2015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  <d v="2015-05-12T18:24:44"/>
    <d v="2015-06-11T18:24:44"/>
    <n v="2015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  <d v="2014-12-02T02:59:03"/>
    <d v="2015-01-01T02:59:03"/>
    <n v="2014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  <d v="2015-06-17T10:32:59"/>
    <d v="2015-07-17T10:32:59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  <d v="2015-03-02T04:34:36"/>
    <d v="2015-03-27T03:34:36"/>
    <n v="2015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  <d v="2014-07-28T20:09:38"/>
    <d v="2014-09-01T20:09:38"/>
    <n v="201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  <d v="2015-04-09T21:14:18"/>
    <d v="2015-05-09T21:14:18"/>
    <n v="201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  <d v="2015-02-24T23:17:51"/>
    <d v="2015-03-26T22:17:51"/>
    <n v="201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  <d v="2015-02-06T17:50:03"/>
    <d v="2015-03-08T16:50:03"/>
    <n v="2015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  <d v="2014-07-09T17:41:30"/>
    <d v="2014-08-01T17:12:00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d v="2015-05-04T10:20:44"/>
    <d v="2015-05-22T21:00:00"/>
    <n v="2015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  <d v="2014-05-30T21:26:47"/>
    <d v="2014-06-25T21:00:00"/>
    <n v="2014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  <d v="2014-07-13T15:51:50"/>
    <d v="2014-08-12T15:51:50"/>
    <n v="2014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d v="2014-10-02T14:09:37"/>
    <d v="2014-11-12T21:47:00"/>
    <n v="2014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  <d v="2016-08-29T06:15:56"/>
    <d v="2016-09-12T16:59:00"/>
    <n v="2016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  <d v="2015-09-06T15:11:45"/>
    <d v="2015-11-05T16:11:45"/>
    <n v="201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  <d v="2015-10-18T21:24:14"/>
    <d v="2015-11-17T22:24:14"/>
    <n v="201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  <d v="2014-07-21T15:38:18"/>
    <d v="2014-08-30T05:30:00"/>
    <n v="2014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  <d v="2016-02-02T22:43:41"/>
    <d v="2016-03-23T03:29:00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  <d v="2016-05-19T19:32:19"/>
    <d v="2016-06-18T19:32:19"/>
    <n v="2016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  <d v="2014-08-14T15:50:05"/>
    <d v="2014-09-08T15:50:05"/>
    <n v="2014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  <d v="2015-02-12T17:23:12"/>
    <d v="2015-03-14T03:11:00"/>
    <n v="201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d v="2014-06-03T04:07:58"/>
    <d v="2014-07-03T04:07:58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  <d v="2017-01-28T18:44:10"/>
    <d v="2017-03-29T17:44:10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  <d v="2015-06-25T03:29:56"/>
    <d v="2015-08-14T03:29:56"/>
    <n v="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  <d v="2015-09-08T16:42:15"/>
    <d v="2015-10-08T16:42:15"/>
    <n v="20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  <d v="2015-01-03T00:23:42"/>
    <d v="2015-01-24T01:00:00"/>
    <n v="2015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  <d v="2016-09-02T08:19:25"/>
    <d v="2016-09-03T10:00:00"/>
    <n v="2016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  <d v="2016-01-03T14:58:48"/>
    <d v="2016-02-02T14:58:48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  <d v="2016-11-08T16:15:52"/>
    <d v="2016-12-08T16:15:52"/>
    <n v="2016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  <d v="2015-05-30T19:39:06"/>
    <d v="2015-06-30T03:59:00"/>
    <n v="201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  <d v="2014-12-26T20:39:56"/>
    <d v="2015-01-25T20:39:56"/>
    <n v="2014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  <d v="2014-06-25T19:33:40"/>
    <d v="2014-07-30T23:00:00"/>
    <n v="2014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d v="2017-01-21T00:26:39"/>
    <d v="2017-02-20T00:26:39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  <d v="2016-01-04T23:36:10"/>
    <d v="2016-01-31T23:03:00"/>
    <n v="201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  <d v="2014-08-03T14:27:49"/>
    <d v="2014-09-02T14:27:49"/>
    <n v="2014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  <d v="2015-03-02T18:59:52"/>
    <d v="2015-03-27T17:59:52"/>
    <n v="2015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  <d v="2016-04-09T22:49:51"/>
    <d v="2016-05-09T22:49:51"/>
    <n v="2016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  <d v="2014-11-11T05:28:22"/>
    <d v="2014-12-11T05:28:22"/>
    <n v="201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  <d v="2015-03-16T20:35:29"/>
    <d v="2015-05-01T22:00:00"/>
    <n v="2015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  <d v="2017-01-27T13:05:58"/>
    <d v="2017-02-26T13:05:5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  <d v="2014-12-04T00:07:10"/>
    <d v="2015-01-04T23:26:00"/>
    <n v="2014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  <d v="2015-06-16T18:12:24"/>
    <d v="2015-08-15T18:12:24"/>
    <n v="2015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  <d v="2015-02-21T03:10:44"/>
    <d v="2015-03-23T04:59:00"/>
    <n v="201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  <d v="2014-08-16T15:39:17"/>
    <d v="2014-08-24T07:00:00"/>
    <n v="201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  <d v="2014-05-20T15:47:20"/>
    <d v="2014-07-01T06:00:00"/>
    <n v="2014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  <d v="2016-11-05T23:00:12"/>
    <d v="2016-12-06T04:59:00"/>
    <n v="2016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d v="2015-01-28T06:00:18"/>
    <d v="2015-02-28T06:00:18"/>
    <n v="2015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  <d v="2014-06-03T04:36:18"/>
    <d v="2014-06-17T04:36:18"/>
    <n v="20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  <d v="2014-12-09T20:58:03"/>
    <d v="2015-01-08T20:58:03"/>
    <n v="2014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  <d v="2015-07-08T11:34:30"/>
    <d v="2015-08-17T16:00:00"/>
    <n v="201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  <d v="2014-07-23T18:36:01"/>
    <d v="2014-08-12T18:36:01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  <d v="2015-05-12T02:13:11"/>
    <d v="2015-06-11T02:13:11"/>
    <n v="201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  <d v="2015-11-09T19:49:59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  <d v="2016-10-20T11:14:02"/>
    <d v="2016-11-14T12:14:02"/>
    <n v="201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  <d v="2015-07-01T00:16:05"/>
    <d v="2015-08-14T19:38:00"/>
    <n v="2015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  <d v="2015-04-01T05:30:00"/>
    <d v="2015-04-15T05:04:00"/>
    <n v="201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  <d v="2015-04-30T14:58:23"/>
    <d v="2015-06-11T23:00:00"/>
    <n v="201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  <d v="2015-05-19T22:01:33"/>
    <d v="2015-06-26T13:25:00"/>
    <n v="201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  <d v="2014-09-24T19:40:06"/>
    <d v="2014-10-26T20:08:00"/>
    <n v="2014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  <d v="2014-07-14T03:14:56"/>
    <d v="2014-07-29T03:14:56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  <d v="2014-08-12T08:37:22"/>
    <d v="2014-09-11T08:37:22"/>
    <n v="2014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  <d v="2015-08-08T18:09:57"/>
    <d v="2015-09-07T18:09:57"/>
    <n v="2015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  <d v="2014-10-27T19:29:37"/>
    <d v="2014-11-26T20:29:37"/>
    <n v="2014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  <d v="2015-02-24T06:28:50"/>
    <d v="2015-04-25T04:35:00"/>
    <n v="201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  <d v="2015-10-31T05:04:09"/>
    <d v="2015-11-30T06:04:09"/>
    <n v="2015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  <d v="2015-04-20T19:39:16"/>
    <d v="2015-05-10T22:59:00"/>
    <n v="201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  <d v="2016-05-02T23:38:29"/>
    <d v="2016-06-01T23:38:29"/>
    <n v="2016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  <d v="2016-05-04T11:19:12"/>
    <d v="2016-06-03T11:19:12"/>
    <n v="20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  <d v="2014-08-12T12:39:21"/>
    <d v="2014-09-11T12:39:21"/>
    <n v="2014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  <d v="2014-07-23T15:57:03"/>
    <d v="2014-08-04T16:00:00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  <d v="2015-12-20T16:26:13"/>
    <d v="2016-01-18T00:00:00"/>
    <n v="2015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  <d v="2016-10-14T09:17:40"/>
    <d v="2016-11-13T10:17:40"/>
    <n v="201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  <d v="2014-10-14T13:00:55"/>
    <d v="2014-10-26T18:00:00"/>
    <n v="2014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  <d v="2015-01-16T18:26:50"/>
    <d v="2015-03-02T23:00:00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  <d v="2015-03-12T23:31:11"/>
    <d v="2015-04-09T23:31:11"/>
    <n v="2015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  <d v="2014-05-27T23:02:02"/>
    <d v="2014-06-26T23:02:02"/>
    <n v="2014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d v="2014-06-30T20:53:59"/>
    <d v="2014-07-30T20:53:59"/>
    <n v="2014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  <d v="2014-11-27T02:02:28"/>
    <d v="2014-12-27T02:02:28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d v="2014-07-10T06:25:04"/>
    <d v="2014-08-09T06:25:04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  <d v="2015-09-18T16:23:47"/>
    <d v="2015-10-16T04:59:00"/>
    <n v="2015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  <d v="2016-08-19T19:51:05"/>
    <d v="2016-09-18T19:51:05"/>
    <n v="2016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  <d v="2016-03-04T08:07:48"/>
    <d v="2016-04-01T06:00:00"/>
    <n v="2016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  <d v="2015-08-12T03:38:27"/>
    <d v="2015-09-06T03:38:27"/>
    <n v="201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  <d v="2016-02-15T04:02:44"/>
    <d v="2016-03-16T03:02:44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  <d v="2016-06-17T23:14:22"/>
    <d v="2016-07-17T00:43:00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  <d v="2015-08-17T16:07:19"/>
    <d v="2015-10-01T13:00:00"/>
    <n v="2015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  <d v="2015-08-05T15:45:46"/>
    <d v="2015-10-04T15:45:46"/>
    <n v="201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  <d v="2016-11-01T06:18:40"/>
    <d v="2016-12-01T07:18:40"/>
    <n v="20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  <d v="2016-06-13T15:09:20"/>
    <d v="2016-07-11T15:09:20"/>
    <n v="20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  <d v="2015-05-27T21:44:14"/>
    <d v="2015-06-27T21:44:14"/>
    <n v="201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  <d v="2014-10-03T09:36:19"/>
    <d v="2014-10-07T04:30:00"/>
    <n v="2014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  <d v="2014-11-18T11:49:11"/>
    <d v="2015-01-02T11:49:11"/>
    <n v="201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  <d v="2014-10-28T14:05:37"/>
    <d v="2014-11-25T01:00:00"/>
    <n v="2014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  <d v="2015-04-17T21:41:54"/>
    <d v="2015-06-16T21:41:54"/>
    <n v="2015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  <d v="2015-10-02T18:41:08"/>
    <d v="2015-11-02T16:50:00"/>
    <n v="2015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  <d v="2015-07-28T15:54:35"/>
    <d v="2015-08-27T15:54:35"/>
    <n v="201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  <d v="2015-04-15T19:14:28"/>
    <d v="2015-05-15T19:14:28"/>
    <n v="201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  <d v="2015-01-27T20:00:22"/>
    <d v="2015-02-28T08:00:00"/>
    <n v="201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  <d v="2016-09-02T03:25:44"/>
    <d v="2016-10-02T03:25:44"/>
    <n v="2016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  <d v="2014-07-09T07:48:43"/>
    <d v="2014-09-07T07:48:43"/>
    <n v="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  <d v="2015-01-12T02:53:41"/>
    <d v="2015-02-11T02:53:41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  <d v="2016-03-10T16:51:20"/>
    <d v="2016-04-08T18:35:00"/>
    <n v="2016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  <d v="2016-03-04T19:49:02"/>
    <d v="2016-05-03T18:49:02"/>
    <n v="2016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  <d v="2015-08-27T18:58:10"/>
    <d v="2015-10-26T18:58:10"/>
    <n v="2015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  <d v="2016-06-29T01:09:46"/>
    <d v="2016-07-29T23:29:00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  <d v="2014-05-15T15:37:44"/>
    <d v="2014-07-14T15:37:44"/>
    <n v="201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  <d v="2015-10-29T20:22:21"/>
    <d v="2015-11-28T21:22:21"/>
    <n v="201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  <d v="2016-03-28T22:22:07"/>
    <d v="2016-04-25T00:20:00"/>
    <n v="201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  <d v="2016-05-23T23:25:54"/>
    <d v="2016-07-08T23:25:54"/>
    <n v="2016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  <d v="2014-06-26T22:48:32"/>
    <d v="2014-08-02T14:00:00"/>
    <n v="201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  <d v="2014-08-29T18:55:56"/>
    <d v="2014-09-28T18:55:56"/>
    <n v="2014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  <d v="2015-12-04T20:17:36"/>
    <d v="2016-01-03T20:17:36"/>
    <n v="2015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  <d v="2014-04-16T21:23:30"/>
    <d v="2014-05-08T21:23:30"/>
    <n v="201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  <d v="2015-11-03T14:54:54"/>
    <d v="2015-11-28T14:54:54"/>
    <n v="2015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  <d v="2015-10-19T03:41:57"/>
    <d v="2015-11-18T04:41:57"/>
    <n v="2015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  <d v="2015-02-18T17:19:46"/>
    <d v="2015-04-19T16:19:46"/>
    <n v="2015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  <d v="2016-02-14T05:39:40"/>
    <d v="2016-04-14T04:39:40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  <d v="2014-06-11T17:04:38"/>
    <d v="2014-07-24T02:59:00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  <d v="2017-02-04T06:58:27"/>
    <d v="2017-03-06T06:58:27"/>
    <n v="201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  <d v="2016-03-23T19:34:33"/>
    <d v="2016-05-22T19:34:33"/>
    <n v="2016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  <d v="2016-08-19T20:30:46"/>
    <d v="2016-08-29T03:55:00"/>
    <n v="2016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  <d v="2016-03-18T20:43:31"/>
    <d v="2016-04-17T20:43:31"/>
    <n v="2016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  <d v="2014-06-21T12:52:06"/>
    <d v="2014-07-21T12:52:06"/>
    <n v="2014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  <d v="2014-12-08T01:37:14"/>
    <d v="2015-02-06T01:37:14"/>
    <n v="20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  <d v="2016-04-09T16:25:10"/>
    <d v="2016-05-09T04:00:00"/>
    <n v="201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  <d v="2016-05-03T13:07:28"/>
    <d v="2016-06-02T13:07:28"/>
    <n v="201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  <d v="2016-06-13T20:48:18"/>
    <d v="2016-07-13T20:48:18"/>
    <n v="201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  <d v="2014-07-10T20:36:01"/>
    <d v="2014-08-01T07:00:00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  <d v="2016-06-22T18:55:32"/>
    <d v="2016-07-22T18:55:32"/>
    <n v="201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  <d v="2014-12-02T15:25:53"/>
    <d v="2015-01-31T15:25:53"/>
    <n v="2014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  <d v="2015-03-06T21:40:57"/>
    <d v="2015-03-29T20:00:00"/>
    <n v="2015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  <d v="2014-06-05T14:22:27"/>
    <d v="2014-07-05T14:22:27"/>
    <n v="2014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  <d v="2016-05-18T04:19:09"/>
    <d v="2016-07-17T04:19:09"/>
    <n v="2016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d v="2015-05-08T19:26:20"/>
    <d v="2015-07-07T19:26:20"/>
    <n v="201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  <d v="2014-04-18T20:52:36"/>
    <d v="2014-05-20T06:59:00"/>
    <n v="201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  <d v="2014-10-08T23:07:24"/>
    <d v="2014-11-08T00:00:00"/>
    <n v="201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  <d v="2016-01-30T16:58:40"/>
    <d v="2016-02-20T21:05:00"/>
    <n v="201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  <d v="2016-04-07T13:09:54"/>
    <d v="2016-05-06T13:04:00"/>
    <n v="2016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  <d v="2014-05-06T22:11:30"/>
    <d v="2014-05-16T22:11:30"/>
    <n v="2014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  <d v="2015-08-14T01:56:53"/>
    <d v="2015-08-29T01:56:53"/>
    <n v="2015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  <d v="2015-10-09T17:59:41"/>
    <d v="2015-11-08T18:59:41"/>
    <n v="201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  <d v="2016-02-01T16:08:13"/>
    <d v="2016-03-02T16:08:13"/>
    <n v="2016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d v="2015-05-01T15:28:02"/>
    <d v="2015-05-31T15:28:02"/>
    <n v="201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  <d v="2015-10-12T22:34:19"/>
    <d v="2015-12-11T23:34:19"/>
    <n v="2015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  <d v="2015-04-13T20:45:12"/>
    <d v="2015-05-13T20:45:12"/>
    <n v="201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  <d v="2014-06-19T09:21:30"/>
    <d v="2014-07-19T09:21:30"/>
    <n v="20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d v="2015-01-15T16:24:37"/>
    <d v="2015-02-14T11:27:00"/>
    <n v="20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  <d v="2014-11-07T06:24:24"/>
    <d v="2014-11-20T16:04:00"/>
    <n v="201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  <d v="2015-03-06T09:23:41"/>
    <d v="2015-04-05T08:23:41"/>
    <n v="2015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  <d v="2015-02-26T23:07:06"/>
    <d v="2015-03-28T22:07:06"/>
    <n v="201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  <d v="2014-07-22T19:53:18"/>
    <d v="2014-08-31T19:51:49"/>
    <n v="2014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  <d v="2016-03-08T15:29:18"/>
    <d v="2016-05-07T14:29:18"/>
    <n v="2016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  <d v="2017-02-09T23:08:28"/>
    <d v="2017-03-01T19:00:00"/>
    <n v="2017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  <d v="2014-08-28T01:02:41"/>
    <d v="2014-09-27T01:02:41"/>
    <n v="2014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  <d v="2015-01-16T14:05:47"/>
    <d v="2015-02-15T14:05:47"/>
    <n v="201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  <d v="2014-09-08T03:54:17"/>
    <d v="2014-10-08T03:54:17"/>
    <n v="201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  <d v="2014-08-21T19:23:05"/>
    <d v="2014-10-20T19:23:05"/>
    <n v="201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  <d v="2016-01-22T18:33:07"/>
    <d v="2016-02-16T18:33:07"/>
    <n v="201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  <d v="2014-07-28T18:33:01"/>
    <d v="2014-08-26T16:28:00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d v="2015-06-22T23:08:27"/>
    <d v="2015-07-22T23:08:27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  <d v="2014-07-31T16:49:20"/>
    <d v="2014-09-09T16:49:20"/>
    <n v="2014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  <d v="2014-10-09T18:29:26"/>
    <d v="2014-10-26T18:29:26"/>
    <n v="201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  <d v="2014-12-29T13:04:38"/>
    <d v="2015-01-28T13:04:38"/>
    <n v="2014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  <d v="2015-04-02T13:04:09"/>
    <d v="2015-05-02T13:04:09"/>
    <n v="2015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  <d v="2015-01-17T07:13:43"/>
    <d v="2015-02-16T07:13:43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  <d v="2016-02-19T05:54:29"/>
    <d v="2016-03-05T05:54:29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  <d v="2015-06-19T18:44:23"/>
    <d v="2015-07-19T18:44:23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  <d v="2014-08-18T20:56:40"/>
    <d v="2014-09-17T20:56:40"/>
    <n v="2014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  <d v="2014-08-05T16:07:54"/>
    <d v="2014-09-04T16:07:54"/>
    <n v="2014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  <d v="2016-09-07T21:51:48"/>
    <d v="2016-10-07T21:51:48"/>
    <n v="2016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  <d v="2016-02-17T16:13:16"/>
    <d v="2016-04-15T16:28:00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  <d v="2015-02-22T04:34:59"/>
    <d v="2015-03-24T03:34:59"/>
    <n v="2015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  <d v="2014-08-27T21:52:38"/>
    <d v="2014-10-26T21:52:38"/>
    <n v="2014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  <d v="2014-12-17T14:01:07"/>
    <d v="2015-02-01T02:54:00"/>
    <n v="2014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  <d v="2016-02-08T23:59:23"/>
    <d v="2016-03-24T22:59:23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  <d v="2015-08-01T16:04:57"/>
    <d v="2015-08-31T16:04:57"/>
    <n v="201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d v="2015-05-27T05:42:16"/>
    <d v="2015-07-26T05:42:16"/>
    <n v="2015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  <d v="2015-10-05T15:43:59"/>
    <d v="2015-12-04T16:43:59"/>
    <n v="201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  <d v="2017-02-02T23:18:01"/>
    <d v="2017-02-23T01:00:00"/>
    <n v="201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  <d v="2014-05-06T22:31:40"/>
    <d v="2014-06-05T22:31:40"/>
    <n v="2014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  <d v="2015-11-14T00:36:10"/>
    <d v="2015-12-14T00:36:10"/>
    <n v="2015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  <d v="2016-01-05T15:43:19"/>
    <d v="2016-02-03T18:49:00"/>
    <n v="201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  <d v="2014-10-29T14:02:44"/>
    <d v="2014-12-18T15:02:44"/>
    <n v="201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  <d v="2015-10-16T19:25:16"/>
    <d v="2015-12-15T20:25:16"/>
    <n v="2015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  <d v="2016-09-01T06:27:04"/>
    <d v="2016-10-02T09:00:00"/>
    <n v="201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  <d v="2015-03-04T22:44:10"/>
    <d v="2015-04-03T21:44:10"/>
    <n v="2015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  <d v="2014-09-21T21:11:27"/>
    <d v="2014-10-21T21:11:27"/>
    <n v="2014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  <d v="2014-06-14T22:29:24"/>
    <d v="2014-07-01T22:30:00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  <d v="2016-05-07T01:41:55"/>
    <d v="2016-05-24T14:25:00"/>
    <n v="2016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  <d v="2014-08-18T19:10:10"/>
    <d v="2014-10-17T19:10:10"/>
    <n v="2014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d v="2015-10-28T16:06:07"/>
    <d v="2015-12-01T05:59:00"/>
    <n v="201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  <d v="2015-05-20T05:33:24"/>
    <d v="2015-07-18T03:00:00"/>
    <n v="2015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  <d v="2016-07-08T11:22:34"/>
    <d v="2016-09-06T11:22:34"/>
    <n v="2016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  <d v="2014-12-22T02:01:04"/>
    <d v="2015-01-20T19:16:00"/>
    <n v="2014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  <d v="2014-11-05T22:58:45"/>
    <d v="2014-11-20T22:58:45"/>
    <n v="2014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  <d v="2015-03-11T05:16:22"/>
    <d v="2015-04-10T05:00:00"/>
    <n v="2015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  <d v="2014-07-22T04:49:49"/>
    <d v="2014-08-21T04:49:49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  <d v="2014-09-22T15:36:50"/>
    <d v="2014-10-22T15:36:50"/>
    <n v="201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  <d v="2014-12-18T00:32:23"/>
    <d v="2015-01-11T01:00:00"/>
    <n v="2014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  <d v="2016-03-07T12:13:07"/>
    <d v="2016-04-11T11:13:07"/>
    <n v="2016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  <d v="2015-06-14T23:00:15"/>
    <d v="2015-07-14T23:00:15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  <d v="2014-09-23T15:16:31"/>
    <d v="2014-10-23T15:16:31"/>
    <n v="2014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  <d v="2014-05-02T19:26:37"/>
    <d v="2014-05-09T06:53:00"/>
    <n v="2014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  <d v="2014-08-14T21:05:16"/>
    <d v="2014-10-13T21:05:16"/>
    <n v="201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d v="2014-10-16T16:33:48"/>
    <d v="2014-11-15T20:00:00"/>
    <n v="2014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  <d v="2016-08-31T20:11:25"/>
    <d v="2016-10-01T04:00:00"/>
    <n v="2016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  <d v="2014-05-20T15:33:51"/>
    <d v="2014-06-19T15:33:51"/>
    <n v="2014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  <d v="2016-06-13T22:23:59"/>
    <d v="2016-07-03T19:59:00"/>
    <n v="201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  <d v="2015-11-02T23:14:40"/>
    <d v="2015-11-25T23:00:00"/>
    <n v="2015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  <d v="2016-03-17T01:27:24"/>
    <d v="2016-04-01T03:59:00"/>
    <n v="2016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  <d v="2014-08-15T15:22:32"/>
    <d v="2014-09-16T03:00:00"/>
    <n v="2014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  <d v="2014-05-20T16:40:56"/>
    <d v="2014-06-23T16:00:00"/>
    <n v="2014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  <d v="2016-02-21T03:23:43"/>
    <d v="2016-04-21T02:23:43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  <d v="2016-06-02T17:44:28"/>
    <d v="2016-07-02T17:44:28"/>
    <n v="201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  <d v="2014-05-28T16:21:24"/>
    <d v="2014-06-27T16:21:24"/>
    <n v="20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  <d v="2015-03-30T14:07:06"/>
    <d v="2015-04-29T14:07:06"/>
    <n v="2015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  <d v="2014-07-13T22:50:11"/>
    <d v="2014-08-12T22:50:11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  <d v="2016-04-19T00:56:28"/>
    <d v="2016-05-19T00:56:28"/>
    <n v="201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  <d v="2015-08-19T02:49:10"/>
    <d v="2015-09-28T02:49:10"/>
    <n v="2015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d v="2016-12-14T23:07:35"/>
    <d v="2017-01-13T23:05:00"/>
    <n v="201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  <d v="2015-01-18T15:52:36"/>
    <d v="2015-02-28T12:00:00"/>
    <n v="2015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  <d v="2015-01-27T16:00:20"/>
    <d v="2015-03-01T03:00:00"/>
    <n v="201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  <d v="2016-11-26T19:18:51"/>
    <d v="2016-12-26T19:18:51"/>
    <n v="2016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  <d v="2014-06-22T18:35:11"/>
    <d v="2014-08-21T18:35:11"/>
    <n v="2014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  <d v="2015-03-15T08:17:06"/>
    <d v="2015-05-09T04:00:00"/>
    <n v="2015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  <d v="2015-10-06T13:16:15"/>
    <d v="2015-11-05T14:16:15"/>
    <n v="20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  <d v="2014-05-20T01:06:09"/>
    <d v="2014-06-30T17:28:00"/>
    <n v="2014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  <d v="2014-09-23T19:05:49"/>
    <d v="2014-10-21T19:51:00"/>
    <n v="2014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  <d v="2016-11-21T17:03:14"/>
    <d v="2016-12-21T17:03:14"/>
    <n v="2016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  <d v="2016-12-28T18:54:02"/>
    <d v="2017-01-27T18:54:02"/>
    <n v="201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  <d v="2016-05-20T22:32:01"/>
    <d v="2016-06-19T22:32:01"/>
    <n v="201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  <d v="2016-05-21T16:45:16"/>
    <d v="2016-06-14T18:54:00"/>
    <n v="201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  <d v="2015-02-06T13:57:05"/>
    <d v="2015-03-08T12:57:05"/>
    <n v="201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d v="2015-10-30T04:32:33"/>
    <d v="2015-11-14T23:00:00"/>
    <n v="2015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  <d v="2015-12-15T18:16:56"/>
    <d v="2016-01-14T18:16:56"/>
    <n v="2015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  <d v="2016-09-09T10:28:26"/>
    <d v="2016-10-09T10:28:26"/>
    <n v="201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  <d v="2015-02-23T14:29:35"/>
    <d v="2015-03-24T03:59:00"/>
    <n v="201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  <d v="2015-10-27T22:34:59"/>
    <d v="2015-11-21T04:00:00"/>
    <n v="2015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  <d v="2016-06-17T17:49:46"/>
    <d v="2016-07-17T17:49:46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  <d v="2014-12-17T14:42:04"/>
    <d v="2015-01-16T10:26:00"/>
    <n v="2014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  <d v="2015-04-28T17:34:48"/>
    <d v="2015-05-31T17:35:00"/>
    <n v="2015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  <d v="2015-07-24T16:08:57"/>
    <d v="2015-08-07T15:00:00"/>
    <n v="201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  <d v="2014-12-17T12:09:11"/>
    <d v="2015-01-16T12:09:11"/>
    <n v="2014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  <d v="2015-02-04T04:40:47"/>
    <d v="2015-04-05T03:40:47"/>
    <n v="2015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  <d v="2015-06-23T19:34:53"/>
    <d v="2015-08-22T19:34:53"/>
    <n v="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  <d v="2014-09-08T02:05:00"/>
    <d v="2014-10-22T04:59:00"/>
    <n v="2014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  <d v="2016-11-19T00:45:50"/>
    <d v="2016-12-19T00:45:50"/>
    <n v="201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  <d v="2017-01-15T12:43:39"/>
    <d v="2017-02-28T08:51:00"/>
    <n v="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  <d v="2015-12-06T19:47:17"/>
    <d v="2016-01-31T23:55:00"/>
    <n v="2015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  <d v="2016-05-05T17:19:57"/>
    <d v="2016-06-04T17:19:57"/>
    <n v="201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  <d v="2016-07-19T20:24:33"/>
    <d v="2016-09-02T20:24:33"/>
    <n v="2016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  <d v="2014-10-15T02:59:50"/>
    <d v="2014-10-25T02:59:50"/>
    <n v="2014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  <d v="2016-12-26T21:41:22"/>
    <d v="2017-01-25T21:41:22"/>
    <n v="2016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  <d v="2016-04-15T20:21:13"/>
    <d v="2016-05-15T20:21:13"/>
    <n v="2016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  <d v="2015-07-03T19:59:26"/>
    <d v="2015-08-26T18:32:00"/>
    <n v="201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  <d v="2016-09-27T06:40:34"/>
    <d v="2016-10-27T06:40:34"/>
    <n v="2016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  <d v="2016-11-23T00:15:09"/>
    <d v="2016-12-26T00:15:09"/>
    <n v="201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  <d v="2015-02-18T01:11:06"/>
    <d v="2015-04-02T01:00:00"/>
    <n v="2015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  <d v="2014-09-01T22:00:01"/>
    <d v="2014-09-24T22:00:01"/>
    <n v="2014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  <d v="2017-02-01T00:45:37"/>
    <d v="2017-03-03T05:00:00"/>
    <n v="2017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  <d v="2015-10-30T12:56:44"/>
    <d v="2015-11-29T13:56:44"/>
    <n v="2015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  <d v="2016-05-22T15:02:31"/>
    <d v="2016-07-21T15:02:31"/>
    <n v="2016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  <d v="2015-01-25T03:15:40"/>
    <d v="2015-02-24T03:15:4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  <d v="2016-01-31T22:43:06"/>
    <d v="2016-02-28T00:00:00"/>
    <n v="201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  <d v="2015-12-20T13:45:23"/>
    <d v="2016-01-08T06:34:00"/>
    <n v="2015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EFE458-4366-DB47-AD49-47A800E4EEB8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 numFmtId="165"/>
  </dataFields>
  <formats count="1">
    <format dxfId="2">
      <pivotArea outline="0" collapsedLevelsAreSubtotals="1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AD10E-3CF7-CC47-969D-EF517F3FC4F9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 numFmtId="165"/>
  </dataFields>
  <formats count="1">
    <format dxfId="1">
      <pivotArea outline="0" collapsedLevelsAreSubtotals="1" fieldPosition="0"/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DF9A9-D44C-6243-9658-D1E14A8FCE4E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 numFmtId="165"/>
  </dataFields>
  <formats count="1">
    <format dxfId="0">
      <pivotArea outline="0" collapsedLevelsAreSubtotals="1" fieldPosition="0"/>
    </format>
  </format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75" zoomScaleNormal="100" workbookViewId="0"/>
  </sheetViews>
  <sheetFormatPr baseColWidth="10" defaultColWidth="8.83203125" defaultRowHeight="15" x14ac:dyDescent="0.2"/>
  <cols>
    <col min="1" max="1" width="9.33203125" bestFit="1" customWidth="1"/>
    <col min="2" max="2" width="38.5" style="1" customWidth="1"/>
    <col min="3" max="3" width="40.33203125" style="1" customWidth="1"/>
    <col min="4" max="4" width="13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bestFit="1" customWidth="1"/>
    <col min="16" max="16" width="27" bestFit="1" customWidth="1"/>
    <col min="17" max="17" width="16.33203125" bestFit="1" customWidth="1"/>
    <col min="18" max="18" width="21.5" bestFit="1" customWidth="1"/>
    <col min="19" max="19" width="34.83203125" bestFit="1" customWidth="1"/>
    <col min="20" max="20" width="33.1640625" bestFit="1" customWidth="1"/>
    <col min="21" max="21" width="10.6640625" bestFit="1" customWidth="1"/>
    <col min="22" max="22" width="14" bestFit="1" customWidth="1"/>
  </cols>
  <sheetData>
    <row r="1" spans="1:22" ht="22" x14ac:dyDescent="0.25">
      <c r="A1" s="15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  <c r="U1" s="2" t="s">
        <v>8379</v>
      </c>
      <c r="V1" s="2" t="s">
        <v>8380</v>
      </c>
    </row>
    <row r="2" spans="1:22" ht="11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9">
        <f>+(E2/D2)*100</f>
        <v>136.85882352941178</v>
      </c>
      <c r="P2" s="8">
        <f>+IFERROR(E2/L2,0)</f>
        <v>63.917582417582416</v>
      </c>
      <c r="Q2" s="4" t="s">
        <v>8310</v>
      </c>
      <c r="R2" s="4" t="s">
        <v>8311</v>
      </c>
      <c r="S2" s="13">
        <f>(((J2/86400)+25569))</f>
        <v>42177.007071759261</v>
      </c>
      <c r="T2" s="13">
        <f>(((I2/86400)+25569))</f>
        <v>42208.125</v>
      </c>
      <c r="U2">
        <f>+YEAR(S2)</f>
        <v>2015</v>
      </c>
      <c r="V2" s="14" t="s">
        <v>8371</v>
      </c>
    </row>
    <row r="3" spans="1:22" ht="44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9">
        <f t="shared" ref="O3:O66" si="0">+(E3/D3)*100</f>
        <v>142.60827250608273</v>
      </c>
      <c r="P3" s="8">
        <f t="shared" ref="P3:P66" si="1">+IFERROR(E3/L3,0)</f>
        <v>185.48101265822785</v>
      </c>
      <c r="Q3" s="4" t="s">
        <v>8310</v>
      </c>
      <c r="R3" s="4" t="s">
        <v>8311</v>
      </c>
      <c r="S3" s="13">
        <f t="shared" ref="S3:S66" si="2">(((J3/86400)+25569))</f>
        <v>42766.600497685184</v>
      </c>
      <c r="T3" s="13">
        <f t="shared" ref="T3:T66" si="3">(((I3/86400)+25569))</f>
        <v>42796.600497685184</v>
      </c>
      <c r="U3">
        <f t="shared" ref="U3:U66" si="4">+YEAR(S3)</f>
        <v>2017</v>
      </c>
      <c r="V3" s="14" t="s">
        <v>8367</v>
      </c>
    </row>
    <row r="4" spans="1:22" ht="88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9">
        <f t="shared" si="0"/>
        <v>105</v>
      </c>
      <c r="P4" s="8">
        <f t="shared" si="1"/>
        <v>15</v>
      </c>
      <c r="Q4" s="4" t="s">
        <v>8310</v>
      </c>
      <c r="R4" s="4" t="s">
        <v>8311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 s="14" t="s">
        <v>8368</v>
      </c>
    </row>
    <row r="5" spans="1:22" ht="66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9">
        <f t="shared" si="0"/>
        <v>103.89999999999999</v>
      </c>
      <c r="P5" s="8">
        <f t="shared" si="1"/>
        <v>69.266666666666666</v>
      </c>
      <c r="Q5" s="4" t="s">
        <v>8310</v>
      </c>
      <c r="R5" s="4" t="s">
        <v>8311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 s="14" t="s">
        <v>8373</v>
      </c>
    </row>
    <row r="6" spans="1:22" ht="11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9">
        <f t="shared" si="0"/>
        <v>122.99154545454545</v>
      </c>
      <c r="P6" s="8">
        <f t="shared" si="1"/>
        <v>190.55028169014085</v>
      </c>
      <c r="Q6" s="4" t="s">
        <v>8310</v>
      </c>
      <c r="R6" s="4" t="s">
        <v>8311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 s="14" t="s">
        <v>8377</v>
      </c>
    </row>
    <row r="7" spans="1:22" ht="88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9">
        <f t="shared" si="0"/>
        <v>109.77744436109028</v>
      </c>
      <c r="P7" s="8">
        <f t="shared" si="1"/>
        <v>93.40425531914893</v>
      </c>
      <c r="Q7" s="4" t="s">
        <v>8310</v>
      </c>
      <c r="R7" s="4" t="s">
        <v>8311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 s="14" t="s">
        <v>8373</v>
      </c>
    </row>
    <row r="8" spans="1:22" ht="11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9">
        <f t="shared" si="0"/>
        <v>106.4875</v>
      </c>
      <c r="P8" s="8">
        <f t="shared" si="1"/>
        <v>146.87931034482759</v>
      </c>
      <c r="Q8" s="4" t="s">
        <v>8310</v>
      </c>
      <c r="R8" s="4" t="s">
        <v>8311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 s="14" t="s">
        <v>8371</v>
      </c>
    </row>
    <row r="9" spans="1:22" ht="11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9">
        <f t="shared" si="0"/>
        <v>101.22222222222221</v>
      </c>
      <c r="P9" s="8">
        <f t="shared" si="1"/>
        <v>159.82456140350877</v>
      </c>
      <c r="Q9" s="4" t="s">
        <v>8310</v>
      </c>
      <c r="R9" s="4" t="s">
        <v>8311</v>
      </c>
      <c r="S9" s="13">
        <f t="shared" si="2"/>
        <v>42516.047071759254</v>
      </c>
      <c r="T9" s="13">
        <f t="shared" si="3"/>
        <v>42556.047071759254</v>
      </c>
      <c r="U9">
        <f t="shared" si="4"/>
        <v>2016</v>
      </c>
      <c r="V9" s="14" t="s">
        <v>8370</v>
      </c>
    </row>
    <row r="10" spans="1:22" ht="44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9">
        <f t="shared" si="0"/>
        <v>100.04342857142856</v>
      </c>
      <c r="P10" s="8">
        <f t="shared" si="1"/>
        <v>291.79333333333335</v>
      </c>
      <c r="Q10" s="4" t="s">
        <v>8310</v>
      </c>
      <c r="R10" s="4" t="s">
        <v>8311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 s="14" t="s">
        <v>8369</v>
      </c>
    </row>
    <row r="11" spans="1:22" ht="88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9">
        <f t="shared" si="0"/>
        <v>125.998</v>
      </c>
      <c r="P11" s="8">
        <f t="shared" si="1"/>
        <v>31.499500000000001</v>
      </c>
      <c r="Q11" s="4" t="s">
        <v>8310</v>
      </c>
      <c r="R11" s="4" t="s">
        <v>8311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 s="14" t="s">
        <v>8372</v>
      </c>
    </row>
    <row r="12" spans="1:22" ht="88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9">
        <f t="shared" si="0"/>
        <v>100.49999999999999</v>
      </c>
      <c r="P12" s="8">
        <f t="shared" si="1"/>
        <v>158.68421052631578</v>
      </c>
      <c r="Q12" s="4" t="s">
        <v>8310</v>
      </c>
      <c r="R12" s="4" t="s">
        <v>8311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 s="14" t="s">
        <v>8370</v>
      </c>
    </row>
    <row r="13" spans="1:22" ht="11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9">
        <f t="shared" si="0"/>
        <v>120.5</v>
      </c>
      <c r="P13" s="8">
        <f t="shared" si="1"/>
        <v>80.333333333333329</v>
      </c>
      <c r="Q13" s="4" t="s">
        <v>8310</v>
      </c>
      <c r="R13" s="4" t="s">
        <v>8311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 s="14" t="s">
        <v>8373</v>
      </c>
    </row>
    <row r="14" spans="1:22" ht="88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9">
        <f t="shared" si="0"/>
        <v>165.29333333333335</v>
      </c>
      <c r="P14" s="8">
        <f t="shared" si="1"/>
        <v>59.961305925030231</v>
      </c>
      <c r="Q14" s="4" t="s">
        <v>8310</v>
      </c>
      <c r="R14" s="4" t="s">
        <v>8311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 s="14" t="s">
        <v>8371</v>
      </c>
    </row>
    <row r="15" spans="1:22" ht="66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9">
        <f t="shared" si="0"/>
        <v>159.97142857142856</v>
      </c>
      <c r="P15" s="8">
        <f t="shared" si="1"/>
        <v>109.78431372549019</v>
      </c>
      <c r="Q15" s="4" t="s">
        <v>8310</v>
      </c>
      <c r="R15" s="4" t="s">
        <v>8311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 s="14" t="s">
        <v>8370</v>
      </c>
    </row>
    <row r="16" spans="1:22" ht="44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9">
        <f t="shared" si="0"/>
        <v>100.93333333333334</v>
      </c>
      <c r="P16" s="8">
        <f t="shared" si="1"/>
        <v>147.70731707317074</v>
      </c>
      <c r="Q16" s="4" t="s">
        <v>8310</v>
      </c>
      <c r="R16" s="4" t="s">
        <v>8311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 s="14" t="s">
        <v>8371</v>
      </c>
    </row>
    <row r="17" spans="1:22" ht="88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7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9">
        <f t="shared" si="0"/>
        <v>106.60000000000001</v>
      </c>
      <c r="P17" s="8">
        <f t="shared" si="1"/>
        <v>21.755102040816325</v>
      </c>
      <c r="Q17" s="4" t="s">
        <v>8310</v>
      </c>
      <c r="R17" s="4" t="s">
        <v>8311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 s="14" t="s">
        <v>8375</v>
      </c>
    </row>
    <row r="18" spans="1:22" ht="88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9">
        <f t="shared" si="0"/>
        <v>100.24166666666667</v>
      </c>
      <c r="P18" s="8">
        <f t="shared" si="1"/>
        <v>171.84285714285716</v>
      </c>
      <c r="Q18" s="4" t="s">
        <v>8310</v>
      </c>
      <c r="R18" s="4" t="s">
        <v>8311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 s="14" t="s">
        <v>8370</v>
      </c>
    </row>
    <row r="19" spans="1:22" ht="88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9">
        <f t="shared" si="0"/>
        <v>100.66666666666666</v>
      </c>
      <c r="P19" s="8">
        <f t="shared" si="1"/>
        <v>41.944444444444443</v>
      </c>
      <c r="Q19" s="4" t="s">
        <v>8310</v>
      </c>
      <c r="R19" s="4" t="s">
        <v>8311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 s="14" t="s">
        <v>8376</v>
      </c>
    </row>
    <row r="20" spans="1:22" ht="88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9">
        <f t="shared" si="0"/>
        <v>106.32110000000002</v>
      </c>
      <c r="P20" s="8">
        <f t="shared" si="1"/>
        <v>93.264122807017543</v>
      </c>
      <c r="Q20" s="4" t="s">
        <v>8310</v>
      </c>
      <c r="R20" s="4" t="s">
        <v>8311</v>
      </c>
      <c r="S20" s="13">
        <f t="shared" si="2"/>
        <v>41869.542314814811</v>
      </c>
      <c r="T20" s="13">
        <f t="shared" si="3"/>
        <v>41899.542314814811</v>
      </c>
      <c r="U20">
        <f t="shared" si="4"/>
        <v>2014</v>
      </c>
      <c r="V20" s="14" t="s">
        <v>8374</v>
      </c>
    </row>
    <row r="21" spans="1:22" ht="11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9">
        <f t="shared" si="0"/>
        <v>145.29411764705881</v>
      </c>
      <c r="P21" s="8">
        <f t="shared" si="1"/>
        <v>56.136363636363633</v>
      </c>
      <c r="Q21" s="4" t="s">
        <v>8310</v>
      </c>
      <c r="R21" s="4" t="s">
        <v>8311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 s="14" t="s">
        <v>8371</v>
      </c>
    </row>
    <row r="22" spans="1:22" ht="88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9">
        <f t="shared" si="0"/>
        <v>100.2</v>
      </c>
      <c r="P22" s="8">
        <f t="shared" si="1"/>
        <v>80.16</v>
      </c>
      <c r="Q22" s="4" t="s">
        <v>8310</v>
      </c>
      <c r="R22" s="4" t="s">
        <v>8311</v>
      </c>
      <c r="S22" s="13">
        <f t="shared" si="2"/>
        <v>42200.758240740739</v>
      </c>
      <c r="T22" s="13">
        <f t="shared" si="3"/>
        <v>42260.758240740739</v>
      </c>
      <c r="U22">
        <f t="shared" si="4"/>
        <v>2015</v>
      </c>
      <c r="V22" s="14" t="s">
        <v>8373</v>
      </c>
    </row>
    <row r="23" spans="1:22" ht="88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9">
        <f t="shared" si="0"/>
        <v>109.13513513513513</v>
      </c>
      <c r="P23" s="8">
        <f t="shared" si="1"/>
        <v>199.9009900990099</v>
      </c>
      <c r="Q23" s="4" t="s">
        <v>8310</v>
      </c>
      <c r="R23" s="4" t="s">
        <v>8311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 s="14" t="s">
        <v>8374</v>
      </c>
    </row>
    <row r="24" spans="1:22" ht="66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9">
        <f t="shared" si="0"/>
        <v>117.14285714285715</v>
      </c>
      <c r="P24" s="8">
        <f t="shared" si="1"/>
        <v>51.25</v>
      </c>
      <c r="Q24" s="4" t="s">
        <v>8310</v>
      </c>
      <c r="R24" s="4" t="s">
        <v>8311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 s="14" t="s">
        <v>8378</v>
      </c>
    </row>
    <row r="25" spans="1:22" ht="88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9">
        <f t="shared" si="0"/>
        <v>118.5</v>
      </c>
      <c r="P25" s="8">
        <f t="shared" si="1"/>
        <v>103.04347826086956</v>
      </c>
      <c r="Q25" s="4" t="s">
        <v>8310</v>
      </c>
      <c r="R25" s="4" t="s">
        <v>8311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 s="14" t="s">
        <v>8369</v>
      </c>
    </row>
    <row r="26" spans="1:22" ht="66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9">
        <f t="shared" si="0"/>
        <v>108.80768571428572</v>
      </c>
      <c r="P26" s="8">
        <f t="shared" si="1"/>
        <v>66.346149825783982</v>
      </c>
      <c r="Q26" s="4" t="s">
        <v>8310</v>
      </c>
      <c r="R26" s="4" t="s">
        <v>8311</v>
      </c>
      <c r="S26" s="13">
        <f t="shared" si="2"/>
        <v>42229.820173611108</v>
      </c>
      <c r="T26" s="13">
        <f t="shared" si="3"/>
        <v>42262.818749999999</v>
      </c>
      <c r="U26">
        <f t="shared" si="4"/>
        <v>2015</v>
      </c>
      <c r="V26" s="14" t="s">
        <v>8374</v>
      </c>
    </row>
    <row r="27" spans="1:22" ht="88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9">
        <f t="shared" si="0"/>
        <v>133.33333333333331</v>
      </c>
      <c r="P27" s="8">
        <f t="shared" si="1"/>
        <v>57.142857142857146</v>
      </c>
      <c r="Q27" s="4" t="s">
        <v>8310</v>
      </c>
      <c r="R27" s="4" t="s">
        <v>8311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 s="14" t="s">
        <v>8377</v>
      </c>
    </row>
    <row r="28" spans="1:22" ht="66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9">
        <f t="shared" si="0"/>
        <v>155.20000000000002</v>
      </c>
      <c r="P28" s="8">
        <f t="shared" si="1"/>
        <v>102.10526315789474</v>
      </c>
      <c r="Q28" s="4" t="s">
        <v>8310</v>
      </c>
      <c r="R28" s="4" t="s">
        <v>8311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 s="14" t="s">
        <v>8373</v>
      </c>
    </row>
    <row r="29" spans="1:22" ht="88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9">
        <f t="shared" si="0"/>
        <v>111.72500000000001</v>
      </c>
      <c r="P29" s="8">
        <f t="shared" si="1"/>
        <v>148.96666666666667</v>
      </c>
      <c r="Q29" s="4" t="s">
        <v>8310</v>
      </c>
      <c r="R29" s="4" t="s">
        <v>8311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 s="14" t="s">
        <v>8376</v>
      </c>
    </row>
    <row r="30" spans="1:22" ht="66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9">
        <f t="shared" si="0"/>
        <v>100.35000000000001</v>
      </c>
      <c r="P30" s="8">
        <f t="shared" si="1"/>
        <v>169.6056338028169</v>
      </c>
      <c r="Q30" s="4" t="s">
        <v>8310</v>
      </c>
      <c r="R30" s="4" t="s">
        <v>8311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 s="14" t="s">
        <v>8377</v>
      </c>
    </row>
    <row r="31" spans="1:22" ht="11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9">
        <f t="shared" si="0"/>
        <v>123.33333333333334</v>
      </c>
      <c r="P31" s="8">
        <f t="shared" si="1"/>
        <v>31.623931623931625</v>
      </c>
      <c r="Q31" s="4" t="s">
        <v>8310</v>
      </c>
      <c r="R31" s="4" t="s">
        <v>8311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 s="14" t="s">
        <v>8371</v>
      </c>
    </row>
    <row r="32" spans="1:22" ht="88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9">
        <f t="shared" si="0"/>
        <v>101.29975</v>
      </c>
      <c r="P32" s="8">
        <f t="shared" si="1"/>
        <v>76.45264150943396</v>
      </c>
      <c r="Q32" s="4" t="s">
        <v>8310</v>
      </c>
      <c r="R32" s="4" t="s">
        <v>8311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 s="14" t="s">
        <v>8373</v>
      </c>
    </row>
    <row r="33" spans="1:22" ht="88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9">
        <f t="shared" si="0"/>
        <v>100</v>
      </c>
      <c r="P33" s="8">
        <f t="shared" si="1"/>
        <v>13</v>
      </c>
      <c r="Q33" s="4" t="s">
        <v>8310</v>
      </c>
      <c r="R33" s="4" t="s">
        <v>8311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 s="14" t="s">
        <v>8367</v>
      </c>
    </row>
    <row r="34" spans="1:22" ht="88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9">
        <f t="shared" si="0"/>
        <v>100.24604569420035</v>
      </c>
      <c r="P34" s="8">
        <f t="shared" si="1"/>
        <v>320.44943820224717</v>
      </c>
      <c r="Q34" s="4" t="s">
        <v>8310</v>
      </c>
      <c r="R34" s="4" t="s">
        <v>8311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 s="14" t="s">
        <v>8369</v>
      </c>
    </row>
    <row r="35" spans="1:22" ht="88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9">
        <f t="shared" si="0"/>
        <v>102.0952380952381</v>
      </c>
      <c r="P35" s="8">
        <f t="shared" si="1"/>
        <v>83.75</v>
      </c>
      <c r="Q35" s="4" t="s">
        <v>8310</v>
      </c>
      <c r="R35" s="4" t="s">
        <v>8311</v>
      </c>
      <c r="S35" s="13">
        <f t="shared" si="2"/>
        <v>42286.660891203705</v>
      </c>
      <c r="T35" s="13">
        <f t="shared" si="3"/>
        <v>42316.702557870369</v>
      </c>
      <c r="U35">
        <f t="shared" si="4"/>
        <v>2015</v>
      </c>
      <c r="V35" s="14" t="s">
        <v>8376</v>
      </c>
    </row>
    <row r="36" spans="1:22" ht="88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9">
        <f t="shared" si="0"/>
        <v>130.46153846153845</v>
      </c>
      <c r="P36" s="8">
        <f t="shared" si="1"/>
        <v>49.882352941176471</v>
      </c>
      <c r="Q36" s="4" t="s">
        <v>8310</v>
      </c>
      <c r="R36" s="4" t="s">
        <v>8311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 s="14" t="s">
        <v>8373</v>
      </c>
    </row>
    <row r="37" spans="1:22" ht="66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9">
        <f t="shared" si="0"/>
        <v>166.5</v>
      </c>
      <c r="P37" s="8">
        <f t="shared" si="1"/>
        <v>59.464285714285715</v>
      </c>
      <c r="Q37" s="4" t="s">
        <v>8310</v>
      </c>
      <c r="R37" s="4" t="s">
        <v>8311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 s="14" t="s">
        <v>8369</v>
      </c>
    </row>
    <row r="38" spans="1:22" ht="66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9">
        <f t="shared" si="0"/>
        <v>142.15</v>
      </c>
      <c r="P38" s="8">
        <f t="shared" si="1"/>
        <v>193.84090909090909</v>
      </c>
      <c r="Q38" s="4" t="s">
        <v>8310</v>
      </c>
      <c r="R38" s="4" t="s">
        <v>8311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 s="14" t="s">
        <v>8372</v>
      </c>
    </row>
    <row r="39" spans="1:22" ht="11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9">
        <f t="shared" si="0"/>
        <v>183.44090909090909</v>
      </c>
      <c r="P39" s="8">
        <f t="shared" si="1"/>
        <v>159.51383399209487</v>
      </c>
      <c r="Q39" s="4" t="s">
        <v>8310</v>
      </c>
      <c r="R39" s="4" t="s">
        <v>8311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 s="14" t="s">
        <v>8367</v>
      </c>
    </row>
    <row r="40" spans="1:22" ht="88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9">
        <f t="shared" si="0"/>
        <v>110.04</v>
      </c>
      <c r="P40" s="8">
        <f t="shared" si="1"/>
        <v>41.68181818181818</v>
      </c>
      <c r="Q40" s="4" t="s">
        <v>8310</v>
      </c>
      <c r="R40" s="4" t="s">
        <v>8311</v>
      </c>
      <c r="S40" s="13">
        <f t="shared" si="2"/>
        <v>41375.057222222225</v>
      </c>
      <c r="T40" s="13">
        <f t="shared" si="3"/>
        <v>41405.057222222225</v>
      </c>
      <c r="U40">
        <f t="shared" si="4"/>
        <v>2013</v>
      </c>
      <c r="V40" s="14" t="s">
        <v>8369</v>
      </c>
    </row>
    <row r="41" spans="1:22" ht="88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9">
        <f t="shared" si="0"/>
        <v>130.98000000000002</v>
      </c>
      <c r="P41" s="8">
        <f t="shared" si="1"/>
        <v>150.89861751152074</v>
      </c>
      <c r="Q41" s="4" t="s">
        <v>8310</v>
      </c>
      <c r="R41" s="4" t="s">
        <v>8311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 s="14" t="s">
        <v>8369</v>
      </c>
    </row>
    <row r="42" spans="1:22" ht="11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9">
        <f t="shared" si="0"/>
        <v>101.35000000000001</v>
      </c>
      <c r="P42" s="8">
        <f t="shared" si="1"/>
        <v>126.6875</v>
      </c>
      <c r="Q42" s="4" t="s">
        <v>8310</v>
      </c>
      <c r="R42" s="4" t="s">
        <v>8311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 s="14" t="s">
        <v>8370</v>
      </c>
    </row>
    <row r="43" spans="1:22" ht="11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9">
        <f t="shared" si="0"/>
        <v>100</v>
      </c>
      <c r="P43" s="8">
        <f t="shared" si="1"/>
        <v>105.26315789473684</v>
      </c>
      <c r="Q43" s="4" t="s">
        <v>8310</v>
      </c>
      <c r="R43" s="4" t="s">
        <v>8311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 s="14" t="s">
        <v>8375</v>
      </c>
    </row>
    <row r="44" spans="1:22" ht="88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9">
        <f t="shared" si="0"/>
        <v>141.85714285714286</v>
      </c>
      <c r="P44" s="8">
        <f t="shared" si="1"/>
        <v>117.51479289940828</v>
      </c>
      <c r="Q44" s="4" t="s">
        <v>8310</v>
      </c>
      <c r="R44" s="4" t="s">
        <v>8311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 s="14" t="s">
        <v>8377</v>
      </c>
    </row>
    <row r="45" spans="1:22" ht="88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9">
        <f t="shared" si="0"/>
        <v>308.65999999999997</v>
      </c>
      <c r="P45" s="8">
        <f t="shared" si="1"/>
        <v>117.36121673003802</v>
      </c>
      <c r="Q45" s="4" t="s">
        <v>8310</v>
      </c>
      <c r="R45" s="4" t="s">
        <v>8311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 s="14" t="s">
        <v>8371</v>
      </c>
    </row>
    <row r="46" spans="1:22" ht="11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9">
        <f t="shared" si="0"/>
        <v>100</v>
      </c>
      <c r="P46" s="8">
        <f t="shared" si="1"/>
        <v>133.33333333333334</v>
      </c>
      <c r="Q46" s="4" t="s">
        <v>8310</v>
      </c>
      <c r="R46" s="4" t="s">
        <v>8311</v>
      </c>
      <c r="S46" s="13">
        <f t="shared" si="2"/>
        <v>41874.098807870367</v>
      </c>
      <c r="T46" s="13">
        <f t="shared" si="3"/>
        <v>41919.098807870367</v>
      </c>
      <c r="U46">
        <f t="shared" si="4"/>
        <v>2014</v>
      </c>
      <c r="V46" s="14" t="s">
        <v>8374</v>
      </c>
    </row>
    <row r="47" spans="1:22" ht="88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9">
        <f t="shared" si="0"/>
        <v>120</v>
      </c>
      <c r="P47" s="8">
        <f t="shared" si="1"/>
        <v>98.360655737704917</v>
      </c>
      <c r="Q47" s="4" t="s">
        <v>8310</v>
      </c>
      <c r="R47" s="4" t="s">
        <v>8311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 s="14" t="s">
        <v>8372</v>
      </c>
    </row>
    <row r="48" spans="1:22" ht="88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9">
        <f t="shared" si="0"/>
        <v>104.16666666666667</v>
      </c>
      <c r="P48" s="8">
        <f t="shared" si="1"/>
        <v>194.44444444444446</v>
      </c>
      <c r="Q48" s="4" t="s">
        <v>8310</v>
      </c>
      <c r="R48" s="4" t="s">
        <v>8311</v>
      </c>
      <c r="S48" s="13">
        <f t="shared" si="2"/>
        <v>42323.96497685185</v>
      </c>
      <c r="T48" s="13">
        <f t="shared" si="3"/>
        <v>42353.96497685185</v>
      </c>
      <c r="U48">
        <f t="shared" si="4"/>
        <v>2015</v>
      </c>
      <c r="V48" s="14" t="s">
        <v>8377</v>
      </c>
    </row>
    <row r="49" spans="1:22" ht="88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9">
        <f t="shared" si="0"/>
        <v>107.61100000000002</v>
      </c>
      <c r="P49" s="8">
        <f t="shared" si="1"/>
        <v>76.865000000000009</v>
      </c>
      <c r="Q49" s="4" t="s">
        <v>8310</v>
      </c>
      <c r="R49" s="4" t="s">
        <v>8311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 s="14" t="s">
        <v>8376</v>
      </c>
    </row>
    <row r="50" spans="1:22" ht="88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9">
        <f t="shared" si="0"/>
        <v>107.94999999999999</v>
      </c>
      <c r="P50" s="8">
        <f t="shared" si="1"/>
        <v>56.815789473684212</v>
      </c>
      <c r="Q50" s="4" t="s">
        <v>8310</v>
      </c>
      <c r="R50" s="4" t="s">
        <v>8311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 s="14" t="s">
        <v>8367</v>
      </c>
    </row>
    <row r="51" spans="1:22" ht="44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9">
        <f t="shared" si="0"/>
        <v>100</v>
      </c>
      <c r="P51" s="8">
        <f t="shared" si="1"/>
        <v>137.93103448275863</v>
      </c>
      <c r="Q51" s="4" t="s">
        <v>8310</v>
      </c>
      <c r="R51" s="4" t="s">
        <v>8311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 s="14" t="s">
        <v>8375</v>
      </c>
    </row>
    <row r="52" spans="1:22" ht="88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9">
        <f t="shared" si="0"/>
        <v>100</v>
      </c>
      <c r="P52" s="8">
        <f t="shared" si="1"/>
        <v>27.272727272727273</v>
      </c>
      <c r="Q52" s="4" t="s">
        <v>8310</v>
      </c>
      <c r="R52" s="4" t="s">
        <v>8311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 s="14" t="s">
        <v>8378</v>
      </c>
    </row>
    <row r="53" spans="1:22" ht="11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9">
        <f t="shared" si="0"/>
        <v>128.0181818181818</v>
      </c>
      <c r="P53" s="8">
        <f t="shared" si="1"/>
        <v>118.33613445378151</v>
      </c>
      <c r="Q53" s="4" t="s">
        <v>8310</v>
      </c>
      <c r="R53" s="4" t="s">
        <v>8311</v>
      </c>
      <c r="S53" s="13">
        <f t="shared" si="2"/>
        <v>42196.928668981476</v>
      </c>
      <c r="T53" s="13">
        <f t="shared" si="3"/>
        <v>42226.928668981476</v>
      </c>
      <c r="U53">
        <f t="shared" si="4"/>
        <v>2015</v>
      </c>
      <c r="V53" s="14" t="s">
        <v>8373</v>
      </c>
    </row>
    <row r="54" spans="1:22" ht="88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9">
        <f t="shared" si="0"/>
        <v>116.21</v>
      </c>
      <c r="P54" s="8">
        <f t="shared" si="1"/>
        <v>223.48076923076923</v>
      </c>
      <c r="Q54" s="4" t="s">
        <v>8310</v>
      </c>
      <c r="R54" s="4" t="s">
        <v>8311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 s="14" t="s">
        <v>8371</v>
      </c>
    </row>
    <row r="55" spans="1:22" ht="66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9">
        <f t="shared" si="0"/>
        <v>109.63333333333334</v>
      </c>
      <c r="P55" s="8">
        <f t="shared" si="1"/>
        <v>28.111111111111111</v>
      </c>
      <c r="Q55" s="4" t="s">
        <v>8310</v>
      </c>
      <c r="R55" s="4" t="s">
        <v>8311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 s="14" t="s">
        <v>8372</v>
      </c>
    </row>
    <row r="56" spans="1:22" ht="11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9">
        <f t="shared" si="0"/>
        <v>101</v>
      </c>
      <c r="P56" s="8">
        <f t="shared" si="1"/>
        <v>194.23076923076923</v>
      </c>
      <c r="Q56" s="4" t="s">
        <v>8310</v>
      </c>
      <c r="R56" s="4" t="s">
        <v>8311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 s="14" t="s">
        <v>8377</v>
      </c>
    </row>
    <row r="57" spans="1:22" ht="88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9">
        <f t="shared" si="0"/>
        <v>128.95348837209301</v>
      </c>
      <c r="P57" s="8">
        <f t="shared" si="1"/>
        <v>128.95348837209303</v>
      </c>
      <c r="Q57" s="4" t="s">
        <v>8310</v>
      </c>
      <c r="R57" s="4" t="s">
        <v>8311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 s="14" t="s">
        <v>8370</v>
      </c>
    </row>
    <row r="58" spans="1:22" ht="66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9">
        <f t="shared" si="0"/>
        <v>107.26249999999999</v>
      </c>
      <c r="P58" s="8">
        <f t="shared" si="1"/>
        <v>49.316091954022987</v>
      </c>
      <c r="Q58" s="4" t="s">
        <v>8310</v>
      </c>
      <c r="R58" s="4" t="s">
        <v>8311</v>
      </c>
      <c r="S58" s="13">
        <f t="shared" si="2"/>
        <v>42149.548888888894</v>
      </c>
      <c r="T58" s="13">
        <f t="shared" si="3"/>
        <v>42163.666666666672</v>
      </c>
      <c r="U58">
        <f t="shared" si="4"/>
        <v>2015</v>
      </c>
      <c r="V58" s="14" t="s">
        <v>8370</v>
      </c>
    </row>
    <row r="59" spans="1:22" ht="88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9">
        <f t="shared" si="0"/>
        <v>101.89999999999999</v>
      </c>
      <c r="P59" s="8">
        <f t="shared" si="1"/>
        <v>221.52173913043478</v>
      </c>
      <c r="Q59" s="4" t="s">
        <v>8310</v>
      </c>
      <c r="R59" s="4" t="s">
        <v>8311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 s="14" t="s">
        <v>8372</v>
      </c>
    </row>
    <row r="60" spans="1:22" ht="66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9">
        <f t="shared" si="0"/>
        <v>102.91</v>
      </c>
      <c r="P60" s="8">
        <f t="shared" si="1"/>
        <v>137.21333333333334</v>
      </c>
      <c r="Q60" s="4" t="s">
        <v>8310</v>
      </c>
      <c r="R60" s="4" t="s">
        <v>8311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 s="14" t="s">
        <v>8376</v>
      </c>
    </row>
    <row r="61" spans="1:22" ht="88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9">
        <f t="shared" si="0"/>
        <v>100.12570000000001</v>
      </c>
      <c r="P61" s="8">
        <f t="shared" si="1"/>
        <v>606.82242424242418</v>
      </c>
      <c r="Q61" s="4" t="s">
        <v>8310</v>
      </c>
      <c r="R61" s="4" t="s">
        <v>8311</v>
      </c>
      <c r="S61" s="13">
        <f t="shared" si="2"/>
        <v>42230.235833333332</v>
      </c>
      <c r="T61" s="13">
        <f t="shared" si="3"/>
        <v>42261.875</v>
      </c>
      <c r="U61">
        <f t="shared" si="4"/>
        <v>2015</v>
      </c>
      <c r="V61" s="14" t="s">
        <v>8374</v>
      </c>
    </row>
    <row r="62" spans="1:22" ht="88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9">
        <f t="shared" si="0"/>
        <v>103.29622222222221</v>
      </c>
      <c r="P62" s="8">
        <f t="shared" si="1"/>
        <v>43.040092592592593</v>
      </c>
      <c r="Q62" s="4" t="s">
        <v>8310</v>
      </c>
      <c r="R62" s="4" t="s">
        <v>8312</v>
      </c>
      <c r="S62" s="13">
        <f t="shared" si="2"/>
        <v>41701.901817129634</v>
      </c>
      <c r="T62" s="13">
        <f t="shared" si="3"/>
        <v>41721</v>
      </c>
      <c r="U62">
        <f t="shared" si="4"/>
        <v>2014</v>
      </c>
      <c r="V62" s="14" t="s">
        <v>8372</v>
      </c>
    </row>
    <row r="63" spans="1:22" ht="88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9">
        <f t="shared" si="0"/>
        <v>148.30000000000001</v>
      </c>
      <c r="P63" s="8">
        <f t="shared" si="1"/>
        <v>322.39130434782606</v>
      </c>
      <c r="Q63" s="4" t="s">
        <v>8310</v>
      </c>
      <c r="R63" s="4" t="s">
        <v>8312</v>
      </c>
      <c r="S63" s="13">
        <f t="shared" si="2"/>
        <v>41409.814317129625</v>
      </c>
      <c r="T63" s="13">
        <f t="shared" si="3"/>
        <v>41431.814317129625</v>
      </c>
      <c r="U63">
        <f t="shared" si="4"/>
        <v>2013</v>
      </c>
      <c r="V63" s="14" t="s">
        <v>8370</v>
      </c>
    </row>
    <row r="64" spans="1:22" ht="88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9">
        <f t="shared" si="0"/>
        <v>154.73333333333332</v>
      </c>
      <c r="P64" s="8">
        <f t="shared" si="1"/>
        <v>96.708333333333329</v>
      </c>
      <c r="Q64" s="4" t="s">
        <v>8310</v>
      </c>
      <c r="R64" s="4" t="s">
        <v>8312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 s="14" t="s">
        <v>8368</v>
      </c>
    </row>
    <row r="65" spans="1:22" ht="88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9">
        <f t="shared" si="0"/>
        <v>113.51849999999999</v>
      </c>
      <c r="P65" s="8">
        <f t="shared" si="1"/>
        <v>35.474531249999998</v>
      </c>
      <c r="Q65" s="4" t="s">
        <v>8310</v>
      </c>
      <c r="R65" s="4" t="s">
        <v>8312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 s="14" t="s">
        <v>8378</v>
      </c>
    </row>
    <row r="66" spans="1:22" ht="11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9">
        <f t="shared" si="0"/>
        <v>173.33333333333334</v>
      </c>
      <c r="P66" s="8">
        <f t="shared" si="1"/>
        <v>86.666666666666671</v>
      </c>
      <c r="Q66" s="4" t="s">
        <v>8310</v>
      </c>
      <c r="R66" s="4" t="s">
        <v>8312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  <c r="V66" s="14" t="s">
        <v>8371</v>
      </c>
    </row>
    <row r="67" spans="1:22" ht="66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9">
        <f t="shared" ref="O67:O130" si="5">+(E67/D67)*100</f>
        <v>107.52857142857141</v>
      </c>
      <c r="P67" s="8">
        <f t="shared" ref="P67:P130" si="6">+IFERROR(E67/L67,0)</f>
        <v>132.05263157894737</v>
      </c>
      <c r="Q67" s="4" t="s">
        <v>8310</v>
      </c>
      <c r="R67" s="4" t="s">
        <v>8312</v>
      </c>
      <c r="S67" s="13">
        <f t="shared" ref="S67:S130" si="7">(((J67/86400)+25569))</f>
        <v>41835.821226851855</v>
      </c>
      <c r="T67" s="13">
        <f t="shared" ref="T67:T130" si="8">(((I67/86400)+25569))</f>
        <v>41862.249305555553</v>
      </c>
      <c r="U67">
        <f t="shared" ref="U67:U130" si="9">+YEAR(S67)</f>
        <v>2014</v>
      </c>
      <c r="V67" s="14" t="s">
        <v>8373</v>
      </c>
    </row>
    <row r="68" spans="1:22" ht="66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9">
        <f t="shared" si="5"/>
        <v>118.6</v>
      </c>
      <c r="P68" s="8">
        <f t="shared" si="6"/>
        <v>91.230769230769226</v>
      </c>
      <c r="Q68" s="4" t="s">
        <v>8310</v>
      </c>
      <c r="R68" s="4" t="s">
        <v>8312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  <c r="V68" s="14" t="s">
        <v>8371</v>
      </c>
    </row>
    <row r="69" spans="1:22" ht="88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9">
        <f t="shared" si="5"/>
        <v>116.25000000000001</v>
      </c>
      <c r="P69" s="8">
        <f t="shared" si="6"/>
        <v>116.25</v>
      </c>
      <c r="Q69" s="4" t="s">
        <v>8310</v>
      </c>
      <c r="R69" s="4" t="s">
        <v>8312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  <c r="V69" s="14" t="s">
        <v>8371</v>
      </c>
    </row>
    <row r="70" spans="1:22" ht="11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9">
        <f t="shared" si="5"/>
        <v>127.16666666666667</v>
      </c>
      <c r="P70" s="8">
        <f t="shared" si="6"/>
        <v>21.194444444444443</v>
      </c>
      <c r="Q70" s="4" t="s">
        <v>8310</v>
      </c>
      <c r="R70" s="4" t="s">
        <v>8312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  <c r="V70" s="14" t="s">
        <v>8367</v>
      </c>
    </row>
    <row r="71" spans="1:22" ht="11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9">
        <f t="shared" si="5"/>
        <v>110.9423</v>
      </c>
      <c r="P71" s="8">
        <f t="shared" si="6"/>
        <v>62.327134831460668</v>
      </c>
      <c r="Q71" s="4" t="s">
        <v>8310</v>
      </c>
      <c r="R71" s="4" t="s">
        <v>8312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  <c r="V71" s="14" t="s">
        <v>8374</v>
      </c>
    </row>
    <row r="72" spans="1:22" ht="11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9">
        <f t="shared" si="5"/>
        <v>127.2</v>
      </c>
      <c r="P72" s="8">
        <f t="shared" si="6"/>
        <v>37.411764705882355</v>
      </c>
      <c r="Q72" s="4" t="s">
        <v>8310</v>
      </c>
      <c r="R72" s="4" t="s">
        <v>8312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  <c r="V72" s="14" t="s">
        <v>8373</v>
      </c>
    </row>
    <row r="73" spans="1:22" ht="88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9">
        <f t="shared" si="5"/>
        <v>123.94444444444443</v>
      </c>
      <c r="P73" s="8">
        <f t="shared" si="6"/>
        <v>69.71875</v>
      </c>
      <c r="Q73" s="4" t="s">
        <v>8310</v>
      </c>
      <c r="R73" s="4" t="s">
        <v>8312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  <c r="V73" s="14" t="s">
        <v>8372</v>
      </c>
    </row>
    <row r="74" spans="1:22" ht="88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9">
        <f t="shared" si="5"/>
        <v>108.40909090909091</v>
      </c>
      <c r="P74" s="8">
        <f t="shared" si="6"/>
        <v>58.170731707317074</v>
      </c>
      <c r="Q74" s="4" t="s">
        <v>8310</v>
      </c>
      <c r="R74" s="4" t="s">
        <v>8312</v>
      </c>
      <c r="S74" s="13">
        <f t="shared" si="7"/>
        <v>41208.010196759264</v>
      </c>
      <c r="T74" s="13">
        <f t="shared" si="8"/>
        <v>41228</v>
      </c>
      <c r="U74">
        <f t="shared" si="9"/>
        <v>2012</v>
      </c>
      <c r="V74" s="14" t="s">
        <v>8376</v>
      </c>
    </row>
    <row r="75" spans="1:22" ht="11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9">
        <f t="shared" si="5"/>
        <v>100</v>
      </c>
      <c r="P75" s="8">
        <f t="shared" si="6"/>
        <v>50</v>
      </c>
      <c r="Q75" s="4" t="s">
        <v>8310</v>
      </c>
      <c r="R75" s="4" t="s">
        <v>8312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  <c r="V75" s="14" t="s">
        <v>8368</v>
      </c>
    </row>
    <row r="76" spans="1:22" ht="88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9">
        <f t="shared" si="5"/>
        <v>112.93199999999999</v>
      </c>
      <c r="P76" s="8">
        <f t="shared" si="6"/>
        <v>19.471034482758618</v>
      </c>
      <c r="Q76" s="4" t="s">
        <v>8310</v>
      </c>
      <c r="R76" s="4" t="s">
        <v>8312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  <c r="V76" s="14" t="s">
        <v>8378</v>
      </c>
    </row>
    <row r="77" spans="1:22" ht="88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9">
        <f t="shared" si="5"/>
        <v>115.42857142857143</v>
      </c>
      <c r="P77" s="8">
        <f t="shared" si="6"/>
        <v>85.957446808510639</v>
      </c>
      <c r="Q77" s="4" t="s">
        <v>8310</v>
      </c>
      <c r="R77" s="4" t="s">
        <v>8312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  <c r="V77" s="14" t="s">
        <v>8372</v>
      </c>
    </row>
    <row r="78" spans="1:22" ht="88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9">
        <f t="shared" si="5"/>
        <v>153.33333333333334</v>
      </c>
      <c r="P78" s="8">
        <f t="shared" si="6"/>
        <v>30.666666666666668</v>
      </c>
      <c r="Q78" s="4" t="s">
        <v>8310</v>
      </c>
      <c r="R78" s="4" t="s">
        <v>8312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  <c r="V78" s="14" t="s">
        <v>8376</v>
      </c>
    </row>
    <row r="79" spans="1:22" ht="66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9">
        <f t="shared" si="5"/>
        <v>392.5</v>
      </c>
      <c r="P79" s="8">
        <f t="shared" si="6"/>
        <v>60.384615384615387</v>
      </c>
      <c r="Q79" s="4" t="s">
        <v>8310</v>
      </c>
      <c r="R79" s="4" t="s">
        <v>8312</v>
      </c>
      <c r="S79" s="13">
        <f t="shared" si="7"/>
        <v>40997.144872685181</v>
      </c>
      <c r="T79" s="13">
        <f t="shared" si="8"/>
        <v>41050.124305555553</v>
      </c>
      <c r="U79">
        <f t="shared" si="9"/>
        <v>2012</v>
      </c>
      <c r="V79" s="14" t="s">
        <v>8372</v>
      </c>
    </row>
    <row r="80" spans="1:22" ht="154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9">
        <f t="shared" si="5"/>
        <v>2702</v>
      </c>
      <c r="P80" s="8">
        <f t="shared" si="6"/>
        <v>38.6</v>
      </c>
      <c r="Q80" s="4" t="s">
        <v>8310</v>
      </c>
      <c r="R80" s="4" t="s">
        <v>8312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  <c r="V80" s="14" t="s">
        <v>8374</v>
      </c>
    </row>
    <row r="81" spans="1:22" ht="88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9">
        <f t="shared" si="5"/>
        <v>127</v>
      </c>
      <c r="P81" s="8">
        <f t="shared" si="6"/>
        <v>40.268292682926827</v>
      </c>
      <c r="Q81" s="4" t="s">
        <v>8310</v>
      </c>
      <c r="R81" s="4" t="s">
        <v>8312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  <c r="V81" s="14" t="s">
        <v>8372</v>
      </c>
    </row>
    <row r="82" spans="1:22" ht="66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9">
        <f t="shared" si="5"/>
        <v>107.25</v>
      </c>
      <c r="P82" s="8">
        <f t="shared" si="6"/>
        <v>273.82978723404256</v>
      </c>
      <c r="Q82" s="4" t="s">
        <v>8310</v>
      </c>
      <c r="R82" s="4" t="s">
        <v>8312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  <c r="V82" s="14" t="s">
        <v>8377</v>
      </c>
    </row>
    <row r="83" spans="1:22" ht="88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9">
        <f t="shared" si="5"/>
        <v>198</v>
      </c>
      <c r="P83" s="8">
        <f t="shared" si="6"/>
        <v>53.035714285714285</v>
      </c>
      <c r="Q83" s="4" t="s">
        <v>8310</v>
      </c>
      <c r="R83" s="4" t="s">
        <v>8312</v>
      </c>
      <c r="S83" s="13">
        <f t="shared" si="7"/>
        <v>41100.158877314811</v>
      </c>
      <c r="T83" s="13">
        <f t="shared" si="8"/>
        <v>41104.126388888893</v>
      </c>
      <c r="U83">
        <f t="shared" si="9"/>
        <v>2012</v>
      </c>
      <c r="V83" s="14" t="s">
        <v>8373</v>
      </c>
    </row>
    <row r="84" spans="1:22" ht="88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9">
        <f t="shared" si="5"/>
        <v>100.01249999999999</v>
      </c>
      <c r="P84" s="8">
        <f t="shared" si="6"/>
        <v>40.005000000000003</v>
      </c>
      <c r="Q84" s="4" t="s">
        <v>8310</v>
      </c>
      <c r="R84" s="4" t="s">
        <v>8312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  <c r="V84" s="14" t="s">
        <v>8375</v>
      </c>
    </row>
    <row r="85" spans="1:22" ht="11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9">
        <f t="shared" si="5"/>
        <v>102.49999999999999</v>
      </c>
      <c r="P85" s="8">
        <f t="shared" si="6"/>
        <v>15.76923076923077</v>
      </c>
      <c r="Q85" s="4" t="s">
        <v>8310</v>
      </c>
      <c r="R85" s="4" t="s">
        <v>8312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  <c r="V85" s="14" t="s">
        <v>8368</v>
      </c>
    </row>
    <row r="86" spans="1:22" ht="66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9">
        <f t="shared" si="5"/>
        <v>100</v>
      </c>
      <c r="P86" s="8">
        <f t="shared" si="6"/>
        <v>71.428571428571431</v>
      </c>
      <c r="Q86" s="4" t="s">
        <v>8310</v>
      </c>
      <c r="R86" s="4" t="s">
        <v>8312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  <c r="V86" s="14" t="s">
        <v>8369</v>
      </c>
    </row>
    <row r="87" spans="1:22" ht="88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9">
        <f t="shared" si="5"/>
        <v>125.49999999999999</v>
      </c>
      <c r="P87" s="8">
        <f t="shared" si="6"/>
        <v>71.714285714285708</v>
      </c>
      <c r="Q87" s="4" t="s">
        <v>8310</v>
      </c>
      <c r="R87" s="4" t="s">
        <v>8312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  <c r="V87" s="14" t="s">
        <v>8374</v>
      </c>
    </row>
    <row r="88" spans="1:22" ht="110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9">
        <f t="shared" si="5"/>
        <v>106.46666666666667</v>
      </c>
      <c r="P88" s="8">
        <f t="shared" si="6"/>
        <v>375.76470588235293</v>
      </c>
      <c r="Q88" s="4" t="s">
        <v>8310</v>
      </c>
      <c r="R88" s="4" t="s">
        <v>8312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  <c r="V88" s="14" t="s">
        <v>8376</v>
      </c>
    </row>
    <row r="89" spans="1:22" ht="88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9">
        <f t="shared" si="5"/>
        <v>104.60000000000001</v>
      </c>
      <c r="P89" s="8">
        <f t="shared" si="6"/>
        <v>104.6</v>
      </c>
      <c r="Q89" s="4" t="s">
        <v>8310</v>
      </c>
      <c r="R89" s="4" t="s">
        <v>8312</v>
      </c>
      <c r="S89" s="13">
        <f t="shared" si="7"/>
        <v>40322.539386574077</v>
      </c>
      <c r="T89" s="13">
        <f t="shared" si="8"/>
        <v>40332.070138888885</v>
      </c>
      <c r="U89">
        <f t="shared" si="9"/>
        <v>2010</v>
      </c>
      <c r="V89" s="14" t="s">
        <v>8370</v>
      </c>
    </row>
    <row r="90" spans="1:22" ht="88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9">
        <f t="shared" si="5"/>
        <v>102.85714285714285</v>
      </c>
      <c r="P90" s="8">
        <f t="shared" si="6"/>
        <v>60</v>
      </c>
      <c r="Q90" s="4" t="s">
        <v>8310</v>
      </c>
      <c r="R90" s="4" t="s">
        <v>8312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  <c r="V90" s="14" t="s">
        <v>8370</v>
      </c>
    </row>
    <row r="91" spans="1:22" ht="88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9">
        <f t="shared" si="5"/>
        <v>115.06666666666668</v>
      </c>
      <c r="P91" s="8">
        <f t="shared" si="6"/>
        <v>123.28571428571429</v>
      </c>
      <c r="Q91" s="4" t="s">
        <v>8310</v>
      </c>
      <c r="R91" s="4" t="s">
        <v>8312</v>
      </c>
      <c r="S91" s="13">
        <f t="shared" si="7"/>
        <v>41402.752222222218</v>
      </c>
      <c r="T91" s="13">
        <f t="shared" si="8"/>
        <v>41427.752222222218</v>
      </c>
      <c r="U91">
        <f t="shared" si="9"/>
        <v>2013</v>
      </c>
      <c r="V91" s="14" t="s">
        <v>8370</v>
      </c>
    </row>
    <row r="92" spans="1:22" ht="44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9">
        <f t="shared" si="5"/>
        <v>100.4</v>
      </c>
      <c r="P92" s="8">
        <f t="shared" si="6"/>
        <v>31.375</v>
      </c>
      <c r="Q92" s="4" t="s">
        <v>8310</v>
      </c>
      <c r="R92" s="4" t="s">
        <v>8312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  <c r="V92" s="14" t="s">
        <v>8371</v>
      </c>
    </row>
    <row r="93" spans="1:22" ht="88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9">
        <f t="shared" si="5"/>
        <v>120</v>
      </c>
      <c r="P93" s="8">
        <f t="shared" si="6"/>
        <v>78.260869565217391</v>
      </c>
      <c r="Q93" s="4" t="s">
        <v>8310</v>
      </c>
      <c r="R93" s="4" t="s">
        <v>8312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  <c r="V93" s="14" t="s">
        <v>8372</v>
      </c>
    </row>
    <row r="94" spans="1:22" ht="88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9">
        <f t="shared" si="5"/>
        <v>105.2</v>
      </c>
      <c r="P94" s="8">
        <f t="shared" si="6"/>
        <v>122.32558139534883</v>
      </c>
      <c r="Q94" s="4" t="s">
        <v>8310</v>
      </c>
      <c r="R94" s="4" t="s">
        <v>8312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  <c r="V94" s="14" t="s">
        <v>8378</v>
      </c>
    </row>
    <row r="95" spans="1:22" ht="88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9">
        <f t="shared" si="5"/>
        <v>110.60000000000001</v>
      </c>
      <c r="P95" s="8">
        <f t="shared" si="6"/>
        <v>73.733333333333334</v>
      </c>
      <c r="Q95" s="4" t="s">
        <v>8310</v>
      </c>
      <c r="R95" s="4" t="s">
        <v>8312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  <c r="V95" s="14" t="s">
        <v>8371</v>
      </c>
    </row>
    <row r="96" spans="1:22" ht="88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9">
        <f t="shared" si="5"/>
        <v>104</v>
      </c>
      <c r="P96" s="8">
        <f t="shared" si="6"/>
        <v>21.666666666666668</v>
      </c>
      <c r="Q96" s="4" t="s">
        <v>8310</v>
      </c>
      <c r="R96" s="4" t="s">
        <v>8312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  <c r="V96" s="14" t="s">
        <v>8372</v>
      </c>
    </row>
    <row r="97" spans="1:22" ht="11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9">
        <f t="shared" si="5"/>
        <v>131.42857142857142</v>
      </c>
      <c r="P97" s="8">
        <f t="shared" si="6"/>
        <v>21.904761904761905</v>
      </c>
      <c r="Q97" s="4" t="s">
        <v>8310</v>
      </c>
      <c r="R97" s="4" t="s">
        <v>8312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  <c r="V97" s="14" t="s">
        <v>8367</v>
      </c>
    </row>
    <row r="98" spans="1:22" ht="88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9">
        <f t="shared" si="5"/>
        <v>114.66666666666667</v>
      </c>
      <c r="P98" s="8">
        <f t="shared" si="6"/>
        <v>50.588235294117645</v>
      </c>
      <c r="Q98" s="4" t="s">
        <v>8310</v>
      </c>
      <c r="R98" s="4" t="s">
        <v>8312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  <c r="V98" s="14" t="s">
        <v>8370</v>
      </c>
    </row>
    <row r="99" spans="1:22" ht="88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9">
        <f t="shared" si="5"/>
        <v>106.25</v>
      </c>
      <c r="P99" s="8">
        <f t="shared" si="6"/>
        <v>53.125</v>
      </c>
      <c r="Q99" s="4" t="s">
        <v>8310</v>
      </c>
      <c r="R99" s="4" t="s">
        <v>8312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  <c r="V99" s="14" t="s">
        <v>8371</v>
      </c>
    </row>
    <row r="100" spans="1:22" ht="88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9">
        <f t="shared" si="5"/>
        <v>106.25</v>
      </c>
      <c r="P100" s="8">
        <f t="shared" si="6"/>
        <v>56.666666666666664</v>
      </c>
      <c r="Q100" s="4" t="s">
        <v>8310</v>
      </c>
      <c r="R100" s="4" t="s">
        <v>8312</v>
      </c>
      <c r="S100" s="13">
        <f t="shared" si="7"/>
        <v>41214.794837962967</v>
      </c>
      <c r="T100" s="13">
        <f t="shared" si="8"/>
        <v>41250.979166666664</v>
      </c>
      <c r="U100">
        <f t="shared" si="9"/>
        <v>2012</v>
      </c>
      <c r="V100" s="14" t="s">
        <v>8377</v>
      </c>
    </row>
    <row r="101" spans="1:22" ht="66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9">
        <f t="shared" si="5"/>
        <v>106.01933333333334</v>
      </c>
      <c r="P101" s="8">
        <f t="shared" si="6"/>
        <v>40.776666666666664</v>
      </c>
      <c r="Q101" s="4" t="s">
        <v>8310</v>
      </c>
      <c r="R101" s="4" t="s">
        <v>8312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  <c r="V101" s="14" t="s">
        <v>8378</v>
      </c>
    </row>
    <row r="102" spans="1:22" ht="11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9">
        <f t="shared" si="5"/>
        <v>100</v>
      </c>
      <c r="P102" s="8">
        <f t="shared" si="6"/>
        <v>192.30769230769232</v>
      </c>
      <c r="Q102" s="4" t="s">
        <v>8310</v>
      </c>
      <c r="R102" s="4" t="s">
        <v>8312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  <c r="V102" s="14" t="s">
        <v>8376</v>
      </c>
    </row>
    <row r="103" spans="1:22" ht="11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9">
        <f t="shared" si="5"/>
        <v>100</v>
      </c>
      <c r="P103" s="8">
        <f t="shared" si="6"/>
        <v>100</v>
      </c>
      <c r="Q103" s="4" t="s">
        <v>8310</v>
      </c>
      <c r="R103" s="4" t="s">
        <v>8312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  <c r="V103" s="14" t="s">
        <v>8378</v>
      </c>
    </row>
    <row r="104" spans="1:22" ht="88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9">
        <f t="shared" si="5"/>
        <v>127.75000000000001</v>
      </c>
      <c r="P104" s="8">
        <f t="shared" si="6"/>
        <v>117.92307692307692</v>
      </c>
      <c r="Q104" s="4" t="s">
        <v>8310</v>
      </c>
      <c r="R104" s="4" t="s">
        <v>8312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  <c r="V104" s="14" t="s">
        <v>8377</v>
      </c>
    </row>
    <row r="105" spans="1:22" ht="66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9">
        <f t="shared" si="5"/>
        <v>105.15384615384616</v>
      </c>
      <c r="P105" s="8">
        <f t="shared" si="6"/>
        <v>27.897959183673468</v>
      </c>
      <c r="Q105" s="4" t="s">
        <v>8310</v>
      </c>
      <c r="R105" s="4" t="s">
        <v>8312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  <c r="V105" s="14" t="s">
        <v>8368</v>
      </c>
    </row>
    <row r="106" spans="1:22" ht="66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9">
        <f t="shared" si="5"/>
        <v>120</v>
      </c>
      <c r="P106" s="8">
        <f t="shared" si="6"/>
        <v>60</v>
      </c>
      <c r="Q106" s="4" t="s">
        <v>8310</v>
      </c>
      <c r="R106" s="4" t="s">
        <v>8312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  <c r="V106" s="14" t="s">
        <v>8372</v>
      </c>
    </row>
    <row r="107" spans="1:22" ht="88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9">
        <f t="shared" si="5"/>
        <v>107.40909090909089</v>
      </c>
      <c r="P107" s="8">
        <f t="shared" si="6"/>
        <v>39.383333333333333</v>
      </c>
      <c r="Q107" s="4" t="s">
        <v>8310</v>
      </c>
      <c r="R107" s="4" t="s">
        <v>8312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  <c r="V107" s="14" t="s">
        <v>8369</v>
      </c>
    </row>
    <row r="108" spans="1:22" ht="22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9">
        <f t="shared" si="5"/>
        <v>100.49999999999999</v>
      </c>
      <c r="P108" s="8">
        <f t="shared" si="6"/>
        <v>186.11111111111111</v>
      </c>
      <c r="Q108" s="4" t="s">
        <v>8310</v>
      </c>
      <c r="R108" s="4" t="s">
        <v>8312</v>
      </c>
      <c r="S108" s="13">
        <f t="shared" si="7"/>
        <v>40987.776631944442</v>
      </c>
      <c r="T108" s="13">
        <f t="shared" si="8"/>
        <v>41001.776631944442</v>
      </c>
      <c r="U108">
        <f t="shared" si="9"/>
        <v>2012</v>
      </c>
      <c r="V108" s="14" t="s">
        <v>8372</v>
      </c>
    </row>
    <row r="109" spans="1:22" ht="11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9">
        <f t="shared" si="5"/>
        <v>102.46666666666667</v>
      </c>
      <c r="P109" s="8">
        <f t="shared" si="6"/>
        <v>111.37681159420291</v>
      </c>
      <c r="Q109" s="4" t="s">
        <v>8310</v>
      </c>
      <c r="R109" s="4" t="s">
        <v>8312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  <c r="V109" s="14" t="s">
        <v>8369</v>
      </c>
    </row>
    <row r="110" spans="1:22" ht="88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9">
        <f t="shared" si="5"/>
        <v>246.66666666666669</v>
      </c>
      <c r="P110" s="8">
        <f t="shared" si="6"/>
        <v>78.723404255319153</v>
      </c>
      <c r="Q110" s="4" t="s">
        <v>8310</v>
      </c>
      <c r="R110" s="4" t="s">
        <v>8312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  <c r="V110" s="14" t="s">
        <v>8369</v>
      </c>
    </row>
    <row r="111" spans="1:22" ht="88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9">
        <f t="shared" si="5"/>
        <v>219.49999999999997</v>
      </c>
      <c r="P111" s="8">
        <f t="shared" si="6"/>
        <v>46.702127659574465</v>
      </c>
      <c r="Q111" s="4" t="s">
        <v>8310</v>
      </c>
      <c r="R111" s="4" t="s">
        <v>8312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  <c r="V111" s="14" t="s">
        <v>8367</v>
      </c>
    </row>
    <row r="112" spans="1:22" ht="88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9">
        <f t="shared" si="5"/>
        <v>130.76923076923077</v>
      </c>
      <c r="P112" s="8">
        <f t="shared" si="6"/>
        <v>65.384615384615387</v>
      </c>
      <c r="Q112" s="4" t="s">
        <v>8310</v>
      </c>
      <c r="R112" s="4" t="s">
        <v>8312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  <c r="V112" s="14" t="s">
        <v>8376</v>
      </c>
    </row>
    <row r="113" spans="1:22" ht="88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9">
        <f t="shared" si="5"/>
        <v>154.57142857142858</v>
      </c>
      <c r="P113" s="8">
        <f t="shared" si="6"/>
        <v>102.0754716981132</v>
      </c>
      <c r="Q113" s="4" t="s">
        <v>8310</v>
      </c>
      <c r="R113" s="4" t="s">
        <v>8312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  <c r="V113" s="14" t="s">
        <v>8370</v>
      </c>
    </row>
    <row r="114" spans="1:22" ht="88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9">
        <f t="shared" si="5"/>
        <v>104</v>
      </c>
      <c r="P114" s="8">
        <f t="shared" si="6"/>
        <v>64.197530864197532</v>
      </c>
      <c r="Q114" s="4" t="s">
        <v>8310</v>
      </c>
      <c r="R114" s="4" t="s">
        <v>8312</v>
      </c>
      <c r="S114" s="13">
        <f t="shared" si="7"/>
        <v>41718.043032407411</v>
      </c>
      <c r="T114" s="13">
        <f t="shared" si="8"/>
        <v>41742.083333333336</v>
      </c>
      <c r="U114">
        <f t="shared" si="9"/>
        <v>2014</v>
      </c>
      <c r="V114" s="14" t="s">
        <v>8372</v>
      </c>
    </row>
    <row r="115" spans="1:22" ht="44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9">
        <f t="shared" si="5"/>
        <v>141</v>
      </c>
      <c r="P115" s="8">
        <f t="shared" si="6"/>
        <v>90.384615384615387</v>
      </c>
      <c r="Q115" s="4" t="s">
        <v>8310</v>
      </c>
      <c r="R115" s="4" t="s">
        <v>8312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  <c r="V115" s="14" t="s">
        <v>8373</v>
      </c>
    </row>
    <row r="116" spans="1:22" ht="88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9">
        <f t="shared" si="5"/>
        <v>103.33333333333334</v>
      </c>
      <c r="P116" s="8">
        <f t="shared" si="6"/>
        <v>88.571428571428569</v>
      </c>
      <c r="Q116" s="4" t="s">
        <v>8310</v>
      </c>
      <c r="R116" s="4" t="s">
        <v>8312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  <c r="V116" s="14" t="s">
        <v>8377</v>
      </c>
    </row>
    <row r="117" spans="1:22" ht="44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9">
        <f t="shared" si="5"/>
        <v>140.44444444444443</v>
      </c>
      <c r="P117" s="8">
        <f t="shared" si="6"/>
        <v>28.727272727272727</v>
      </c>
      <c r="Q117" s="4" t="s">
        <v>8310</v>
      </c>
      <c r="R117" s="4" t="s">
        <v>8312</v>
      </c>
      <c r="S117" s="13">
        <f t="shared" si="7"/>
        <v>40918.738935185189</v>
      </c>
      <c r="T117" s="13">
        <f t="shared" si="8"/>
        <v>40943.738935185189</v>
      </c>
      <c r="U117">
        <f t="shared" si="9"/>
        <v>2012</v>
      </c>
      <c r="V117" s="14" t="s">
        <v>8367</v>
      </c>
    </row>
    <row r="118" spans="1:22" ht="11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9">
        <f t="shared" si="5"/>
        <v>113.65714285714286</v>
      </c>
      <c r="P118" s="8">
        <f t="shared" si="6"/>
        <v>69.78947368421052</v>
      </c>
      <c r="Q118" s="4" t="s">
        <v>8310</v>
      </c>
      <c r="R118" s="4" t="s">
        <v>8312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  <c r="V118" s="14" t="s">
        <v>8368</v>
      </c>
    </row>
    <row r="119" spans="1:22" ht="11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9">
        <f t="shared" si="5"/>
        <v>100.49377777777779</v>
      </c>
      <c r="P119" s="8">
        <f t="shared" si="6"/>
        <v>167.48962962962963</v>
      </c>
      <c r="Q119" s="4" t="s">
        <v>8310</v>
      </c>
      <c r="R119" s="4" t="s">
        <v>8312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  <c r="V119" s="14" t="s">
        <v>8372</v>
      </c>
    </row>
    <row r="120" spans="1:22" ht="66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9">
        <f t="shared" si="5"/>
        <v>113.03159999999998</v>
      </c>
      <c r="P120" s="8">
        <f t="shared" si="6"/>
        <v>144.91230769230768</v>
      </c>
      <c r="Q120" s="4" t="s">
        <v>8310</v>
      </c>
      <c r="R120" s="4" t="s">
        <v>8312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  <c r="V120" s="14" t="s">
        <v>8371</v>
      </c>
    </row>
    <row r="121" spans="1:22" ht="88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9">
        <f t="shared" si="5"/>
        <v>104.55692307692308</v>
      </c>
      <c r="P121" s="8">
        <f t="shared" si="6"/>
        <v>91.840540540540545</v>
      </c>
      <c r="Q121" s="4" t="s">
        <v>8310</v>
      </c>
      <c r="R121" s="4" t="s">
        <v>8312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  <c r="V121" s="14" t="s">
        <v>8373</v>
      </c>
    </row>
    <row r="122" spans="1:22" ht="88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9">
        <f t="shared" si="5"/>
        <v>1.4285714285714287E-2</v>
      </c>
      <c r="P122" s="8">
        <f t="shared" si="6"/>
        <v>10</v>
      </c>
      <c r="Q122" s="4" t="s">
        <v>8310</v>
      </c>
      <c r="R122" s="4" t="s">
        <v>8313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  <c r="V122" s="14" t="s">
        <v>8375</v>
      </c>
    </row>
    <row r="123" spans="1:22" ht="11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9">
        <f t="shared" si="5"/>
        <v>3.3333333333333333E-2</v>
      </c>
      <c r="P123" s="8">
        <f t="shared" si="6"/>
        <v>1</v>
      </c>
      <c r="Q123" s="4" t="s">
        <v>8310</v>
      </c>
      <c r="R123" s="4" t="s">
        <v>8313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  <c r="V123" s="14" t="s">
        <v>8369</v>
      </c>
    </row>
    <row r="124" spans="1:22" ht="66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9">
        <f t="shared" si="5"/>
        <v>0</v>
      </c>
      <c r="P124" s="8">
        <f t="shared" si="6"/>
        <v>0</v>
      </c>
      <c r="Q124" s="4" t="s">
        <v>8310</v>
      </c>
      <c r="R124" s="4" t="s">
        <v>8313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  <c r="V124" s="14" t="s">
        <v>8374</v>
      </c>
    </row>
    <row r="125" spans="1:22" ht="88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9">
        <f t="shared" si="5"/>
        <v>0.27454545454545454</v>
      </c>
      <c r="P125" s="8">
        <f t="shared" si="6"/>
        <v>25.166666666666668</v>
      </c>
      <c r="Q125" s="4" t="s">
        <v>8310</v>
      </c>
      <c r="R125" s="4" t="s">
        <v>8313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  <c r="V125" s="14" t="s">
        <v>8375</v>
      </c>
    </row>
    <row r="126" spans="1:22" ht="110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9">
        <f t="shared" si="5"/>
        <v>0</v>
      </c>
      <c r="P126" s="8">
        <f t="shared" si="6"/>
        <v>0</v>
      </c>
      <c r="Q126" s="4" t="s">
        <v>8310</v>
      </c>
      <c r="R126" s="4" t="s">
        <v>8313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  <c r="V126" s="14" t="s">
        <v>8369</v>
      </c>
    </row>
    <row r="127" spans="1:22" ht="88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9">
        <f t="shared" si="5"/>
        <v>14.000000000000002</v>
      </c>
      <c r="P127" s="8">
        <f t="shared" si="6"/>
        <v>11.666666666666666</v>
      </c>
      <c r="Q127" s="4" t="s">
        <v>8310</v>
      </c>
      <c r="R127" s="4" t="s">
        <v>8313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  <c r="V127" s="14" t="s">
        <v>8378</v>
      </c>
    </row>
    <row r="128" spans="1:22" ht="11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9">
        <f t="shared" si="5"/>
        <v>5.548</v>
      </c>
      <c r="P128" s="8">
        <f t="shared" si="6"/>
        <v>106.69230769230769</v>
      </c>
      <c r="Q128" s="4" t="s">
        <v>8310</v>
      </c>
      <c r="R128" s="4" t="s">
        <v>8313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  <c r="V128" s="14" t="s">
        <v>8370</v>
      </c>
    </row>
    <row r="129" spans="1:22" ht="88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9">
        <f t="shared" si="5"/>
        <v>2.375</v>
      </c>
      <c r="P129" s="8">
        <f t="shared" si="6"/>
        <v>47.5</v>
      </c>
      <c r="Q129" s="4" t="s">
        <v>8310</v>
      </c>
      <c r="R129" s="4" t="s">
        <v>8313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  <c r="V129" s="14" t="s">
        <v>8372</v>
      </c>
    </row>
    <row r="130" spans="1:22" ht="44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9">
        <f t="shared" si="5"/>
        <v>1.867</v>
      </c>
      <c r="P130" s="8">
        <f t="shared" si="6"/>
        <v>311.16666666666669</v>
      </c>
      <c r="Q130" s="4" t="s">
        <v>8310</v>
      </c>
      <c r="R130" s="4" t="s">
        <v>8313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  <c r="V130" s="14" t="s">
        <v>8375</v>
      </c>
    </row>
    <row r="131" spans="1:22" ht="88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9">
        <f t="shared" ref="O131:O194" si="10">+(E131/D131)*100</f>
        <v>0</v>
      </c>
      <c r="P131" s="8">
        <f t="shared" ref="P131:P194" si="11">+IFERROR(E131/L131,0)</f>
        <v>0</v>
      </c>
      <c r="Q131" s="4" t="s">
        <v>8310</v>
      </c>
      <c r="R131" s="4" t="s">
        <v>8313</v>
      </c>
      <c r="S131" s="13">
        <f t="shared" ref="S131:S194" si="12">(((J131/86400)+25569))</f>
        <v>41882.937303240738</v>
      </c>
      <c r="T131" s="13">
        <f t="shared" ref="T131:T194" si="13">(((I131/86400)+25569))</f>
        <v>41942.937303240738</v>
      </c>
      <c r="U131">
        <f t="shared" ref="U131:U194" si="14">+YEAR(S131)</f>
        <v>2014</v>
      </c>
      <c r="V131" s="14" t="s">
        <v>8374</v>
      </c>
    </row>
    <row r="132" spans="1:22" ht="88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9">
        <f t="shared" si="10"/>
        <v>0</v>
      </c>
      <c r="P132" s="8">
        <f t="shared" si="11"/>
        <v>0</v>
      </c>
      <c r="Q132" s="4" t="s">
        <v>8310</v>
      </c>
      <c r="R132" s="4" t="s">
        <v>8313</v>
      </c>
      <c r="S132" s="13">
        <f t="shared" si="12"/>
        <v>41778.91541666667</v>
      </c>
      <c r="T132" s="13">
        <f t="shared" si="13"/>
        <v>41806.844444444447</v>
      </c>
      <c r="U132">
        <f t="shared" si="14"/>
        <v>2014</v>
      </c>
      <c r="V132" s="14" t="s">
        <v>8370</v>
      </c>
    </row>
    <row r="133" spans="1:22" ht="22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9">
        <f t="shared" si="10"/>
        <v>0</v>
      </c>
      <c r="P133" s="8">
        <f t="shared" si="11"/>
        <v>0</v>
      </c>
      <c r="Q133" s="4" t="s">
        <v>8310</v>
      </c>
      <c r="R133" s="4" t="s">
        <v>8313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  <c r="V133" s="14" t="s">
        <v>8371</v>
      </c>
    </row>
    <row r="134" spans="1:22" ht="11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9">
        <f t="shared" si="10"/>
        <v>9.5687499999999996</v>
      </c>
      <c r="P134" s="8">
        <f t="shared" si="11"/>
        <v>94.506172839506178</v>
      </c>
      <c r="Q134" s="4" t="s">
        <v>8310</v>
      </c>
      <c r="R134" s="4" t="s">
        <v>8313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  <c r="V134" s="14" t="s">
        <v>8375</v>
      </c>
    </row>
    <row r="135" spans="1:22" ht="66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9">
        <f t="shared" si="10"/>
        <v>0</v>
      </c>
      <c r="P135" s="8">
        <f t="shared" si="11"/>
        <v>0</v>
      </c>
      <c r="Q135" s="4" t="s">
        <v>8310</v>
      </c>
      <c r="R135" s="4" t="s">
        <v>8313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  <c r="V135" s="14" t="s">
        <v>8370</v>
      </c>
    </row>
    <row r="136" spans="1:22" ht="66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9">
        <f t="shared" si="10"/>
        <v>0</v>
      </c>
      <c r="P136" s="8">
        <f t="shared" si="11"/>
        <v>0</v>
      </c>
      <c r="Q136" s="4" t="s">
        <v>8310</v>
      </c>
      <c r="R136" s="4" t="s">
        <v>8313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  <c r="V136" s="14" t="s">
        <v>8374</v>
      </c>
    </row>
    <row r="137" spans="1:22" ht="88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9">
        <f t="shared" si="10"/>
        <v>13.433333333333334</v>
      </c>
      <c r="P137" s="8">
        <f t="shared" si="11"/>
        <v>80.599999999999994</v>
      </c>
      <c r="Q137" s="4" t="s">
        <v>8310</v>
      </c>
      <c r="R137" s="4" t="s">
        <v>8313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  <c r="V137" s="14" t="s">
        <v>8370</v>
      </c>
    </row>
    <row r="138" spans="1:22" ht="11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9">
        <f t="shared" si="10"/>
        <v>0</v>
      </c>
      <c r="P138" s="8">
        <f t="shared" si="11"/>
        <v>0</v>
      </c>
      <c r="Q138" s="4" t="s">
        <v>8310</v>
      </c>
      <c r="R138" s="4" t="s">
        <v>8313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  <c r="V138" s="14" t="s">
        <v>8369</v>
      </c>
    </row>
    <row r="139" spans="1:22" ht="11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9">
        <f t="shared" si="10"/>
        <v>0</v>
      </c>
      <c r="P139" s="8">
        <f t="shared" si="11"/>
        <v>0</v>
      </c>
      <c r="Q139" s="4" t="s">
        <v>8310</v>
      </c>
      <c r="R139" s="4" t="s">
        <v>8313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  <c r="V139" s="14" t="s">
        <v>8374</v>
      </c>
    </row>
    <row r="140" spans="1:22" ht="88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9">
        <f t="shared" si="10"/>
        <v>3.1413333333333333</v>
      </c>
      <c r="P140" s="8">
        <f t="shared" si="11"/>
        <v>81.241379310344826</v>
      </c>
      <c r="Q140" s="4" t="s">
        <v>8310</v>
      </c>
      <c r="R140" s="4" t="s">
        <v>8313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  <c r="V140" s="14" t="s">
        <v>8373</v>
      </c>
    </row>
    <row r="141" spans="1:22" ht="66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9">
        <f t="shared" si="10"/>
        <v>100</v>
      </c>
      <c r="P141" s="8">
        <f t="shared" si="11"/>
        <v>500</v>
      </c>
      <c r="Q141" s="4" t="s">
        <v>8310</v>
      </c>
      <c r="R141" s="4" t="s">
        <v>8313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  <c r="V141" s="14" t="s">
        <v>8373</v>
      </c>
    </row>
    <row r="142" spans="1:22" ht="88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9">
        <f t="shared" si="10"/>
        <v>0</v>
      </c>
      <c r="P142" s="8">
        <f t="shared" si="11"/>
        <v>0</v>
      </c>
      <c r="Q142" s="4" t="s">
        <v>8310</v>
      </c>
      <c r="R142" s="4" t="s">
        <v>8313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  <c r="V142" s="14" t="s">
        <v>8368</v>
      </c>
    </row>
    <row r="143" spans="1:22" ht="88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9">
        <f t="shared" si="10"/>
        <v>10.775</v>
      </c>
      <c r="P143" s="8">
        <f t="shared" si="11"/>
        <v>46.178571428571431</v>
      </c>
      <c r="Q143" s="4" t="s">
        <v>8310</v>
      </c>
      <c r="R143" s="4" t="s">
        <v>8313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  <c r="V143" s="14" t="s">
        <v>8369</v>
      </c>
    </row>
    <row r="144" spans="1:22" ht="88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9">
        <f t="shared" si="10"/>
        <v>0.33333333333333337</v>
      </c>
      <c r="P144" s="8">
        <f t="shared" si="11"/>
        <v>10</v>
      </c>
      <c r="Q144" s="4" t="s">
        <v>8310</v>
      </c>
      <c r="R144" s="4" t="s">
        <v>8313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  <c r="V144" s="14" t="s">
        <v>8376</v>
      </c>
    </row>
    <row r="145" spans="1:22" ht="88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9">
        <f t="shared" si="10"/>
        <v>0</v>
      </c>
      <c r="P145" s="8">
        <f t="shared" si="11"/>
        <v>0</v>
      </c>
      <c r="Q145" s="4" t="s">
        <v>8310</v>
      </c>
      <c r="R145" s="4" t="s">
        <v>8313</v>
      </c>
      <c r="S145" s="13">
        <f t="shared" si="12"/>
        <v>42559.064143518517</v>
      </c>
      <c r="T145" s="13">
        <f t="shared" si="13"/>
        <v>42616.246527777781</v>
      </c>
      <c r="U145">
        <f t="shared" si="14"/>
        <v>2016</v>
      </c>
      <c r="V145" s="14" t="s">
        <v>8373</v>
      </c>
    </row>
    <row r="146" spans="1:22" ht="88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9">
        <f t="shared" si="10"/>
        <v>27.6</v>
      </c>
      <c r="P146" s="8">
        <f t="shared" si="11"/>
        <v>55.945945945945944</v>
      </c>
      <c r="Q146" s="4" t="s">
        <v>8310</v>
      </c>
      <c r="R146" s="4" t="s">
        <v>8313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  <c r="V146" s="14" t="s">
        <v>8368</v>
      </c>
    </row>
    <row r="147" spans="1:22" ht="88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9">
        <f t="shared" si="10"/>
        <v>7.5111111111111111</v>
      </c>
      <c r="P147" s="8">
        <f t="shared" si="11"/>
        <v>37.555555555555557</v>
      </c>
      <c r="Q147" s="4" t="s">
        <v>8310</v>
      </c>
      <c r="R147" s="4" t="s">
        <v>8313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  <c r="V147" s="14" t="s">
        <v>8373</v>
      </c>
    </row>
    <row r="148" spans="1:22" ht="11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9">
        <f t="shared" si="10"/>
        <v>0.57499999999999996</v>
      </c>
      <c r="P148" s="8">
        <f t="shared" si="11"/>
        <v>38.333333333333336</v>
      </c>
      <c r="Q148" s="4" t="s">
        <v>8310</v>
      </c>
      <c r="R148" s="4" t="s">
        <v>8313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  <c r="V148" s="14" t="s">
        <v>8377</v>
      </c>
    </row>
    <row r="149" spans="1:22" ht="44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9">
        <f t="shared" si="10"/>
        <v>0</v>
      </c>
      <c r="P149" s="8">
        <f t="shared" si="11"/>
        <v>0</v>
      </c>
      <c r="Q149" s="4" t="s">
        <v>8310</v>
      </c>
      <c r="R149" s="4" t="s">
        <v>8313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  <c r="V149" s="14" t="s">
        <v>8377</v>
      </c>
    </row>
    <row r="150" spans="1:22" ht="88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9">
        <f t="shared" si="10"/>
        <v>0.08</v>
      </c>
      <c r="P150" s="8">
        <f t="shared" si="11"/>
        <v>20</v>
      </c>
      <c r="Q150" s="4" t="s">
        <v>8310</v>
      </c>
      <c r="R150" s="4" t="s">
        <v>8313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  <c r="V150" s="14" t="s">
        <v>8367</v>
      </c>
    </row>
    <row r="151" spans="1:22" ht="11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9">
        <f t="shared" si="10"/>
        <v>0.91999999999999993</v>
      </c>
      <c r="P151" s="8">
        <f t="shared" si="11"/>
        <v>15.333333333333334</v>
      </c>
      <c r="Q151" s="4" t="s">
        <v>8310</v>
      </c>
      <c r="R151" s="4" t="s">
        <v>8313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  <c r="V151" s="14" t="s">
        <v>8377</v>
      </c>
    </row>
    <row r="152" spans="1:22" ht="88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9">
        <f t="shared" si="10"/>
        <v>23.163076923076922</v>
      </c>
      <c r="P152" s="8">
        <f t="shared" si="11"/>
        <v>449.43283582089555</v>
      </c>
      <c r="Q152" s="4" t="s">
        <v>8310</v>
      </c>
      <c r="R152" s="4" t="s">
        <v>8313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  <c r="V152" s="14" t="s">
        <v>8372</v>
      </c>
    </row>
    <row r="153" spans="1:22" ht="11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9">
        <f t="shared" si="10"/>
        <v>5.5999999999999994E-2</v>
      </c>
      <c r="P153" s="8">
        <f t="shared" si="11"/>
        <v>28</v>
      </c>
      <c r="Q153" s="4" t="s">
        <v>8310</v>
      </c>
      <c r="R153" s="4" t="s">
        <v>8313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  <c r="V153" s="14" t="s">
        <v>8369</v>
      </c>
    </row>
    <row r="154" spans="1:22" ht="66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9">
        <f t="shared" si="10"/>
        <v>7.8947368421052634E-3</v>
      </c>
      <c r="P154" s="8">
        <f t="shared" si="11"/>
        <v>15</v>
      </c>
      <c r="Q154" s="4" t="s">
        <v>8310</v>
      </c>
      <c r="R154" s="4" t="s">
        <v>8313</v>
      </c>
      <c r="S154" s="13">
        <f t="shared" si="12"/>
        <v>41875.077546296292</v>
      </c>
      <c r="T154" s="13">
        <f t="shared" si="13"/>
        <v>41905.077546296292</v>
      </c>
      <c r="U154">
        <f t="shared" si="14"/>
        <v>2014</v>
      </c>
      <c r="V154" s="14" t="s">
        <v>8374</v>
      </c>
    </row>
    <row r="155" spans="1:22" ht="88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9">
        <f t="shared" si="10"/>
        <v>0.71799999999999997</v>
      </c>
      <c r="P155" s="8">
        <f t="shared" si="11"/>
        <v>35.9</v>
      </c>
      <c r="Q155" s="4" t="s">
        <v>8310</v>
      </c>
      <c r="R155" s="4" t="s">
        <v>8313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  <c r="V155" s="14" t="s">
        <v>8376</v>
      </c>
    </row>
    <row r="156" spans="1:22" ht="66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9">
        <f t="shared" si="10"/>
        <v>2.666666666666667</v>
      </c>
      <c r="P156" s="8">
        <f t="shared" si="11"/>
        <v>13.333333333333334</v>
      </c>
      <c r="Q156" s="4" t="s">
        <v>8310</v>
      </c>
      <c r="R156" s="4" t="s">
        <v>8313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  <c r="V156" s="14" t="s">
        <v>8369</v>
      </c>
    </row>
    <row r="157" spans="1:22" ht="11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9">
        <f t="shared" si="10"/>
        <v>6.0000000000000001E-3</v>
      </c>
      <c r="P157" s="8">
        <f t="shared" si="11"/>
        <v>20.25</v>
      </c>
      <c r="Q157" s="4" t="s">
        <v>8310</v>
      </c>
      <c r="R157" s="4" t="s">
        <v>8313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  <c r="V157" s="14" t="s">
        <v>8371</v>
      </c>
    </row>
    <row r="158" spans="1:22" ht="88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9">
        <f t="shared" si="10"/>
        <v>5.0999999999999996</v>
      </c>
      <c r="P158" s="8">
        <f t="shared" si="11"/>
        <v>119</v>
      </c>
      <c r="Q158" s="4" t="s">
        <v>8310</v>
      </c>
      <c r="R158" s="4" t="s">
        <v>8313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  <c r="V158" s="14" t="s">
        <v>8371</v>
      </c>
    </row>
    <row r="159" spans="1:22" ht="88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9">
        <f t="shared" si="10"/>
        <v>0.26711185308848079</v>
      </c>
      <c r="P159" s="8">
        <f t="shared" si="11"/>
        <v>4</v>
      </c>
      <c r="Q159" s="4" t="s">
        <v>8310</v>
      </c>
      <c r="R159" s="4" t="s">
        <v>8313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  <c r="V159" s="14" t="s">
        <v>8367</v>
      </c>
    </row>
    <row r="160" spans="1:22" ht="88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9">
        <f t="shared" si="10"/>
        <v>0</v>
      </c>
      <c r="P160" s="8">
        <f t="shared" si="11"/>
        <v>0</v>
      </c>
      <c r="Q160" s="4" t="s">
        <v>8310</v>
      </c>
      <c r="R160" s="4" t="s">
        <v>8313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  <c r="V160" s="14" t="s">
        <v>8375</v>
      </c>
    </row>
    <row r="161" spans="1:22" ht="88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9">
        <f t="shared" si="10"/>
        <v>2E-3</v>
      </c>
      <c r="P161" s="8">
        <f t="shared" si="11"/>
        <v>10</v>
      </c>
      <c r="Q161" s="4" t="s">
        <v>8310</v>
      </c>
      <c r="R161" s="4" t="s">
        <v>8313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  <c r="V161" s="14" t="s">
        <v>8370</v>
      </c>
    </row>
    <row r="162" spans="1:22" ht="88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9">
        <f t="shared" si="10"/>
        <v>0</v>
      </c>
      <c r="P162" s="8">
        <f t="shared" si="11"/>
        <v>0</v>
      </c>
      <c r="Q162" s="4" t="s">
        <v>8310</v>
      </c>
      <c r="R162" s="4" t="s">
        <v>8314</v>
      </c>
      <c r="S162" s="13">
        <f t="shared" si="12"/>
        <v>42171.913090277776</v>
      </c>
      <c r="T162" s="13">
        <f t="shared" si="13"/>
        <v>42231.913090277776</v>
      </c>
      <c r="U162">
        <f t="shared" si="14"/>
        <v>2015</v>
      </c>
      <c r="V162" s="14" t="s">
        <v>8371</v>
      </c>
    </row>
    <row r="163" spans="1:22" ht="88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9">
        <f t="shared" si="10"/>
        <v>0.01</v>
      </c>
      <c r="P163" s="8">
        <f t="shared" si="11"/>
        <v>5</v>
      </c>
      <c r="Q163" s="4" t="s">
        <v>8310</v>
      </c>
      <c r="R163" s="4" t="s">
        <v>8314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  <c r="V163" s="14" t="s">
        <v>8371</v>
      </c>
    </row>
    <row r="164" spans="1:22" ht="88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9">
        <f t="shared" si="10"/>
        <v>15.535714285714286</v>
      </c>
      <c r="P164" s="8">
        <f t="shared" si="11"/>
        <v>43.5</v>
      </c>
      <c r="Q164" s="4" t="s">
        <v>8310</v>
      </c>
      <c r="R164" s="4" t="s">
        <v>8314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  <c r="V164" s="14" t="s">
        <v>8373</v>
      </c>
    </row>
    <row r="165" spans="1:22" ht="132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9">
        <f t="shared" si="10"/>
        <v>0</v>
      </c>
      <c r="P165" s="8">
        <f t="shared" si="11"/>
        <v>0</v>
      </c>
      <c r="Q165" s="4" t="s">
        <v>8310</v>
      </c>
      <c r="R165" s="4" t="s">
        <v>8314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  <c r="V165" s="14" t="s">
        <v>8374</v>
      </c>
    </row>
    <row r="166" spans="1:22" ht="88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9">
        <f t="shared" si="10"/>
        <v>0.53333333333333333</v>
      </c>
      <c r="P166" s="8">
        <f t="shared" si="11"/>
        <v>91.428571428571431</v>
      </c>
      <c r="Q166" s="4" t="s">
        <v>8310</v>
      </c>
      <c r="R166" s="4" t="s">
        <v>8314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  <c r="V166" s="14" t="s">
        <v>8373</v>
      </c>
    </row>
    <row r="167" spans="1:22" ht="66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9">
        <f t="shared" si="10"/>
        <v>0</v>
      </c>
      <c r="P167" s="8">
        <f t="shared" si="11"/>
        <v>0</v>
      </c>
      <c r="Q167" s="4" t="s">
        <v>8310</v>
      </c>
      <c r="R167" s="4" t="s">
        <v>8314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  <c r="V167" s="14" t="s">
        <v>8378</v>
      </c>
    </row>
    <row r="168" spans="1:22" ht="88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9">
        <f t="shared" si="10"/>
        <v>60</v>
      </c>
      <c r="P168" s="8">
        <f t="shared" si="11"/>
        <v>3000</v>
      </c>
      <c r="Q168" s="4" t="s">
        <v>8310</v>
      </c>
      <c r="R168" s="4" t="s">
        <v>8314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  <c r="V168" s="14" t="s">
        <v>8378</v>
      </c>
    </row>
    <row r="169" spans="1:22" ht="88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9">
        <f t="shared" si="10"/>
        <v>0.01</v>
      </c>
      <c r="P169" s="8">
        <f t="shared" si="11"/>
        <v>5.5</v>
      </c>
      <c r="Q169" s="4" t="s">
        <v>8310</v>
      </c>
      <c r="R169" s="4" t="s">
        <v>8314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  <c r="V169" s="14" t="s">
        <v>8371</v>
      </c>
    </row>
    <row r="170" spans="1:22" ht="88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9">
        <f t="shared" si="10"/>
        <v>4.0625</v>
      </c>
      <c r="P170" s="8">
        <f t="shared" si="11"/>
        <v>108.33333333333333</v>
      </c>
      <c r="Q170" s="4" t="s">
        <v>8310</v>
      </c>
      <c r="R170" s="4" t="s">
        <v>8314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  <c r="V170" s="14" t="s">
        <v>8368</v>
      </c>
    </row>
    <row r="171" spans="1:22" ht="88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9">
        <f t="shared" si="10"/>
        <v>22.400000000000002</v>
      </c>
      <c r="P171" s="8">
        <f t="shared" si="11"/>
        <v>56</v>
      </c>
      <c r="Q171" s="4" t="s">
        <v>8310</v>
      </c>
      <c r="R171" s="4" t="s">
        <v>8314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  <c r="V171" s="14" t="s">
        <v>8375</v>
      </c>
    </row>
    <row r="172" spans="1:22" ht="11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9">
        <f t="shared" si="10"/>
        <v>3.25</v>
      </c>
      <c r="P172" s="8">
        <f t="shared" si="11"/>
        <v>32.5</v>
      </c>
      <c r="Q172" s="4" t="s">
        <v>8310</v>
      </c>
      <c r="R172" s="4" t="s">
        <v>8314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  <c r="V172" s="14" t="s">
        <v>8373</v>
      </c>
    </row>
    <row r="173" spans="1:22" ht="88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9">
        <f t="shared" si="10"/>
        <v>2E-3</v>
      </c>
      <c r="P173" s="8">
        <f t="shared" si="11"/>
        <v>1</v>
      </c>
      <c r="Q173" s="4" t="s">
        <v>8310</v>
      </c>
      <c r="R173" s="4" t="s">
        <v>8314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  <c r="V173" s="14" t="s">
        <v>8371</v>
      </c>
    </row>
    <row r="174" spans="1:22" ht="88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9">
        <f t="shared" si="10"/>
        <v>0</v>
      </c>
      <c r="P174" s="8">
        <f t="shared" si="11"/>
        <v>0</v>
      </c>
      <c r="Q174" s="4" t="s">
        <v>8310</v>
      </c>
      <c r="R174" s="4" t="s">
        <v>8314</v>
      </c>
      <c r="S174" s="13">
        <f t="shared" si="12"/>
        <v>42047.394942129627</v>
      </c>
      <c r="T174" s="13">
        <f t="shared" si="13"/>
        <v>42082.353275462963</v>
      </c>
      <c r="U174">
        <f t="shared" si="14"/>
        <v>2015</v>
      </c>
      <c r="V174" s="14" t="s">
        <v>8368</v>
      </c>
    </row>
    <row r="175" spans="1:22" ht="88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9">
        <f t="shared" si="10"/>
        <v>0</v>
      </c>
      <c r="P175" s="8">
        <f t="shared" si="11"/>
        <v>0</v>
      </c>
      <c r="Q175" s="4" t="s">
        <v>8310</v>
      </c>
      <c r="R175" s="4" t="s">
        <v>8314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  <c r="V175" s="14" t="s">
        <v>8367</v>
      </c>
    </row>
    <row r="176" spans="1:22" ht="88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9">
        <f t="shared" si="10"/>
        <v>0</v>
      </c>
      <c r="P176" s="8">
        <f t="shared" si="11"/>
        <v>0</v>
      </c>
      <c r="Q176" s="4" t="s">
        <v>8310</v>
      </c>
      <c r="R176" s="4" t="s">
        <v>8314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  <c r="V176" s="14" t="s">
        <v>8372</v>
      </c>
    </row>
    <row r="177" spans="1:22" ht="88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9">
        <f t="shared" si="10"/>
        <v>6.4850000000000003</v>
      </c>
      <c r="P177" s="8">
        <f t="shared" si="11"/>
        <v>49.884615384615387</v>
      </c>
      <c r="Q177" s="4" t="s">
        <v>8310</v>
      </c>
      <c r="R177" s="4" t="s">
        <v>8314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  <c r="V177" s="14" t="s">
        <v>8374</v>
      </c>
    </row>
    <row r="178" spans="1:22" ht="88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9">
        <f t="shared" si="10"/>
        <v>0</v>
      </c>
      <c r="P178" s="8">
        <f t="shared" si="11"/>
        <v>0</v>
      </c>
      <c r="Q178" s="4" t="s">
        <v>8310</v>
      </c>
      <c r="R178" s="4" t="s">
        <v>8314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  <c r="V178" s="14" t="s">
        <v>8373</v>
      </c>
    </row>
    <row r="179" spans="1:22" ht="66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9">
        <f t="shared" si="10"/>
        <v>40</v>
      </c>
      <c r="P179" s="8">
        <f t="shared" si="11"/>
        <v>25.714285714285715</v>
      </c>
      <c r="Q179" s="4" t="s">
        <v>8310</v>
      </c>
      <c r="R179" s="4" t="s">
        <v>8314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  <c r="V179" s="14" t="s">
        <v>8372</v>
      </c>
    </row>
    <row r="180" spans="1:22" ht="66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9">
        <f t="shared" si="10"/>
        <v>0</v>
      </c>
      <c r="P180" s="8">
        <f t="shared" si="11"/>
        <v>0</v>
      </c>
      <c r="Q180" s="4" t="s">
        <v>8310</v>
      </c>
      <c r="R180" s="4" t="s">
        <v>8314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  <c r="V180" s="14" t="s">
        <v>8376</v>
      </c>
    </row>
    <row r="181" spans="1:22" ht="66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9">
        <f t="shared" si="10"/>
        <v>20</v>
      </c>
      <c r="P181" s="8">
        <f t="shared" si="11"/>
        <v>100</v>
      </c>
      <c r="Q181" s="4" t="s">
        <v>8310</v>
      </c>
      <c r="R181" s="4" t="s">
        <v>8314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  <c r="V181" s="14" t="s">
        <v>8368</v>
      </c>
    </row>
    <row r="182" spans="1:22" ht="88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9">
        <f t="shared" si="10"/>
        <v>33.416666666666664</v>
      </c>
      <c r="P182" s="8">
        <f t="shared" si="11"/>
        <v>30.846153846153847</v>
      </c>
      <c r="Q182" s="4" t="s">
        <v>8310</v>
      </c>
      <c r="R182" s="4" t="s">
        <v>8314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  <c r="V182" s="14" t="s">
        <v>8372</v>
      </c>
    </row>
    <row r="183" spans="1:22" ht="11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9">
        <f t="shared" si="10"/>
        <v>21.092608822670172</v>
      </c>
      <c r="P183" s="8">
        <f t="shared" si="11"/>
        <v>180.5</v>
      </c>
      <c r="Q183" s="4" t="s">
        <v>8310</v>
      </c>
      <c r="R183" s="4" t="s">
        <v>8314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  <c r="V183" s="14" t="s">
        <v>8370</v>
      </c>
    </row>
    <row r="184" spans="1:22" ht="88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9">
        <f t="shared" si="10"/>
        <v>0</v>
      </c>
      <c r="P184" s="8">
        <f t="shared" si="11"/>
        <v>0</v>
      </c>
      <c r="Q184" s="4" t="s">
        <v>8310</v>
      </c>
      <c r="R184" s="4" t="s">
        <v>8314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  <c r="V184" s="14" t="s">
        <v>8378</v>
      </c>
    </row>
    <row r="185" spans="1:22" ht="22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9">
        <f t="shared" si="10"/>
        <v>35.856000000000002</v>
      </c>
      <c r="P185" s="8">
        <f t="shared" si="11"/>
        <v>373.5</v>
      </c>
      <c r="Q185" s="4" t="s">
        <v>8310</v>
      </c>
      <c r="R185" s="4" t="s">
        <v>8314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  <c r="V185" s="14" t="s">
        <v>8376</v>
      </c>
    </row>
    <row r="186" spans="1:22" ht="88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9">
        <f t="shared" si="10"/>
        <v>3.4000000000000004</v>
      </c>
      <c r="P186" s="8">
        <f t="shared" si="11"/>
        <v>25.5</v>
      </c>
      <c r="Q186" s="4" t="s">
        <v>8310</v>
      </c>
      <c r="R186" s="4" t="s">
        <v>8314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  <c r="V186" s="14" t="s">
        <v>8373</v>
      </c>
    </row>
    <row r="187" spans="1:22" ht="22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9">
        <f t="shared" si="10"/>
        <v>5.5</v>
      </c>
      <c r="P187" s="8">
        <f t="shared" si="11"/>
        <v>220</v>
      </c>
      <c r="Q187" s="4" t="s">
        <v>8310</v>
      </c>
      <c r="R187" s="4" t="s">
        <v>8314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  <c r="V187" s="14" t="s">
        <v>8373</v>
      </c>
    </row>
    <row r="188" spans="1:22" ht="88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9">
        <f t="shared" si="10"/>
        <v>0</v>
      </c>
      <c r="P188" s="8">
        <f t="shared" si="11"/>
        <v>0</v>
      </c>
      <c r="Q188" s="4" t="s">
        <v>8310</v>
      </c>
      <c r="R188" s="4" t="s">
        <v>8314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  <c r="V188" s="14" t="s">
        <v>8368</v>
      </c>
    </row>
    <row r="189" spans="1:22" ht="66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9">
        <f t="shared" si="10"/>
        <v>16</v>
      </c>
      <c r="P189" s="8">
        <f t="shared" si="11"/>
        <v>160</v>
      </c>
      <c r="Q189" s="4" t="s">
        <v>8310</v>
      </c>
      <c r="R189" s="4" t="s">
        <v>8314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  <c r="V189" s="14" t="s">
        <v>8371</v>
      </c>
    </row>
    <row r="190" spans="1:22" ht="11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9">
        <f t="shared" si="10"/>
        <v>0</v>
      </c>
      <c r="P190" s="8">
        <f t="shared" si="11"/>
        <v>0</v>
      </c>
      <c r="Q190" s="4" t="s">
        <v>8310</v>
      </c>
      <c r="R190" s="4" t="s">
        <v>8314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  <c r="V190" s="14" t="s">
        <v>8374</v>
      </c>
    </row>
    <row r="191" spans="1:22" ht="11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9">
        <f t="shared" si="10"/>
        <v>6.8999999999999992E-2</v>
      </c>
      <c r="P191" s="8">
        <f t="shared" si="11"/>
        <v>69</v>
      </c>
      <c r="Q191" s="4" t="s">
        <v>8310</v>
      </c>
      <c r="R191" s="4" t="s">
        <v>8314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  <c r="V191" s="14" t="s">
        <v>8373</v>
      </c>
    </row>
    <row r="192" spans="1:22" ht="44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9">
        <f t="shared" si="10"/>
        <v>0.41666666666666669</v>
      </c>
      <c r="P192" s="8">
        <f t="shared" si="11"/>
        <v>50</v>
      </c>
      <c r="Q192" s="4" t="s">
        <v>8310</v>
      </c>
      <c r="R192" s="4" t="s">
        <v>8314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  <c r="V192" s="14" t="s">
        <v>8371</v>
      </c>
    </row>
    <row r="193" spans="1:22" ht="88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9">
        <f t="shared" si="10"/>
        <v>5</v>
      </c>
      <c r="P193" s="8">
        <f t="shared" si="11"/>
        <v>83.333333333333329</v>
      </c>
      <c r="Q193" s="4" t="s">
        <v>8310</v>
      </c>
      <c r="R193" s="4" t="s">
        <v>8314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  <c r="V193" s="14" t="s">
        <v>8374</v>
      </c>
    </row>
    <row r="194" spans="1:22" ht="11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9">
        <f t="shared" si="10"/>
        <v>1.6999999999999999E-3</v>
      </c>
      <c r="P194" s="8">
        <f t="shared" si="11"/>
        <v>5.666666666666667</v>
      </c>
      <c r="Q194" s="4" t="s">
        <v>8310</v>
      </c>
      <c r="R194" s="4" t="s">
        <v>8314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  <c r="V194" s="14" t="s">
        <v>8375</v>
      </c>
    </row>
    <row r="195" spans="1:22" ht="11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9">
        <f t="shared" ref="O195:O258" si="15">+(E195/D195)*100</f>
        <v>0</v>
      </c>
      <c r="P195" s="8">
        <f t="shared" ref="P195:P258" si="16">+IFERROR(E195/L195,0)</f>
        <v>0</v>
      </c>
      <c r="Q195" s="4" t="s">
        <v>8310</v>
      </c>
      <c r="R195" s="4" t="s">
        <v>8314</v>
      </c>
      <c r="S195" s="13">
        <f t="shared" ref="S195:S258" si="17">(((J195/86400)+25569))</f>
        <v>41911.934791666667</v>
      </c>
      <c r="T195" s="13">
        <f t="shared" ref="T195:T258" si="18">(((I195/86400)+25569))</f>
        <v>41971.976458333331</v>
      </c>
      <c r="U195">
        <f t="shared" ref="U195:U258" si="19">+YEAR(S195)</f>
        <v>2014</v>
      </c>
      <c r="V195" s="14" t="s">
        <v>8375</v>
      </c>
    </row>
    <row r="196" spans="1:22" ht="88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9">
        <f t="shared" si="15"/>
        <v>0.12</v>
      </c>
      <c r="P196" s="8">
        <f t="shared" si="16"/>
        <v>1</v>
      </c>
      <c r="Q196" s="4" t="s">
        <v>8310</v>
      </c>
      <c r="R196" s="4" t="s">
        <v>8314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  <c r="V196" s="14" t="s">
        <v>8367</v>
      </c>
    </row>
    <row r="197" spans="1:22" ht="88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9">
        <f t="shared" si="15"/>
        <v>0</v>
      </c>
      <c r="P197" s="8">
        <f t="shared" si="16"/>
        <v>0</v>
      </c>
      <c r="Q197" s="4" t="s">
        <v>8310</v>
      </c>
      <c r="R197" s="4" t="s">
        <v>8314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  <c r="V197" s="14" t="s">
        <v>8370</v>
      </c>
    </row>
    <row r="198" spans="1:22" ht="88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9">
        <f t="shared" si="15"/>
        <v>41.857142857142861</v>
      </c>
      <c r="P198" s="8">
        <f t="shared" si="16"/>
        <v>77.10526315789474</v>
      </c>
      <c r="Q198" s="4" t="s">
        <v>8310</v>
      </c>
      <c r="R198" s="4" t="s">
        <v>8314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  <c r="V198" s="14" t="s">
        <v>8375</v>
      </c>
    </row>
    <row r="199" spans="1:22" ht="88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9">
        <f t="shared" si="15"/>
        <v>10.48</v>
      </c>
      <c r="P199" s="8">
        <f t="shared" si="16"/>
        <v>32.75</v>
      </c>
      <c r="Q199" s="4" t="s">
        <v>8310</v>
      </c>
      <c r="R199" s="4" t="s">
        <v>8314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  <c r="V199" s="14" t="s">
        <v>8367</v>
      </c>
    </row>
    <row r="200" spans="1:22" ht="88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9">
        <f t="shared" si="15"/>
        <v>1.1159999999999999</v>
      </c>
      <c r="P200" s="8">
        <f t="shared" si="16"/>
        <v>46.5</v>
      </c>
      <c r="Q200" s="4" t="s">
        <v>8310</v>
      </c>
      <c r="R200" s="4" t="s">
        <v>8314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  <c r="V200" s="14" t="s">
        <v>8375</v>
      </c>
    </row>
    <row r="201" spans="1:22" ht="11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9">
        <f t="shared" si="15"/>
        <v>0</v>
      </c>
      <c r="P201" s="8">
        <f t="shared" si="16"/>
        <v>0</v>
      </c>
      <c r="Q201" s="4" t="s">
        <v>8310</v>
      </c>
      <c r="R201" s="4" t="s">
        <v>8314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  <c r="V201" s="14" t="s">
        <v>8374</v>
      </c>
    </row>
    <row r="202" spans="1:22" ht="66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9">
        <f t="shared" si="15"/>
        <v>26.192500000000003</v>
      </c>
      <c r="P202" s="8">
        <f t="shared" si="16"/>
        <v>87.308333333333337</v>
      </c>
      <c r="Q202" s="4" t="s">
        <v>8310</v>
      </c>
      <c r="R202" s="4" t="s">
        <v>8314</v>
      </c>
      <c r="S202" s="13">
        <f t="shared" si="17"/>
        <v>41867.083368055552</v>
      </c>
      <c r="T202" s="13">
        <f t="shared" si="18"/>
        <v>41897.083368055552</v>
      </c>
      <c r="U202">
        <f t="shared" si="19"/>
        <v>2014</v>
      </c>
      <c r="V202" s="14" t="s">
        <v>8374</v>
      </c>
    </row>
    <row r="203" spans="1:22" ht="11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9">
        <f t="shared" si="15"/>
        <v>58.461538461538467</v>
      </c>
      <c r="P203" s="8">
        <f t="shared" si="16"/>
        <v>54.285714285714285</v>
      </c>
      <c r="Q203" s="4" t="s">
        <v>8310</v>
      </c>
      <c r="R203" s="4" t="s">
        <v>8314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  <c r="V203" s="14" t="s">
        <v>8367</v>
      </c>
    </row>
    <row r="204" spans="1:22" ht="44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9">
        <f t="shared" si="15"/>
        <v>0</v>
      </c>
      <c r="P204" s="8">
        <f t="shared" si="16"/>
        <v>0</v>
      </c>
      <c r="Q204" s="4" t="s">
        <v>8310</v>
      </c>
      <c r="R204" s="4" t="s">
        <v>8314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  <c r="V204" s="14" t="s">
        <v>8375</v>
      </c>
    </row>
    <row r="205" spans="1:22" ht="88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9">
        <f t="shared" si="15"/>
        <v>29.84</v>
      </c>
      <c r="P205" s="8">
        <f t="shared" si="16"/>
        <v>93.25</v>
      </c>
      <c r="Q205" s="4" t="s">
        <v>8310</v>
      </c>
      <c r="R205" s="4" t="s">
        <v>8314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  <c r="V205" s="14" t="s">
        <v>8377</v>
      </c>
    </row>
    <row r="206" spans="1:22" ht="88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9">
        <f t="shared" si="15"/>
        <v>50.721666666666664</v>
      </c>
      <c r="P206" s="8">
        <f t="shared" si="16"/>
        <v>117.68368136117556</v>
      </c>
      <c r="Q206" s="4" t="s">
        <v>8310</v>
      </c>
      <c r="R206" s="4" t="s">
        <v>8314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  <c r="V206" s="14" t="s">
        <v>8373</v>
      </c>
    </row>
    <row r="207" spans="1:22" ht="88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9">
        <f t="shared" si="15"/>
        <v>16.25</v>
      </c>
      <c r="P207" s="8">
        <f t="shared" si="16"/>
        <v>76.470588235294116</v>
      </c>
      <c r="Q207" s="4" t="s">
        <v>8310</v>
      </c>
      <c r="R207" s="4" t="s">
        <v>8314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  <c r="V207" s="14" t="s">
        <v>8375</v>
      </c>
    </row>
    <row r="208" spans="1:22" ht="66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9">
        <f t="shared" si="15"/>
        <v>0</v>
      </c>
      <c r="P208" s="8">
        <f t="shared" si="16"/>
        <v>0</v>
      </c>
      <c r="Q208" s="4" t="s">
        <v>8310</v>
      </c>
      <c r="R208" s="4" t="s">
        <v>8314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  <c r="V208" s="14" t="s">
        <v>8373</v>
      </c>
    </row>
    <row r="209" spans="1:22" ht="88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9">
        <f t="shared" si="15"/>
        <v>15.214285714285714</v>
      </c>
      <c r="P209" s="8">
        <f t="shared" si="16"/>
        <v>163.84615384615384</v>
      </c>
      <c r="Q209" s="4" t="s">
        <v>8310</v>
      </c>
      <c r="R209" s="4" t="s">
        <v>8314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  <c r="V209" s="14" t="s">
        <v>8378</v>
      </c>
    </row>
    <row r="210" spans="1:22" ht="88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9">
        <f t="shared" si="15"/>
        <v>0</v>
      </c>
      <c r="P210" s="8">
        <f t="shared" si="16"/>
        <v>0</v>
      </c>
      <c r="Q210" s="4" t="s">
        <v>8310</v>
      </c>
      <c r="R210" s="4" t="s">
        <v>8314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  <c r="V210" s="14" t="s">
        <v>8377</v>
      </c>
    </row>
    <row r="211" spans="1:22" ht="88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9">
        <f t="shared" si="15"/>
        <v>0</v>
      </c>
      <c r="P211" s="8">
        <f t="shared" si="16"/>
        <v>0</v>
      </c>
      <c r="Q211" s="4" t="s">
        <v>8310</v>
      </c>
      <c r="R211" s="4" t="s">
        <v>8314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  <c r="V211" s="14" t="s">
        <v>8371</v>
      </c>
    </row>
    <row r="212" spans="1:22" ht="88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9">
        <f t="shared" si="15"/>
        <v>25.25</v>
      </c>
      <c r="P212" s="8">
        <f t="shared" si="16"/>
        <v>91.818181818181813</v>
      </c>
      <c r="Q212" s="4" t="s">
        <v>8310</v>
      </c>
      <c r="R212" s="4" t="s">
        <v>8314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  <c r="V212" s="14" t="s">
        <v>8375</v>
      </c>
    </row>
    <row r="213" spans="1:22" ht="11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9">
        <f t="shared" si="15"/>
        <v>44.6</v>
      </c>
      <c r="P213" s="8">
        <f t="shared" si="16"/>
        <v>185.83333333333334</v>
      </c>
      <c r="Q213" s="4" t="s">
        <v>8310</v>
      </c>
      <c r="R213" s="4" t="s">
        <v>8314</v>
      </c>
      <c r="S213" s="13">
        <f t="shared" si="17"/>
        <v>42236.159918981481</v>
      </c>
      <c r="T213" s="13">
        <f t="shared" si="18"/>
        <v>42266.159918981481</v>
      </c>
      <c r="U213">
        <f t="shared" si="19"/>
        <v>2015</v>
      </c>
      <c r="V213" s="14" t="s">
        <v>8374</v>
      </c>
    </row>
    <row r="214" spans="1:22" ht="66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9">
        <f t="shared" si="15"/>
        <v>1.5873015873015872E-2</v>
      </c>
      <c r="P214" s="8">
        <f t="shared" si="16"/>
        <v>1</v>
      </c>
      <c r="Q214" s="4" t="s">
        <v>8310</v>
      </c>
      <c r="R214" s="4" t="s">
        <v>8314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  <c r="V214" s="14" t="s">
        <v>8368</v>
      </c>
    </row>
    <row r="215" spans="1:22" ht="66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9">
        <f t="shared" si="15"/>
        <v>0.04</v>
      </c>
      <c r="P215" s="8">
        <f t="shared" si="16"/>
        <v>20</v>
      </c>
      <c r="Q215" s="4" t="s">
        <v>8310</v>
      </c>
      <c r="R215" s="4" t="s">
        <v>8314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  <c r="V215" s="14" t="s">
        <v>8373</v>
      </c>
    </row>
    <row r="216" spans="1:22" ht="11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9">
        <f t="shared" si="15"/>
        <v>8.0000000000000002E-3</v>
      </c>
      <c r="P216" s="8">
        <f t="shared" si="16"/>
        <v>1</v>
      </c>
      <c r="Q216" s="4" t="s">
        <v>8310</v>
      </c>
      <c r="R216" s="4" t="s">
        <v>8314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  <c r="V216" s="14" t="s">
        <v>8367</v>
      </c>
    </row>
    <row r="217" spans="1:22" ht="11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9">
        <f t="shared" si="15"/>
        <v>0.22727272727272727</v>
      </c>
      <c r="P217" s="8">
        <f t="shared" si="16"/>
        <v>10</v>
      </c>
      <c r="Q217" s="4" t="s">
        <v>8310</v>
      </c>
      <c r="R217" s="4" t="s">
        <v>8314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  <c r="V217" s="14" t="s">
        <v>8367</v>
      </c>
    </row>
    <row r="218" spans="1:22" ht="88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9">
        <f t="shared" si="15"/>
        <v>55.698440000000005</v>
      </c>
      <c r="P218" s="8">
        <f t="shared" si="16"/>
        <v>331.53833333333336</v>
      </c>
      <c r="Q218" s="4" t="s">
        <v>8310</v>
      </c>
      <c r="R218" s="4" t="s">
        <v>8314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  <c r="V218" s="14" t="s">
        <v>8372</v>
      </c>
    </row>
    <row r="219" spans="1:22" ht="22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9">
        <f t="shared" si="15"/>
        <v>11.943</v>
      </c>
      <c r="P219" s="8">
        <f t="shared" si="16"/>
        <v>314.28947368421052</v>
      </c>
      <c r="Q219" s="4" t="s">
        <v>8310</v>
      </c>
      <c r="R219" s="4" t="s">
        <v>8314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  <c r="V219" s="14" t="s">
        <v>8377</v>
      </c>
    </row>
    <row r="220" spans="1:22" ht="11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9">
        <f t="shared" si="15"/>
        <v>2</v>
      </c>
      <c r="P220" s="8">
        <f t="shared" si="16"/>
        <v>100</v>
      </c>
      <c r="Q220" s="4" t="s">
        <v>8310</v>
      </c>
      <c r="R220" s="4" t="s">
        <v>8314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  <c r="V220" s="14" t="s">
        <v>8372</v>
      </c>
    </row>
    <row r="221" spans="1:22" ht="66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9">
        <f t="shared" si="15"/>
        <v>17.630000000000003</v>
      </c>
      <c r="P221" s="8">
        <f t="shared" si="16"/>
        <v>115.98684210526316</v>
      </c>
      <c r="Q221" s="4" t="s">
        <v>8310</v>
      </c>
      <c r="R221" s="4" t="s">
        <v>8314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  <c r="V221" s="14" t="s">
        <v>8368</v>
      </c>
    </row>
    <row r="222" spans="1:22" ht="88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9">
        <f t="shared" si="15"/>
        <v>0.72</v>
      </c>
      <c r="P222" s="8">
        <f t="shared" si="16"/>
        <v>120</v>
      </c>
      <c r="Q222" s="4" t="s">
        <v>8310</v>
      </c>
      <c r="R222" s="4" t="s">
        <v>8314</v>
      </c>
      <c r="S222" s="13">
        <f t="shared" si="17"/>
        <v>42195.643865740742</v>
      </c>
      <c r="T222" s="13">
        <f t="shared" si="18"/>
        <v>42236.837500000001</v>
      </c>
      <c r="U222">
        <f t="shared" si="19"/>
        <v>2015</v>
      </c>
      <c r="V222" s="14" t="s">
        <v>8373</v>
      </c>
    </row>
    <row r="223" spans="1:22" ht="44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9">
        <f t="shared" si="15"/>
        <v>0</v>
      </c>
      <c r="P223" s="8">
        <f t="shared" si="16"/>
        <v>0</v>
      </c>
      <c r="Q223" s="4" t="s">
        <v>8310</v>
      </c>
      <c r="R223" s="4" t="s">
        <v>8314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  <c r="V223" s="14" t="s">
        <v>8367</v>
      </c>
    </row>
    <row r="224" spans="1:22" ht="88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9">
        <f t="shared" si="15"/>
        <v>13</v>
      </c>
      <c r="P224" s="8">
        <f t="shared" si="16"/>
        <v>65</v>
      </c>
      <c r="Q224" s="4" t="s">
        <v>8310</v>
      </c>
      <c r="R224" s="4" t="s">
        <v>8314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  <c r="V224" s="14" t="s">
        <v>8367</v>
      </c>
    </row>
    <row r="225" spans="1:22" ht="88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9">
        <f t="shared" si="15"/>
        <v>0</v>
      </c>
      <c r="P225" s="8">
        <f t="shared" si="16"/>
        <v>0</v>
      </c>
      <c r="Q225" s="4" t="s">
        <v>8310</v>
      </c>
      <c r="R225" s="4" t="s">
        <v>8314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  <c r="V225" s="14" t="s">
        <v>8369</v>
      </c>
    </row>
    <row r="226" spans="1:22" ht="11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9">
        <f t="shared" si="15"/>
        <v>0</v>
      </c>
      <c r="P226" s="8">
        <f t="shared" si="16"/>
        <v>0</v>
      </c>
      <c r="Q226" s="4" t="s">
        <v>8310</v>
      </c>
      <c r="R226" s="4" t="s">
        <v>8314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  <c r="V226" s="14" t="s">
        <v>8370</v>
      </c>
    </row>
    <row r="227" spans="1:22" ht="88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9">
        <f t="shared" si="15"/>
        <v>0</v>
      </c>
      <c r="P227" s="8">
        <f t="shared" si="16"/>
        <v>0</v>
      </c>
      <c r="Q227" s="4" t="s">
        <v>8310</v>
      </c>
      <c r="R227" s="4" t="s">
        <v>8314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  <c r="V227" s="14" t="s">
        <v>8372</v>
      </c>
    </row>
    <row r="228" spans="1:22" ht="88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9">
        <f t="shared" si="15"/>
        <v>0.86206896551724133</v>
      </c>
      <c r="P228" s="8">
        <f t="shared" si="16"/>
        <v>125</v>
      </c>
      <c r="Q228" s="4" t="s">
        <v>8310</v>
      </c>
      <c r="R228" s="4" t="s">
        <v>8314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  <c r="V228" s="14" t="s">
        <v>8369</v>
      </c>
    </row>
    <row r="229" spans="1:22" ht="88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9">
        <f t="shared" si="15"/>
        <v>0</v>
      </c>
      <c r="P229" s="8">
        <f t="shared" si="16"/>
        <v>0</v>
      </c>
      <c r="Q229" s="4" t="s">
        <v>8310</v>
      </c>
      <c r="R229" s="4" t="s">
        <v>8314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  <c r="V229" s="14" t="s">
        <v>8371</v>
      </c>
    </row>
    <row r="230" spans="1:22" ht="66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9">
        <f t="shared" si="15"/>
        <v>0</v>
      </c>
      <c r="P230" s="8">
        <f t="shared" si="16"/>
        <v>0</v>
      </c>
      <c r="Q230" s="4" t="s">
        <v>8310</v>
      </c>
      <c r="R230" s="4" t="s">
        <v>8314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  <c r="V230" s="14" t="s">
        <v>8369</v>
      </c>
    </row>
    <row r="231" spans="1:22" ht="88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9">
        <f t="shared" si="15"/>
        <v>0</v>
      </c>
      <c r="P231" s="8">
        <f t="shared" si="16"/>
        <v>0</v>
      </c>
      <c r="Q231" s="4" t="s">
        <v>8310</v>
      </c>
      <c r="R231" s="4" t="s">
        <v>8314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  <c r="V231" s="14" t="s">
        <v>8367</v>
      </c>
    </row>
    <row r="232" spans="1:22" ht="88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9">
        <f t="shared" si="15"/>
        <v>0.4</v>
      </c>
      <c r="P232" s="8">
        <f t="shared" si="16"/>
        <v>30</v>
      </c>
      <c r="Q232" s="4" t="s">
        <v>8310</v>
      </c>
      <c r="R232" s="4" t="s">
        <v>8314</v>
      </c>
      <c r="S232" s="13">
        <f t="shared" si="17"/>
        <v>42129.77721064815</v>
      </c>
      <c r="T232" s="13">
        <f t="shared" si="18"/>
        <v>42159.77721064815</v>
      </c>
      <c r="U232">
        <f t="shared" si="19"/>
        <v>2015</v>
      </c>
      <c r="V232" s="14" t="s">
        <v>8370</v>
      </c>
    </row>
    <row r="233" spans="1:22" ht="88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9">
        <f t="shared" si="15"/>
        <v>0</v>
      </c>
      <c r="P233" s="8">
        <f t="shared" si="16"/>
        <v>0</v>
      </c>
      <c r="Q233" s="4" t="s">
        <v>8310</v>
      </c>
      <c r="R233" s="4" t="s">
        <v>8314</v>
      </c>
      <c r="S233" s="13">
        <f t="shared" si="17"/>
        <v>42341.958923611106</v>
      </c>
      <c r="T233" s="13">
        <f t="shared" si="18"/>
        <v>42371.958923611106</v>
      </c>
      <c r="U233">
        <f t="shared" si="19"/>
        <v>2015</v>
      </c>
      <c r="V233" s="14" t="s">
        <v>8378</v>
      </c>
    </row>
    <row r="234" spans="1:22" ht="11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9">
        <f t="shared" si="15"/>
        <v>2.75</v>
      </c>
      <c r="P234" s="8">
        <f t="shared" si="16"/>
        <v>15.714285714285714</v>
      </c>
      <c r="Q234" s="4" t="s">
        <v>8310</v>
      </c>
      <c r="R234" s="4" t="s">
        <v>8314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  <c r="V234" s="14" t="s">
        <v>8367</v>
      </c>
    </row>
    <row r="235" spans="1:22" ht="88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9">
        <f t="shared" si="15"/>
        <v>0</v>
      </c>
      <c r="P235" s="8">
        <f t="shared" si="16"/>
        <v>0</v>
      </c>
      <c r="Q235" s="4" t="s">
        <v>8310</v>
      </c>
      <c r="R235" s="4" t="s">
        <v>8314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  <c r="V235" s="14" t="s">
        <v>8374</v>
      </c>
    </row>
    <row r="236" spans="1:22" ht="88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9">
        <f t="shared" si="15"/>
        <v>40.1</v>
      </c>
      <c r="P236" s="8">
        <f t="shared" si="16"/>
        <v>80.2</v>
      </c>
      <c r="Q236" s="4" t="s">
        <v>8310</v>
      </c>
      <c r="R236" s="4" t="s">
        <v>8314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  <c r="V236" s="14" t="s">
        <v>8370</v>
      </c>
    </row>
    <row r="237" spans="1:22" ht="66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9">
        <f t="shared" si="15"/>
        <v>0</v>
      </c>
      <c r="P237" s="8">
        <f t="shared" si="16"/>
        <v>0</v>
      </c>
      <c r="Q237" s="4" t="s">
        <v>8310</v>
      </c>
      <c r="R237" s="4" t="s">
        <v>8314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  <c r="V237" s="14" t="s">
        <v>8371</v>
      </c>
    </row>
    <row r="238" spans="1:22" ht="88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9">
        <f t="shared" si="15"/>
        <v>0</v>
      </c>
      <c r="P238" s="8">
        <f t="shared" si="16"/>
        <v>0</v>
      </c>
      <c r="Q238" s="4" t="s">
        <v>8310</v>
      </c>
      <c r="R238" s="4" t="s">
        <v>8314</v>
      </c>
      <c r="S238" s="13">
        <f t="shared" si="17"/>
        <v>42321.084479166668</v>
      </c>
      <c r="T238" s="13">
        <f t="shared" si="18"/>
        <v>42374</v>
      </c>
      <c r="U238">
        <f t="shared" si="19"/>
        <v>2015</v>
      </c>
      <c r="V238" s="14" t="s">
        <v>8377</v>
      </c>
    </row>
    <row r="239" spans="1:22" ht="44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9">
        <f t="shared" si="15"/>
        <v>0.33333333333333337</v>
      </c>
      <c r="P239" s="8">
        <f t="shared" si="16"/>
        <v>50</v>
      </c>
      <c r="Q239" s="4" t="s">
        <v>8310</v>
      </c>
      <c r="R239" s="4" t="s">
        <v>8314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  <c r="V239" s="14" t="s">
        <v>8367</v>
      </c>
    </row>
    <row r="240" spans="1:22" ht="88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9">
        <f t="shared" si="15"/>
        <v>0</v>
      </c>
      <c r="P240" s="8">
        <f t="shared" si="16"/>
        <v>0</v>
      </c>
      <c r="Q240" s="4" t="s">
        <v>8310</v>
      </c>
      <c r="R240" s="4" t="s">
        <v>8314</v>
      </c>
      <c r="S240" s="13">
        <f t="shared" si="17"/>
        <v>42713.962500000001</v>
      </c>
      <c r="T240" s="13">
        <f t="shared" si="18"/>
        <v>42734.375</v>
      </c>
      <c r="U240">
        <f t="shared" si="19"/>
        <v>2016</v>
      </c>
      <c r="V240" s="14" t="s">
        <v>8378</v>
      </c>
    </row>
    <row r="241" spans="1:22" ht="88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9">
        <f t="shared" si="15"/>
        <v>25</v>
      </c>
      <c r="P241" s="8">
        <f t="shared" si="16"/>
        <v>50</v>
      </c>
      <c r="Q241" s="4" t="s">
        <v>8310</v>
      </c>
      <c r="R241" s="4" t="s">
        <v>8314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  <c r="V241" s="14" t="s">
        <v>8376</v>
      </c>
    </row>
    <row r="242" spans="1:22" ht="88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9">
        <f t="shared" si="15"/>
        <v>107.63413333333334</v>
      </c>
      <c r="P242" s="8">
        <f t="shared" si="16"/>
        <v>117.84759124087591</v>
      </c>
      <c r="Q242" s="4" t="s">
        <v>8310</v>
      </c>
      <c r="R242" s="4" t="s">
        <v>8315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  <c r="V242" s="14" t="s">
        <v>8372</v>
      </c>
    </row>
    <row r="243" spans="1:22" ht="88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9">
        <f t="shared" si="15"/>
        <v>112.63736263736264</v>
      </c>
      <c r="P243" s="8">
        <f t="shared" si="16"/>
        <v>109.04255319148936</v>
      </c>
      <c r="Q243" s="4" t="s">
        <v>8310</v>
      </c>
      <c r="R243" s="4" t="s">
        <v>8315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  <c r="V243" s="14" t="s">
        <v>8377</v>
      </c>
    </row>
    <row r="244" spans="1:22" ht="88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9">
        <f t="shared" si="15"/>
        <v>113.46153846153845</v>
      </c>
      <c r="P244" s="8">
        <f t="shared" si="16"/>
        <v>73.019801980198025</v>
      </c>
      <c r="Q244" s="4" t="s">
        <v>8310</v>
      </c>
      <c r="R244" s="4" t="s">
        <v>8315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  <c r="V244" s="14" t="s">
        <v>8377</v>
      </c>
    </row>
    <row r="245" spans="1:22" ht="88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9">
        <f t="shared" si="15"/>
        <v>102.592</v>
      </c>
      <c r="P245" s="8">
        <f t="shared" si="16"/>
        <v>78.195121951219505</v>
      </c>
      <c r="Q245" s="4" t="s">
        <v>8310</v>
      </c>
      <c r="R245" s="4" t="s">
        <v>8315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  <c r="V245" s="14" t="s">
        <v>8367</v>
      </c>
    </row>
    <row r="246" spans="1:22" ht="11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9">
        <f t="shared" si="15"/>
        <v>113.75714285714287</v>
      </c>
      <c r="P246" s="8">
        <f t="shared" si="16"/>
        <v>47.398809523809526</v>
      </c>
      <c r="Q246" s="4" t="s">
        <v>8310</v>
      </c>
      <c r="R246" s="4" t="s">
        <v>8315</v>
      </c>
      <c r="S246" s="13">
        <f t="shared" si="17"/>
        <v>40213.323599537034</v>
      </c>
      <c r="T246" s="13">
        <f t="shared" si="18"/>
        <v>40253.295833333337</v>
      </c>
      <c r="U246">
        <f t="shared" si="19"/>
        <v>2010</v>
      </c>
      <c r="V246" s="14" t="s">
        <v>8368</v>
      </c>
    </row>
    <row r="247" spans="1:22" ht="88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9">
        <f t="shared" si="15"/>
        <v>103.71999999999998</v>
      </c>
      <c r="P247" s="8">
        <f t="shared" si="16"/>
        <v>54.020833333333336</v>
      </c>
      <c r="Q247" s="4" t="s">
        <v>8310</v>
      </c>
      <c r="R247" s="4" t="s">
        <v>8315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  <c r="V247" s="14" t="s">
        <v>8373</v>
      </c>
    </row>
    <row r="248" spans="1:22" ht="88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9">
        <f t="shared" si="15"/>
        <v>305.46000000000004</v>
      </c>
      <c r="P248" s="8">
        <f t="shared" si="16"/>
        <v>68.488789237668158</v>
      </c>
      <c r="Q248" s="4" t="s">
        <v>8310</v>
      </c>
      <c r="R248" s="4" t="s">
        <v>8315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  <c r="V248" s="14" t="s">
        <v>8376</v>
      </c>
    </row>
    <row r="249" spans="1:22" ht="11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9">
        <f t="shared" si="15"/>
        <v>134.1</v>
      </c>
      <c r="P249" s="8">
        <f t="shared" si="16"/>
        <v>108.14516129032258</v>
      </c>
      <c r="Q249" s="4" t="s">
        <v>8310</v>
      </c>
      <c r="R249" s="4" t="s">
        <v>8315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  <c r="V249" s="14" t="s">
        <v>8375</v>
      </c>
    </row>
    <row r="250" spans="1:22" ht="11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9">
        <f t="shared" si="15"/>
        <v>101.33294117647058</v>
      </c>
      <c r="P250" s="8">
        <f t="shared" si="16"/>
        <v>589.95205479452056</v>
      </c>
      <c r="Q250" s="4" t="s">
        <v>8310</v>
      </c>
      <c r="R250" s="4" t="s">
        <v>8315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  <c r="V250" s="14" t="s">
        <v>8377</v>
      </c>
    </row>
    <row r="251" spans="1:22" ht="11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9">
        <f t="shared" si="15"/>
        <v>112.92</v>
      </c>
      <c r="P251" s="8">
        <f t="shared" si="16"/>
        <v>48.051063829787232</v>
      </c>
      <c r="Q251" s="4" t="s">
        <v>8310</v>
      </c>
      <c r="R251" s="4" t="s">
        <v>8315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  <c r="V251" s="14" t="s">
        <v>8371</v>
      </c>
    </row>
    <row r="252" spans="1:22" ht="88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9">
        <f t="shared" si="15"/>
        <v>105.58333333333334</v>
      </c>
      <c r="P252" s="8">
        <f t="shared" si="16"/>
        <v>72.482837528604122</v>
      </c>
      <c r="Q252" s="4" t="s">
        <v>8310</v>
      </c>
      <c r="R252" s="4" t="s">
        <v>8315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  <c r="V252" s="14" t="s">
        <v>8370</v>
      </c>
    </row>
    <row r="253" spans="1:22" ht="88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9">
        <f t="shared" si="15"/>
        <v>125.57142857142858</v>
      </c>
      <c r="P253" s="8">
        <f t="shared" si="16"/>
        <v>57.077922077922075</v>
      </c>
      <c r="Q253" s="4" t="s">
        <v>8310</v>
      </c>
      <c r="R253" s="4" t="s">
        <v>8315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  <c r="V253" s="14" t="s">
        <v>8369</v>
      </c>
    </row>
    <row r="254" spans="1:22" ht="88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9">
        <f t="shared" si="15"/>
        <v>184.56</v>
      </c>
      <c r="P254" s="8">
        <f t="shared" si="16"/>
        <v>85.444444444444443</v>
      </c>
      <c r="Q254" s="4" t="s">
        <v>8310</v>
      </c>
      <c r="R254" s="4" t="s">
        <v>8315</v>
      </c>
      <c r="S254" s="13">
        <f t="shared" si="17"/>
        <v>40266.66270833333</v>
      </c>
      <c r="T254" s="13">
        <f t="shared" si="18"/>
        <v>40330.165972222225</v>
      </c>
      <c r="U254">
        <f t="shared" si="19"/>
        <v>2010</v>
      </c>
      <c r="V254" s="14" t="s">
        <v>8372</v>
      </c>
    </row>
    <row r="255" spans="1:22" ht="11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9">
        <f t="shared" si="15"/>
        <v>100.73333333333335</v>
      </c>
      <c r="P255" s="8">
        <f t="shared" si="16"/>
        <v>215.85714285714286</v>
      </c>
      <c r="Q255" s="4" t="s">
        <v>8310</v>
      </c>
      <c r="R255" s="4" t="s">
        <v>8315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  <c r="V255" s="14" t="s">
        <v>8367</v>
      </c>
    </row>
    <row r="256" spans="1:22" ht="88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9">
        <f t="shared" si="15"/>
        <v>116.94725</v>
      </c>
      <c r="P256" s="8">
        <f t="shared" si="16"/>
        <v>89.38643312101911</v>
      </c>
      <c r="Q256" s="4" t="s">
        <v>8310</v>
      </c>
      <c r="R256" s="4" t="s">
        <v>8315</v>
      </c>
      <c r="S256" s="13">
        <f t="shared" si="17"/>
        <v>42263.952662037038</v>
      </c>
      <c r="T256" s="13">
        <f t="shared" si="18"/>
        <v>42294.083333333328</v>
      </c>
      <c r="U256">
        <f t="shared" si="19"/>
        <v>2015</v>
      </c>
      <c r="V256" s="14" t="s">
        <v>8375</v>
      </c>
    </row>
    <row r="257" spans="1:22" ht="44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9">
        <f t="shared" si="15"/>
        <v>106.73325</v>
      </c>
      <c r="P257" s="8">
        <f t="shared" si="16"/>
        <v>45.418404255319146</v>
      </c>
      <c r="Q257" s="4" t="s">
        <v>8310</v>
      </c>
      <c r="R257" s="4" t="s">
        <v>8315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  <c r="V257" s="14" t="s">
        <v>8368</v>
      </c>
    </row>
    <row r="258" spans="1:22" ht="88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9">
        <f t="shared" si="15"/>
        <v>139.1</v>
      </c>
      <c r="P258" s="8">
        <f t="shared" si="16"/>
        <v>65.756363636363631</v>
      </c>
      <c r="Q258" s="4" t="s">
        <v>8310</v>
      </c>
      <c r="R258" s="4" t="s">
        <v>8315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  <c r="V258" s="14" t="s">
        <v>8368</v>
      </c>
    </row>
    <row r="259" spans="1:22" ht="11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9">
        <f t="shared" ref="O259:O322" si="20">+(E259/D259)*100</f>
        <v>106.72648571428572</v>
      </c>
      <c r="P259" s="8">
        <f t="shared" ref="P259:P322" si="21">+IFERROR(E259/L259,0)</f>
        <v>66.70405357142856</v>
      </c>
      <c r="Q259" s="4" t="s">
        <v>8310</v>
      </c>
      <c r="R259" s="4" t="s">
        <v>8315</v>
      </c>
      <c r="S259" s="13">
        <f t="shared" ref="S259:S322" si="22">(((J259/86400)+25569))</f>
        <v>42479.626875000002</v>
      </c>
      <c r="T259" s="13">
        <f t="shared" ref="T259:T322" si="23">(((I259/86400)+25569))</f>
        <v>42509.626875000002</v>
      </c>
      <c r="U259">
        <f t="shared" ref="U259:U322" si="24">+YEAR(S259)</f>
        <v>2016</v>
      </c>
      <c r="V259" s="14" t="s">
        <v>8369</v>
      </c>
    </row>
    <row r="260" spans="1:22" ht="88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9">
        <f t="shared" si="20"/>
        <v>191.14</v>
      </c>
      <c r="P260" s="8">
        <f t="shared" si="21"/>
        <v>83.345930232558146</v>
      </c>
      <c r="Q260" s="4" t="s">
        <v>8310</v>
      </c>
      <c r="R260" s="4" t="s">
        <v>8315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  <c r="V260" s="14" t="s">
        <v>8370</v>
      </c>
    </row>
    <row r="261" spans="1:22" ht="11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9">
        <f t="shared" si="20"/>
        <v>131.93789333333334</v>
      </c>
      <c r="P261" s="8">
        <f t="shared" si="21"/>
        <v>105.04609341825902</v>
      </c>
      <c r="Q261" s="4" t="s">
        <v>8310</v>
      </c>
      <c r="R261" s="4" t="s">
        <v>8315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  <c r="V261" s="14" t="s">
        <v>8372</v>
      </c>
    </row>
    <row r="262" spans="1:22" ht="66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9">
        <f t="shared" si="20"/>
        <v>106.4</v>
      </c>
      <c r="P262" s="8">
        <f t="shared" si="21"/>
        <v>120.90909090909091</v>
      </c>
      <c r="Q262" s="4" t="s">
        <v>8310</v>
      </c>
      <c r="R262" s="4" t="s">
        <v>8315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  <c r="V262" s="14" t="s">
        <v>8371</v>
      </c>
    </row>
    <row r="263" spans="1:22" ht="66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9">
        <f t="shared" si="20"/>
        <v>107.4</v>
      </c>
      <c r="P263" s="8">
        <f t="shared" si="21"/>
        <v>97.63636363636364</v>
      </c>
      <c r="Q263" s="4" t="s">
        <v>8310</v>
      </c>
      <c r="R263" s="4" t="s">
        <v>8315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  <c r="V263" s="14" t="s">
        <v>8369</v>
      </c>
    </row>
    <row r="264" spans="1:22" ht="66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9">
        <f t="shared" si="20"/>
        <v>240</v>
      </c>
      <c r="P264" s="8">
        <f t="shared" si="21"/>
        <v>41.379310344827587</v>
      </c>
      <c r="Q264" s="4" t="s">
        <v>8310</v>
      </c>
      <c r="R264" s="4" t="s">
        <v>8315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  <c r="V264" s="14" t="s">
        <v>8367</v>
      </c>
    </row>
    <row r="265" spans="1:22" ht="88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9">
        <f t="shared" si="20"/>
        <v>118.08108</v>
      </c>
      <c r="P265" s="8">
        <f t="shared" si="21"/>
        <v>30.654485981308412</v>
      </c>
      <c r="Q265" s="4" t="s">
        <v>8310</v>
      </c>
      <c r="R265" s="4" t="s">
        <v>8315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  <c r="V265" s="14" t="s">
        <v>8374</v>
      </c>
    </row>
    <row r="266" spans="1:22" ht="11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9">
        <f t="shared" si="20"/>
        <v>118.19999999999999</v>
      </c>
      <c r="P266" s="8">
        <f t="shared" si="21"/>
        <v>64.945054945054949</v>
      </c>
      <c r="Q266" s="4" t="s">
        <v>8310</v>
      </c>
      <c r="R266" s="4" t="s">
        <v>8315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  <c r="V266" s="14" t="s">
        <v>8369</v>
      </c>
    </row>
    <row r="267" spans="1:22" ht="11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9">
        <f t="shared" si="20"/>
        <v>111.1</v>
      </c>
      <c r="P267" s="8">
        <f t="shared" si="21"/>
        <v>95.775862068965523</v>
      </c>
      <c r="Q267" s="4" t="s">
        <v>8310</v>
      </c>
      <c r="R267" s="4" t="s">
        <v>8315</v>
      </c>
      <c r="S267" s="13">
        <f t="shared" si="22"/>
        <v>40267.245717592596</v>
      </c>
      <c r="T267" s="13">
        <f t="shared" si="23"/>
        <v>40308.844444444447</v>
      </c>
      <c r="U267">
        <f t="shared" si="24"/>
        <v>2010</v>
      </c>
      <c r="V267" s="14" t="s">
        <v>8372</v>
      </c>
    </row>
    <row r="268" spans="1:22" ht="11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9">
        <f t="shared" si="20"/>
        <v>145.5</v>
      </c>
      <c r="P268" s="8">
        <f t="shared" si="21"/>
        <v>40.416666666666664</v>
      </c>
      <c r="Q268" s="4" t="s">
        <v>8310</v>
      </c>
      <c r="R268" s="4" t="s">
        <v>8315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  <c r="V268" s="14" t="s">
        <v>8367</v>
      </c>
    </row>
    <row r="269" spans="1:22" ht="88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9">
        <f t="shared" si="20"/>
        <v>131.62883248730967</v>
      </c>
      <c r="P269" s="8">
        <f t="shared" si="21"/>
        <v>78.578424242424248</v>
      </c>
      <c r="Q269" s="4" t="s">
        <v>8310</v>
      </c>
      <c r="R269" s="4" t="s">
        <v>8315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  <c r="V269" s="14" t="s">
        <v>8370</v>
      </c>
    </row>
    <row r="270" spans="1:22" ht="88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9">
        <f t="shared" si="20"/>
        <v>111.4</v>
      </c>
      <c r="P270" s="8">
        <f t="shared" si="21"/>
        <v>50.18018018018018</v>
      </c>
      <c r="Q270" s="4" t="s">
        <v>8310</v>
      </c>
      <c r="R270" s="4" t="s">
        <v>8315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  <c r="V270" s="14" t="s">
        <v>8375</v>
      </c>
    </row>
    <row r="271" spans="1:22" ht="88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9">
        <f t="shared" si="20"/>
        <v>147.23376999999999</v>
      </c>
      <c r="P271" s="8">
        <f t="shared" si="21"/>
        <v>92.251735588972423</v>
      </c>
      <c r="Q271" s="4" t="s">
        <v>8310</v>
      </c>
      <c r="R271" s="4" t="s">
        <v>8315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  <c r="V271" s="14" t="s">
        <v>8367</v>
      </c>
    </row>
    <row r="272" spans="1:22" ht="88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9">
        <f t="shared" si="20"/>
        <v>152.60869565217391</v>
      </c>
      <c r="P272" s="8">
        <f t="shared" si="21"/>
        <v>57.540983606557376</v>
      </c>
      <c r="Q272" s="4" t="s">
        <v>8310</v>
      </c>
      <c r="R272" s="4" t="s">
        <v>8315</v>
      </c>
      <c r="S272" s="13">
        <f t="shared" si="22"/>
        <v>40637.86655092593</v>
      </c>
      <c r="T272" s="13">
        <f t="shared" si="23"/>
        <v>40688.166666666664</v>
      </c>
      <c r="U272">
        <f t="shared" si="24"/>
        <v>2011</v>
      </c>
      <c r="V272" s="14" t="s">
        <v>8369</v>
      </c>
    </row>
    <row r="273" spans="1:22" ht="11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9">
        <f t="shared" si="20"/>
        <v>104.67999999999999</v>
      </c>
      <c r="P273" s="8">
        <f t="shared" si="21"/>
        <v>109.42160278745645</v>
      </c>
      <c r="Q273" s="4" t="s">
        <v>8310</v>
      </c>
      <c r="R273" s="4" t="s">
        <v>8315</v>
      </c>
      <c r="S273" s="13">
        <f t="shared" si="22"/>
        <v>41612.100243055553</v>
      </c>
      <c r="T273" s="13">
        <f t="shared" si="23"/>
        <v>41641.333333333336</v>
      </c>
      <c r="U273">
        <f t="shared" si="24"/>
        <v>2013</v>
      </c>
      <c r="V273" s="14" t="s">
        <v>8378</v>
      </c>
    </row>
    <row r="274" spans="1:22" ht="11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9">
        <f t="shared" si="20"/>
        <v>177.43366666666668</v>
      </c>
      <c r="P274" s="8">
        <f t="shared" si="21"/>
        <v>81.892461538461546</v>
      </c>
      <c r="Q274" s="4" t="s">
        <v>8310</v>
      </c>
      <c r="R274" s="4" t="s">
        <v>8315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  <c r="V274" s="14" t="s">
        <v>8368</v>
      </c>
    </row>
    <row r="275" spans="1:22" ht="11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9">
        <f t="shared" si="20"/>
        <v>107.7758</v>
      </c>
      <c r="P275" s="8">
        <f t="shared" si="21"/>
        <v>45.667711864406776</v>
      </c>
      <c r="Q275" s="4" t="s">
        <v>8310</v>
      </c>
      <c r="R275" s="4" t="s">
        <v>8315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  <c r="V275" s="14" t="s">
        <v>8371</v>
      </c>
    </row>
    <row r="276" spans="1:22" ht="88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9">
        <f t="shared" si="20"/>
        <v>156</v>
      </c>
      <c r="P276" s="8">
        <f t="shared" si="21"/>
        <v>55.221238938053098</v>
      </c>
      <c r="Q276" s="4" t="s">
        <v>8310</v>
      </c>
      <c r="R276" s="4" t="s">
        <v>8315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  <c r="V276" s="14" t="s">
        <v>8372</v>
      </c>
    </row>
    <row r="277" spans="1:22" ht="88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9">
        <f t="shared" si="20"/>
        <v>108.395</v>
      </c>
      <c r="P277" s="8">
        <f t="shared" si="21"/>
        <v>65.298192771084331</v>
      </c>
      <c r="Q277" s="4" t="s">
        <v>8310</v>
      </c>
      <c r="R277" s="4" t="s">
        <v>8315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  <c r="V277" s="14" t="s">
        <v>8376</v>
      </c>
    </row>
    <row r="278" spans="1:22" ht="11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9">
        <f t="shared" si="20"/>
        <v>147.6</v>
      </c>
      <c r="P278" s="8">
        <f t="shared" si="21"/>
        <v>95.225806451612897</v>
      </c>
      <c r="Q278" s="4" t="s">
        <v>8310</v>
      </c>
      <c r="R278" s="4" t="s">
        <v>8315</v>
      </c>
      <c r="S278" s="13">
        <f t="shared" si="22"/>
        <v>40967.081875000003</v>
      </c>
      <c r="T278" s="13">
        <f t="shared" si="23"/>
        <v>41027.040208333332</v>
      </c>
      <c r="U278">
        <f t="shared" si="24"/>
        <v>2012</v>
      </c>
      <c r="V278" s="14" t="s">
        <v>8368</v>
      </c>
    </row>
    <row r="279" spans="1:22" ht="88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9">
        <f t="shared" si="20"/>
        <v>110.38153846153847</v>
      </c>
      <c r="P279" s="8">
        <f t="shared" si="21"/>
        <v>75.444794952681391</v>
      </c>
      <c r="Q279" s="4" t="s">
        <v>8310</v>
      </c>
      <c r="R279" s="4" t="s">
        <v>8315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  <c r="V279" s="14" t="s">
        <v>8369</v>
      </c>
    </row>
    <row r="280" spans="1:22" ht="66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9">
        <f t="shared" si="20"/>
        <v>150.34814814814814</v>
      </c>
      <c r="P280" s="8">
        <f t="shared" si="21"/>
        <v>97.816867469879512</v>
      </c>
      <c r="Q280" s="4" t="s">
        <v>8310</v>
      </c>
      <c r="R280" s="4" t="s">
        <v>8315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  <c r="V280" s="14" t="s">
        <v>8375</v>
      </c>
    </row>
    <row r="281" spans="1:22" ht="11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9">
        <f t="shared" si="20"/>
        <v>157.31829411764707</v>
      </c>
      <c r="P281" s="8">
        <f t="shared" si="21"/>
        <v>87.685606557377056</v>
      </c>
      <c r="Q281" s="4" t="s">
        <v>8310</v>
      </c>
      <c r="R281" s="4" t="s">
        <v>8315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  <c r="V281" s="14" t="s">
        <v>8367</v>
      </c>
    </row>
    <row r="282" spans="1:22" ht="88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9">
        <f t="shared" si="20"/>
        <v>156.14400000000001</v>
      </c>
      <c r="P282" s="8">
        <f t="shared" si="21"/>
        <v>54.748948106591868</v>
      </c>
      <c r="Q282" s="4" t="s">
        <v>8310</v>
      </c>
      <c r="R282" s="4" t="s">
        <v>8315</v>
      </c>
      <c r="S282" s="13">
        <f t="shared" si="22"/>
        <v>41744.590682870374</v>
      </c>
      <c r="T282" s="13">
        <f t="shared" si="23"/>
        <v>41789.590682870374</v>
      </c>
      <c r="U282">
        <f t="shared" si="24"/>
        <v>2014</v>
      </c>
      <c r="V282" s="14" t="s">
        <v>8369</v>
      </c>
    </row>
    <row r="283" spans="1:22" ht="88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9">
        <f t="shared" si="20"/>
        <v>120.58763636363636</v>
      </c>
      <c r="P283" s="8">
        <f t="shared" si="21"/>
        <v>83.953417721518989</v>
      </c>
      <c r="Q283" s="4" t="s">
        <v>8310</v>
      </c>
      <c r="R283" s="4" t="s">
        <v>8315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  <c r="V283" s="14" t="s">
        <v>8370</v>
      </c>
    </row>
    <row r="284" spans="1:22" ht="88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9">
        <f t="shared" si="20"/>
        <v>101.18888888888888</v>
      </c>
      <c r="P284" s="8">
        <f t="shared" si="21"/>
        <v>254.38547486033519</v>
      </c>
      <c r="Q284" s="4" t="s">
        <v>8310</v>
      </c>
      <c r="R284" s="4" t="s">
        <v>8315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  <c r="V284" s="14" t="s">
        <v>8367</v>
      </c>
    </row>
    <row r="285" spans="1:22" ht="44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9">
        <f t="shared" si="20"/>
        <v>114.27249999999999</v>
      </c>
      <c r="P285" s="8">
        <f t="shared" si="21"/>
        <v>101.8269801980198</v>
      </c>
      <c r="Q285" s="4" t="s">
        <v>8310</v>
      </c>
      <c r="R285" s="4" t="s">
        <v>8315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  <c r="V285" s="14" t="s">
        <v>8370</v>
      </c>
    </row>
    <row r="286" spans="1:22" ht="88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9">
        <f t="shared" si="20"/>
        <v>104.62615</v>
      </c>
      <c r="P286" s="8">
        <f t="shared" si="21"/>
        <v>55.066394736842106</v>
      </c>
      <c r="Q286" s="4" t="s">
        <v>8310</v>
      </c>
      <c r="R286" s="4" t="s">
        <v>8315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  <c r="V286" s="14" t="s">
        <v>8378</v>
      </c>
    </row>
    <row r="287" spans="1:22" ht="88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9">
        <f t="shared" si="20"/>
        <v>228.82507142857142</v>
      </c>
      <c r="P287" s="8">
        <f t="shared" si="21"/>
        <v>56.901438721136763</v>
      </c>
      <c r="Q287" s="4" t="s">
        <v>8310</v>
      </c>
      <c r="R287" s="4" t="s">
        <v>8315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  <c r="V287" s="14" t="s">
        <v>8374</v>
      </c>
    </row>
    <row r="288" spans="1:22" ht="88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9">
        <f t="shared" si="20"/>
        <v>109.15333333333332</v>
      </c>
      <c r="P288" s="8">
        <f t="shared" si="21"/>
        <v>121.28148148148148</v>
      </c>
      <c r="Q288" s="4" t="s">
        <v>8310</v>
      </c>
      <c r="R288" s="4" t="s">
        <v>8315</v>
      </c>
      <c r="S288" s="13">
        <f t="shared" si="22"/>
        <v>41313.816250000003</v>
      </c>
      <c r="T288" s="13">
        <f t="shared" si="23"/>
        <v>41358.774583333332</v>
      </c>
      <c r="U288">
        <f t="shared" si="24"/>
        <v>2013</v>
      </c>
      <c r="V288" s="14" t="s">
        <v>8368</v>
      </c>
    </row>
    <row r="289" spans="1:22" ht="66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9">
        <f t="shared" si="20"/>
        <v>176.29999999999998</v>
      </c>
      <c r="P289" s="8">
        <f t="shared" si="21"/>
        <v>91.189655172413794</v>
      </c>
      <c r="Q289" s="4" t="s">
        <v>8310</v>
      </c>
      <c r="R289" s="4" t="s">
        <v>8315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  <c r="V289" s="14" t="s">
        <v>8376</v>
      </c>
    </row>
    <row r="290" spans="1:22" ht="11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9">
        <f t="shared" si="20"/>
        <v>103.21061999999999</v>
      </c>
      <c r="P290" s="8">
        <f t="shared" si="21"/>
        <v>115.44812080536913</v>
      </c>
      <c r="Q290" s="4" t="s">
        <v>8310</v>
      </c>
      <c r="R290" s="4" t="s">
        <v>8315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  <c r="V290" s="14" t="s">
        <v>8370</v>
      </c>
    </row>
    <row r="291" spans="1:22" ht="88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9">
        <f t="shared" si="20"/>
        <v>104.82000000000001</v>
      </c>
      <c r="P291" s="8">
        <f t="shared" si="21"/>
        <v>67.771551724137936</v>
      </c>
      <c r="Q291" s="4" t="s">
        <v>8310</v>
      </c>
      <c r="R291" s="4" t="s">
        <v>8315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  <c r="V291" s="14" t="s">
        <v>8376</v>
      </c>
    </row>
    <row r="292" spans="1:22" ht="66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9">
        <f t="shared" si="20"/>
        <v>106.68444444444445</v>
      </c>
      <c r="P292" s="8">
        <f t="shared" si="21"/>
        <v>28.576190476190476</v>
      </c>
      <c r="Q292" s="4" t="s">
        <v>8310</v>
      </c>
      <c r="R292" s="4" t="s">
        <v>8315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  <c r="V292" s="14" t="s">
        <v>8378</v>
      </c>
    </row>
    <row r="293" spans="1:22" ht="88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9">
        <f t="shared" si="20"/>
        <v>120.02</v>
      </c>
      <c r="P293" s="8">
        <f t="shared" si="21"/>
        <v>46.8828125</v>
      </c>
      <c r="Q293" s="4" t="s">
        <v>8310</v>
      </c>
      <c r="R293" s="4" t="s">
        <v>8315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  <c r="V293" s="14" t="s">
        <v>8369</v>
      </c>
    </row>
    <row r="294" spans="1:22" ht="88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9">
        <f t="shared" si="20"/>
        <v>101.50693333333334</v>
      </c>
      <c r="P294" s="8">
        <f t="shared" si="21"/>
        <v>154.42231237322514</v>
      </c>
      <c r="Q294" s="4" t="s">
        <v>8310</v>
      </c>
      <c r="R294" s="4" t="s">
        <v>8315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  <c r="V294" s="14" t="s">
        <v>8375</v>
      </c>
    </row>
    <row r="295" spans="1:22" ht="88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9">
        <f t="shared" si="20"/>
        <v>101.38461538461539</v>
      </c>
      <c r="P295" s="8">
        <f t="shared" si="21"/>
        <v>201.22137404580153</v>
      </c>
      <c r="Q295" s="4" t="s">
        <v>8310</v>
      </c>
      <c r="R295" s="4" t="s">
        <v>8315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  <c r="V295" s="14" t="s">
        <v>8372</v>
      </c>
    </row>
    <row r="296" spans="1:22" ht="132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9">
        <f t="shared" si="20"/>
        <v>100</v>
      </c>
      <c r="P296" s="8">
        <f t="shared" si="21"/>
        <v>100</v>
      </c>
      <c r="Q296" s="4" t="s">
        <v>8310</v>
      </c>
      <c r="R296" s="4" t="s">
        <v>8315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  <c r="V296" s="14" t="s">
        <v>8371</v>
      </c>
    </row>
    <row r="297" spans="1:22" ht="11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9">
        <f t="shared" si="20"/>
        <v>133.10911999999999</v>
      </c>
      <c r="P297" s="8">
        <f t="shared" si="21"/>
        <v>100.08204511278196</v>
      </c>
      <c r="Q297" s="4" t="s">
        <v>8310</v>
      </c>
      <c r="R297" s="4" t="s">
        <v>8315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  <c r="V297" s="14" t="s">
        <v>8375</v>
      </c>
    </row>
    <row r="298" spans="1:22" ht="88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9">
        <f t="shared" si="20"/>
        <v>118.72620000000001</v>
      </c>
      <c r="P298" s="8">
        <f t="shared" si="21"/>
        <v>230.08953488372092</v>
      </c>
      <c r="Q298" s="4" t="s">
        <v>8310</v>
      </c>
      <c r="R298" s="4" t="s">
        <v>8315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  <c r="V298" s="14" t="s">
        <v>8374</v>
      </c>
    </row>
    <row r="299" spans="1:22" ht="88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9">
        <f t="shared" si="20"/>
        <v>100.64</v>
      </c>
      <c r="P299" s="8">
        <f t="shared" si="21"/>
        <v>141.74647887323943</v>
      </c>
      <c r="Q299" s="4" t="s">
        <v>8310</v>
      </c>
      <c r="R299" s="4" t="s">
        <v>8315</v>
      </c>
      <c r="S299" s="13">
        <f t="shared" si="22"/>
        <v>42089.728020833332</v>
      </c>
      <c r="T299" s="13">
        <f t="shared" si="23"/>
        <v>42125.165972222225</v>
      </c>
      <c r="U299">
        <f t="shared" si="24"/>
        <v>2015</v>
      </c>
      <c r="V299" s="14" t="s">
        <v>8372</v>
      </c>
    </row>
    <row r="300" spans="1:22" ht="44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9">
        <f t="shared" si="20"/>
        <v>108.93241269841269</v>
      </c>
      <c r="P300" s="8">
        <f t="shared" si="21"/>
        <v>56.344351395730705</v>
      </c>
      <c r="Q300" s="4" t="s">
        <v>8310</v>
      </c>
      <c r="R300" s="4" t="s">
        <v>8315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  <c r="V300" s="14" t="s">
        <v>8372</v>
      </c>
    </row>
    <row r="301" spans="1:22" ht="11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9">
        <f t="shared" si="20"/>
        <v>178.95250000000001</v>
      </c>
      <c r="P301" s="8">
        <f t="shared" si="21"/>
        <v>73.341188524590166</v>
      </c>
      <c r="Q301" s="4" t="s">
        <v>8310</v>
      </c>
      <c r="R301" s="4" t="s">
        <v>8315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  <c r="V301" s="14" t="s">
        <v>8376</v>
      </c>
    </row>
    <row r="302" spans="1:22" ht="11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9">
        <f t="shared" si="20"/>
        <v>101.72264</v>
      </c>
      <c r="P302" s="8">
        <f t="shared" si="21"/>
        <v>85.337785234899329</v>
      </c>
      <c r="Q302" s="4" t="s">
        <v>8310</v>
      </c>
      <c r="R302" s="4" t="s">
        <v>8315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  <c r="V302" s="14" t="s">
        <v>8372</v>
      </c>
    </row>
    <row r="303" spans="1:22" ht="88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9">
        <f t="shared" si="20"/>
        <v>118.73499999999999</v>
      </c>
      <c r="P303" s="8">
        <f t="shared" si="21"/>
        <v>61.496215139442228</v>
      </c>
      <c r="Q303" s="4" t="s">
        <v>8310</v>
      </c>
      <c r="R303" s="4" t="s">
        <v>8315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  <c r="V303" s="14" t="s">
        <v>8368</v>
      </c>
    </row>
    <row r="304" spans="1:22" ht="11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9">
        <f t="shared" si="20"/>
        <v>100.46</v>
      </c>
      <c r="P304" s="8">
        <f t="shared" si="21"/>
        <v>93.018518518518519</v>
      </c>
      <c r="Q304" s="4" t="s">
        <v>8310</v>
      </c>
      <c r="R304" s="4" t="s">
        <v>8315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  <c r="V304" s="14" t="s">
        <v>8367</v>
      </c>
    </row>
    <row r="305" spans="1:22" ht="88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9">
        <f t="shared" si="20"/>
        <v>137.46666666666667</v>
      </c>
      <c r="P305" s="8">
        <f t="shared" si="21"/>
        <v>50.292682926829265</v>
      </c>
      <c r="Q305" s="4" t="s">
        <v>8310</v>
      </c>
      <c r="R305" s="4" t="s">
        <v>8315</v>
      </c>
      <c r="S305" s="13">
        <f t="shared" si="22"/>
        <v>41032.071134259255</v>
      </c>
      <c r="T305" s="13">
        <f t="shared" si="23"/>
        <v>41062.071134259255</v>
      </c>
      <c r="U305">
        <f t="shared" si="24"/>
        <v>2012</v>
      </c>
      <c r="V305" s="14" t="s">
        <v>8370</v>
      </c>
    </row>
    <row r="306" spans="1:22" ht="66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9">
        <f t="shared" si="20"/>
        <v>231.64705882352939</v>
      </c>
      <c r="P306" s="8">
        <f t="shared" si="21"/>
        <v>106.43243243243244</v>
      </c>
      <c r="Q306" s="4" t="s">
        <v>8310</v>
      </c>
      <c r="R306" s="4" t="s">
        <v>8315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  <c r="V306" s="14" t="s">
        <v>8373</v>
      </c>
    </row>
    <row r="307" spans="1:22" ht="66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9">
        <f t="shared" si="20"/>
        <v>130.33333333333331</v>
      </c>
      <c r="P307" s="8">
        <f t="shared" si="21"/>
        <v>51.719576719576722</v>
      </c>
      <c r="Q307" s="4" t="s">
        <v>8310</v>
      </c>
      <c r="R307" s="4" t="s">
        <v>8315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  <c r="V307" s="14" t="s">
        <v>8368</v>
      </c>
    </row>
    <row r="308" spans="1:22" ht="66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9">
        <f t="shared" si="20"/>
        <v>292.89999999999998</v>
      </c>
      <c r="P308" s="8">
        <f t="shared" si="21"/>
        <v>36.612499999999997</v>
      </c>
      <c r="Q308" s="4" t="s">
        <v>8310</v>
      </c>
      <c r="R308" s="4" t="s">
        <v>8315</v>
      </c>
      <c r="S308" s="13">
        <f t="shared" si="22"/>
        <v>41333.837187500001</v>
      </c>
      <c r="T308" s="13">
        <f t="shared" si="23"/>
        <v>41353.79552083333</v>
      </c>
      <c r="U308">
        <f t="shared" si="24"/>
        <v>2013</v>
      </c>
      <c r="V308" s="14" t="s">
        <v>8368</v>
      </c>
    </row>
    <row r="309" spans="1:22" ht="22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9">
        <f t="shared" si="20"/>
        <v>111.31818181818183</v>
      </c>
      <c r="P309" s="8">
        <f t="shared" si="21"/>
        <v>42.517361111111114</v>
      </c>
      <c r="Q309" s="4" t="s">
        <v>8310</v>
      </c>
      <c r="R309" s="4" t="s">
        <v>8315</v>
      </c>
      <c r="S309" s="13">
        <f t="shared" si="22"/>
        <v>41282.944456018522</v>
      </c>
      <c r="T309" s="13">
        <f t="shared" si="23"/>
        <v>41312.944456018522</v>
      </c>
      <c r="U309">
        <f t="shared" si="24"/>
        <v>2013</v>
      </c>
      <c r="V309" s="14" t="s">
        <v>8367</v>
      </c>
    </row>
    <row r="310" spans="1:22" ht="88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9">
        <f t="shared" si="20"/>
        <v>105.56666666666668</v>
      </c>
      <c r="P310" s="8">
        <f t="shared" si="21"/>
        <v>62.712871287128714</v>
      </c>
      <c r="Q310" s="4" t="s">
        <v>8310</v>
      </c>
      <c r="R310" s="4" t="s">
        <v>8315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  <c r="V310" s="14" t="s">
        <v>8367</v>
      </c>
    </row>
    <row r="311" spans="1:22" ht="88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9">
        <f t="shared" si="20"/>
        <v>118.94444444444446</v>
      </c>
      <c r="P311" s="8">
        <f t="shared" si="21"/>
        <v>89.957983193277315</v>
      </c>
      <c r="Q311" s="4" t="s">
        <v>8310</v>
      </c>
      <c r="R311" s="4" t="s">
        <v>8315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  <c r="V311" s="14" t="s">
        <v>8374</v>
      </c>
    </row>
    <row r="312" spans="1:22" ht="110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9">
        <f t="shared" si="20"/>
        <v>104.129</v>
      </c>
      <c r="P312" s="8">
        <f t="shared" si="21"/>
        <v>28.924722222222222</v>
      </c>
      <c r="Q312" s="4" t="s">
        <v>8310</v>
      </c>
      <c r="R312" s="4" t="s">
        <v>8315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  <c r="V312" s="14" t="s">
        <v>8376</v>
      </c>
    </row>
    <row r="313" spans="1:22" ht="88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9">
        <f t="shared" si="20"/>
        <v>104.10165000000001</v>
      </c>
      <c r="P313" s="8">
        <f t="shared" si="21"/>
        <v>138.8022</v>
      </c>
      <c r="Q313" s="4" t="s">
        <v>8310</v>
      </c>
      <c r="R313" s="4" t="s">
        <v>8315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  <c r="V313" s="14" t="s">
        <v>8377</v>
      </c>
    </row>
    <row r="314" spans="1:22" ht="11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9">
        <f t="shared" si="20"/>
        <v>111.87499999999999</v>
      </c>
      <c r="P314" s="8">
        <f t="shared" si="21"/>
        <v>61.301369863013697</v>
      </c>
      <c r="Q314" s="4" t="s">
        <v>8310</v>
      </c>
      <c r="R314" s="4" t="s">
        <v>8315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  <c r="V314" s="14" t="s">
        <v>8372</v>
      </c>
    </row>
    <row r="315" spans="1:22" ht="11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9">
        <f t="shared" si="20"/>
        <v>104.73529411764706</v>
      </c>
      <c r="P315" s="8">
        <f t="shared" si="21"/>
        <v>80.202702702702709</v>
      </c>
      <c r="Q315" s="4" t="s">
        <v>8310</v>
      </c>
      <c r="R315" s="4" t="s">
        <v>8315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  <c r="V315" s="14" t="s">
        <v>8371</v>
      </c>
    </row>
    <row r="316" spans="1:22" ht="88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9">
        <f t="shared" si="20"/>
        <v>385.15000000000003</v>
      </c>
      <c r="P316" s="8">
        <f t="shared" si="21"/>
        <v>32.095833333333331</v>
      </c>
      <c r="Q316" s="4" t="s">
        <v>8310</v>
      </c>
      <c r="R316" s="4" t="s">
        <v>8315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  <c r="V316" s="14" t="s">
        <v>8367</v>
      </c>
    </row>
    <row r="317" spans="1:22" ht="88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9">
        <f t="shared" si="20"/>
        <v>101.248</v>
      </c>
      <c r="P317" s="8">
        <f t="shared" si="21"/>
        <v>200.88888888888889</v>
      </c>
      <c r="Q317" s="4" t="s">
        <v>8310</v>
      </c>
      <c r="R317" s="4" t="s">
        <v>8315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  <c r="V317" s="14" t="s">
        <v>8373</v>
      </c>
    </row>
    <row r="318" spans="1:22" ht="66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9">
        <f t="shared" si="20"/>
        <v>113.77333333333333</v>
      </c>
      <c r="P318" s="8">
        <f t="shared" si="21"/>
        <v>108.01265822784811</v>
      </c>
      <c r="Q318" s="4" t="s">
        <v>8310</v>
      </c>
      <c r="R318" s="4" t="s">
        <v>8315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  <c r="V318" s="14" t="s">
        <v>8377</v>
      </c>
    </row>
    <row r="319" spans="1:22" ht="66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9">
        <f t="shared" si="20"/>
        <v>100.80333333333333</v>
      </c>
      <c r="P319" s="8">
        <f t="shared" si="21"/>
        <v>95.699367088607602</v>
      </c>
      <c r="Q319" s="4" t="s">
        <v>8310</v>
      </c>
      <c r="R319" s="4" t="s">
        <v>8315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  <c r="V319" s="14" t="s">
        <v>8377</v>
      </c>
    </row>
    <row r="320" spans="1:22" ht="88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9">
        <f t="shared" si="20"/>
        <v>283.32</v>
      </c>
      <c r="P320" s="8">
        <f t="shared" si="21"/>
        <v>49.880281690140848</v>
      </c>
      <c r="Q320" s="4" t="s">
        <v>8310</v>
      </c>
      <c r="R320" s="4" t="s">
        <v>8315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  <c r="V320" s="14" t="s">
        <v>8368</v>
      </c>
    </row>
    <row r="321" spans="1:22" ht="11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9">
        <f t="shared" si="20"/>
        <v>112.68</v>
      </c>
      <c r="P321" s="8">
        <f t="shared" si="21"/>
        <v>110.47058823529412</v>
      </c>
      <c r="Q321" s="4" t="s">
        <v>8310</v>
      </c>
      <c r="R321" s="4" t="s">
        <v>8315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  <c r="V321" s="14" t="s">
        <v>8377</v>
      </c>
    </row>
    <row r="322" spans="1:22" ht="11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9">
        <f t="shared" si="20"/>
        <v>106.58000000000001</v>
      </c>
      <c r="P322" s="8">
        <f t="shared" si="21"/>
        <v>134.91139240506328</v>
      </c>
      <c r="Q322" s="4" t="s">
        <v>8310</v>
      </c>
      <c r="R322" s="4" t="s">
        <v>8315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  <c r="V322" s="14" t="s">
        <v>8377</v>
      </c>
    </row>
    <row r="323" spans="1:22" ht="88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9">
        <f t="shared" ref="O323:O386" si="25">+(E323/D323)*100</f>
        <v>102.66285714285715</v>
      </c>
      <c r="P323" s="8">
        <f t="shared" ref="P323:P386" si="26">+IFERROR(E323/L323,0)</f>
        <v>106.62314540059347</v>
      </c>
      <c r="Q323" s="4" t="s">
        <v>8310</v>
      </c>
      <c r="R323" s="4" t="s">
        <v>8315</v>
      </c>
      <c r="S323" s="13">
        <f t="shared" ref="S323:S386" si="27">(((J323/86400)+25569))</f>
        <v>42647.446597222224</v>
      </c>
      <c r="T323" s="13">
        <f t="shared" ref="T323:T386" si="28">(((I323/86400)+25569))</f>
        <v>42682.488263888888</v>
      </c>
      <c r="U323">
        <f t="shared" ref="U323:U386" si="29">+YEAR(S323)</f>
        <v>2016</v>
      </c>
      <c r="V323" s="14" t="s">
        <v>8376</v>
      </c>
    </row>
    <row r="324" spans="1:22" ht="88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9">
        <f t="shared" si="25"/>
        <v>107.91200000000001</v>
      </c>
      <c r="P324" s="8">
        <f t="shared" si="26"/>
        <v>145.04301075268816</v>
      </c>
      <c r="Q324" s="4" t="s">
        <v>8310</v>
      </c>
      <c r="R324" s="4" t="s">
        <v>8315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  <c r="V324" s="14" t="s">
        <v>8369</v>
      </c>
    </row>
    <row r="325" spans="1:22" ht="88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9">
        <f t="shared" si="25"/>
        <v>123.07407407407408</v>
      </c>
      <c r="P325" s="8">
        <f t="shared" si="26"/>
        <v>114.58620689655173</v>
      </c>
      <c r="Q325" s="4" t="s">
        <v>8310</v>
      </c>
      <c r="R325" s="4" t="s">
        <v>8315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  <c r="V325" s="14" t="s">
        <v>8377</v>
      </c>
    </row>
    <row r="326" spans="1:22" ht="88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9">
        <f t="shared" si="25"/>
        <v>101.6</v>
      </c>
      <c r="P326" s="8">
        <f t="shared" si="26"/>
        <v>105.3170731707317</v>
      </c>
      <c r="Q326" s="4" t="s">
        <v>8310</v>
      </c>
      <c r="R326" s="4" t="s">
        <v>8315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  <c r="V326" s="14" t="s">
        <v>8371</v>
      </c>
    </row>
    <row r="327" spans="1:22" ht="88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9">
        <f t="shared" si="25"/>
        <v>104.396</v>
      </c>
      <c r="P327" s="8">
        <f t="shared" si="26"/>
        <v>70.921195652173907</v>
      </c>
      <c r="Q327" s="4" t="s">
        <v>8310</v>
      </c>
      <c r="R327" s="4" t="s">
        <v>8315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  <c r="V327" s="14" t="s">
        <v>8377</v>
      </c>
    </row>
    <row r="328" spans="1:22" ht="88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9">
        <f t="shared" si="25"/>
        <v>112.92973333333333</v>
      </c>
      <c r="P328" s="8">
        <f t="shared" si="26"/>
        <v>147.17167680278018</v>
      </c>
      <c r="Q328" s="4" t="s">
        <v>8310</v>
      </c>
      <c r="R328" s="4" t="s">
        <v>8315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  <c r="V328" s="14" t="s">
        <v>8368</v>
      </c>
    </row>
    <row r="329" spans="1:22" ht="88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9">
        <f t="shared" si="25"/>
        <v>136.4</v>
      </c>
      <c r="P329" s="8">
        <f t="shared" si="26"/>
        <v>160.47058823529412</v>
      </c>
      <c r="Q329" s="4" t="s">
        <v>8310</v>
      </c>
      <c r="R329" s="4" t="s">
        <v>8315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  <c r="V329" s="14" t="s">
        <v>8368</v>
      </c>
    </row>
    <row r="330" spans="1:22" ht="88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9">
        <f t="shared" si="25"/>
        <v>103.61439999999999</v>
      </c>
      <c r="P330" s="8">
        <f t="shared" si="26"/>
        <v>156.04578313253012</v>
      </c>
      <c r="Q330" s="4" t="s">
        <v>8310</v>
      </c>
      <c r="R330" s="4" t="s">
        <v>8315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  <c r="V330" s="14" t="s">
        <v>8376</v>
      </c>
    </row>
    <row r="331" spans="1:22" ht="88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9">
        <f t="shared" si="25"/>
        <v>105.5</v>
      </c>
      <c r="P331" s="8">
        <f t="shared" si="26"/>
        <v>63.17365269461078</v>
      </c>
      <c r="Q331" s="4" t="s">
        <v>8310</v>
      </c>
      <c r="R331" s="4" t="s">
        <v>8315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  <c r="V331" s="14" t="s">
        <v>8376</v>
      </c>
    </row>
    <row r="332" spans="1:22" ht="88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9">
        <f t="shared" si="25"/>
        <v>101.82857142857142</v>
      </c>
      <c r="P332" s="8">
        <f t="shared" si="26"/>
        <v>104.82352941176471</v>
      </c>
      <c r="Q332" s="4" t="s">
        <v>8310</v>
      </c>
      <c r="R332" s="4" t="s">
        <v>8315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  <c r="V332" s="14" t="s">
        <v>8369</v>
      </c>
    </row>
    <row r="333" spans="1:22" ht="110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9">
        <f t="shared" si="25"/>
        <v>106.60499999999999</v>
      </c>
      <c r="P333" s="8">
        <f t="shared" si="26"/>
        <v>97.356164383561648</v>
      </c>
      <c r="Q333" s="4" t="s">
        <v>8310</v>
      </c>
      <c r="R333" s="4" t="s">
        <v>8315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  <c r="V333" s="14" t="s">
        <v>8370</v>
      </c>
    </row>
    <row r="334" spans="1:22" ht="11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9">
        <f t="shared" si="25"/>
        <v>113.015</v>
      </c>
      <c r="P334" s="8">
        <f t="shared" si="26"/>
        <v>203.63063063063063</v>
      </c>
      <c r="Q334" s="4" t="s">
        <v>8310</v>
      </c>
      <c r="R334" s="4" t="s">
        <v>8315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  <c r="V334" s="14" t="s">
        <v>8375</v>
      </c>
    </row>
    <row r="335" spans="1:22" ht="88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9">
        <f t="shared" si="25"/>
        <v>125.22750000000001</v>
      </c>
      <c r="P335" s="8">
        <f t="shared" si="26"/>
        <v>188.31203007518798</v>
      </c>
      <c r="Q335" s="4" t="s">
        <v>8310</v>
      </c>
      <c r="R335" s="4" t="s">
        <v>8315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  <c r="V335" s="14" t="s">
        <v>8372</v>
      </c>
    </row>
    <row r="336" spans="1:22" ht="11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9">
        <f t="shared" si="25"/>
        <v>101.19</v>
      </c>
      <c r="P336" s="8">
        <f t="shared" si="26"/>
        <v>146.65217391304347</v>
      </c>
      <c r="Q336" s="4" t="s">
        <v>8310</v>
      </c>
      <c r="R336" s="4" t="s">
        <v>8315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  <c r="V336" s="14" t="s">
        <v>8369</v>
      </c>
    </row>
    <row r="337" spans="1:22" ht="88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9">
        <f t="shared" si="25"/>
        <v>102.76470588235294</v>
      </c>
      <c r="P337" s="8">
        <f t="shared" si="26"/>
        <v>109.1875</v>
      </c>
      <c r="Q337" s="4" t="s">
        <v>8310</v>
      </c>
      <c r="R337" s="4" t="s">
        <v>8315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  <c r="V337" s="14" t="s">
        <v>8369</v>
      </c>
    </row>
    <row r="338" spans="1:22" ht="88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9">
        <f t="shared" si="25"/>
        <v>116.83911999999998</v>
      </c>
      <c r="P338" s="8">
        <f t="shared" si="26"/>
        <v>59.249046653144013</v>
      </c>
      <c r="Q338" s="4" t="s">
        <v>8310</v>
      </c>
      <c r="R338" s="4" t="s">
        <v>8315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  <c r="V338" s="14" t="s">
        <v>8376</v>
      </c>
    </row>
    <row r="339" spans="1:22" ht="88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9">
        <f t="shared" si="25"/>
        <v>101.16833333333335</v>
      </c>
      <c r="P339" s="8">
        <f t="shared" si="26"/>
        <v>97.904838709677421</v>
      </c>
      <c r="Q339" s="4" t="s">
        <v>8310</v>
      </c>
      <c r="R339" s="4" t="s">
        <v>8315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  <c r="V339" s="14" t="s">
        <v>8368</v>
      </c>
    </row>
    <row r="340" spans="1:22" ht="11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9">
        <f t="shared" si="25"/>
        <v>110.13360000000002</v>
      </c>
      <c r="P340" s="8">
        <f t="shared" si="26"/>
        <v>70.000169491525426</v>
      </c>
      <c r="Q340" s="4" t="s">
        <v>8310</v>
      </c>
      <c r="R340" s="4" t="s">
        <v>8315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  <c r="V340" s="14" t="s">
        <v>8373</v>
      </c>
    </row>
    <row r="341" spans="1:22" ht="88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9">
        <f t="shared" si="25"/>
        <v>108.08333333333333</v>
      </c>
      <c r="P341" s="8">
        <f t="shared" si="26"/>
        <v>72.865168539325836</v>
      </c>
      <c r="Q341" s="4" t="s">
        <v>8310</v>
      </c>
      <c r="R341" s="4" t="s">
        <v>8315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  <c r="V341" s="14" t="s">
        <v>8372</v>
      </c>
    </row>
    <row r="342" spans="1:22" ht="88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9">
        <f t="shared" si="25"/>
        <v>125.02285714285715</v>
      </c>
      <c r="P342" s="8">
        <f t="shared" si="26"/>
        <v>146.34782608695653</v>
      </c>
      <c r="Q342" s="4" t="s">
        <v>8310</v>
      </c>
      <c r="R342" s="4" t="s">
        <v>8315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  <c r="V342" s="14" t="s">
        <v>8368</v>
      </c>
    </row>
    <row r="343" spans="1:22" ht="11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9">
        <f t="shared" si="25"/>
        <v>106.71428571428572</v>
      </c>
      <c r="P343" s="8">
        <f t="shared" si="26"/>
        <v>67.909090909090907</v>
      </c>
      <c r="Q343" s="4" t="s">
        <v>8310</v>
      </c>
      <c r="R343" s="4" t="s">
        <v>8315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  <c r="V343" s="14" t="s">
        <v>8375</v>
      </c>
    </row>
    <row r="344" spans="1:22" ht="66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9">
        <f t="shared" si="25"/>
        <v>100.36639999999998</v>
      </c>
      <c r="P344" s="8">
        <f t="shared" si="26"/>
        <v>169.85083076923075</v>
      </c>
      <c r="Q344" s="4" t="s">
        <v>8310</v>
      </c>
      <c r="R344" s="4" t="s">
        <v>8315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  <c r="V344" s="14" t="s">
        <v>8372</v>
      </c>
    </row>
    <row r="345" spans="1:22" ht="11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9">
        <f t="shared" si="25"/>
        <v>102.02863333333335</v>
      </c>
      <c r="P345" s="8">
        <f t="shared" si="26"/>
        <v>58.413339694656486</v>
      </c>
      <c r="Q345" s="4" t="s">
        <v>8310</v>
      </c>
      <c r="R345" s="4" t="s">
        <v>8315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  <c r="V345" s="14" t="s">
        <v>8376</v>
      </c>
    </row>
    <row r="346" spans="1:22" ht="88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9">
        <f t="shared" si="25"/>
        <v>102.08358208955224</v>
      </c>
      <c r="P346" s="8">
        <f t="shared" si="26"/>
        <v>119.99298245614035</v>
      </c>
      <c r="Q346" s="4" t="s">
        <v>8310</v>
      </c>
      <c r="R346" s="4" t="s">
        <v>8315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  <c r="V346" s="14" t="s">
        <v>8369</v>
      </c>
    </row>
    <row r="347" spans="1:22" ht="88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9">
        <f t="shared" si="25"/>
        <v>123.27586206896552</v>
      </c>
      <c r="P347" s="8">
        <f t="shared" si="26"/>
        <v>99.860335195530723</v>
      </c>
      <c r="Q347" s="4" t="s">
        <v>8310</v>
      </c>
      <c r="R347" s="4" t="s">
        <v>8315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  <c r="V347" s="14" t="s">
        <v>8369</v>
      </c>
    </row>
    <row r="348" spans="1:22" ht="11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9">
        <f t="shared" si="25"/>
        <v>170.28880000000001</v>
      </c>
      <c r="P348" s="8">
        <f t="shared" si="26"/>
        <v>90.579148936170213</v>
      </c>
      <c r="Q348" s="4" t="s">
        <v>8310</v>
      </c>
      <c r="R348" s="4" t="s">
        <v>8315</v>
      </c>
      <c r="S348" s="13">
        <f t="shared" si="27"/>
        <v>42261.500243055554</v>
      </c>
      <c r="T348" s="13">
        <f t="shared" si="28"/>
        <v>42291.500243055554</v>
      </c>
      <c r="U348">
        <f t="shared" si="29"/>
        <v>2015</v>
      </c>
      <c r="V348" s="14" t="s">
        <v>8375</v>
      </c>
    </row>
    <row r="349" spans="1:22" ht="88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9">
        <f t="shared" si="25"/>
        <v>111.59049999999999</v>
      </c>
      <c r="P349" s="8">
        <f t="shared" si="26"/>
        <v>117.77361477572559</v>
      </c>
      <c r="Q349" s="4" t="s">
        <v>8310</v>
      </c>
      <c r="R349" s="4" t="s">
        <v>8315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  <c r="V349" s="14" t="s">
        <v>8376</v>
      </c>
    </row>
    <row r="350" spans="1:22" ht="11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9">
        <f t="shared" si="25"/>
        <v>103</v>
      </c>
      <c r="P350" s="8">
        <f t="shared" si="26"/>
        <v>86.554621848739501</v>
      </c>
      <c r="Q350" s="4" t="s">
        <v>8310</v>
      </c>
      <c r="R350" s="4" t="s">
        <v>8315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  <c r="V350" s="14" t="s">
        <v>8373</v>
      </c>
    </row>
    <row r="351" spans="1:22" ht="66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9">
        <f t="shared" si="25"/>
        <v>106.63570159857905</v>
      </c>
      <c r="P351" s="8">
        <f t="shared" si="26"/>
        <v>71.899281437125751</v>
      </c>
      <c r="Q351" s="4" t="s">
        <v>8310</v>
      </c>
      <c r="R351" s="4" t="s">
        <v>8315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  <c r="V351" s="14" t="s">
        <v>8367</v>
      </c>
    </row>
    <row r="352" spans="1:22" ht="88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9">
        <f t="shared" si="25"/>
        <v>114.75999999999999</v>
      </c>
      <c r="P352" s="8">
        <f t="shared" si="26"/>
        <v>129.81900452488688</v>
      </c>
      <c r="Q352" s="4" t="s">
        <v>8310</v>
      </c>
      <c r="R352" s="4" t="s">
        <v>8315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  <c r="V352" s="14" t="s">
        <v>8374</v>
      </c>
    </row>
    <row r="353" spans="1:22" ht="88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9">
        <f t="shared" si="25"/>
        <v>127.34117647058822</v>
      </c>
      <c r="P353" s="8">
        <f t="shared" si="26"/>
        <v>44.912863070539416</v>
      </c>
      <c r="Q353" s="4" t="s">
        <v>8310</v>
      </c>
      <c r="R353" s="4" t="s">
        <v>8315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  <c r="V353" s="14" t="s">
        <v>8368</v>
      </c>
    </row>
    <row r="354" spans="1:22" ht="88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9">
        <f t="shared" si="25"/>
        <v>116.56</v>
      </c>
      <c r="P354" s="8">
        <f t="shared" si="26"/>
        <v>40.755244755244753</v>
      </c>
      <c r="Q354" s="4" t="s">
        <v>8310</v>
      </c>
      <c r="R354" s="4" t="s">
        <v>8315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  <c r="V354" s="14" t="s">
        <v>8375</v>
      </c>
    </row>
    <row r="355" spans="1:22" ht="11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9">
        <f t="shared" si="25"/>
        <v>108.61819426615318</v>
      </c>
      <c r="P355" s="8">
        <f t="shared" si="26"/>
        <v>103.52394779771615</v>
      </c>
      <c r="Q355" s="4" t="s">
        <v>8310</v>
      </c>
      <c r="R355" s="4" t="s">
        <v>8315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  <c r="V355" s="14" t="s">
        <v>8376</v>
      </c>
    </row>
    <row r="356" spans="1:22" ht="88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9">
        <f t="shared" si="25"/>
        <v>103.94285714285714</v>
      </c>
      <c r="P356" s="8">
        <f t="shared" si="26"/>
        <v>125.44827586206897</v>
      </c>
      <c r="Q356" s="4" t="s">
        <v>8310</v>
      </c>
      <c r="R356" s="4" t="s">
        <v>8315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  <c r="V356" s="14" t="s">
        <v>8372</v>
      </c>
    </row>
    <row r="357" spans="1:22" ht="66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9">
        <f t="shared" si="25"/>
        <v>116.25714285714285</v>
      </c>
      <c r="P357" s="8">
        <f t="shared" si="26"/>
        <v>246.60606060606059</v>
      </c>
      <c r="Q357" s="4" t="s">
        <v>8310</v>
      </c>
      <c r="R357" s="4" t="s">
        <v>8315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  <c r="V357" s="14" t="s">
        <v>8376</v>
      </c>
    </row>
    <row r="358" spans="1:22" ht="66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9">
        <f t="shared" si="25"/>
        <v>102.69239999999999</v>
      </c>
      <c r="P358" s="8">
        <f t="shared" si="26"/>
        <v>79.401340206185566</v>
      </c>
      <c r="Q358" s="4" t="s">
        <v>8310</v>
      </c>
      <c r="R358" s="4" t="s">
        <v>8315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  <c r="V358" s="14" t="s">
        <v>8368</v>
      </c>
    </row>
    <row r="359" spans="1:22" ht="88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9">
        <f t="shared" si="25"/>
        <v>174</v>
      </c>
      <c r="P359" s="8">
        <f t="shared" si="26"/>
        <v>86.138613861386133</v>
      </c>
      <c r="Q359" s="4" t="s">
        <v>8310</v>
      </c>
      <c r="R359" s="4" t="s">
        <v>8315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  <c r="V359" s="14" t="s">
        <v>8372</v>
      </c>
    </row>
    <row r="360" spans="1:22" ht="88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9">
        <f t="shared" si="25"/>
        <v>103.08800000000001</v>
      </c>
      <c r="P360" s="8">
        <f t="shared" si="26"/>
        <v>193.04868913857678</v>
      </c>
      <c r="Q360" s="4" t="s">
        <v>8310</v>
      </c>
      <c r="R360" s="4" t="s">
        <v>8315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  <c r="V360" s="14" t="s">
        <v>8370</v>
      </c>
    </row>
    <row r="361" spans="1:22" ht="88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9">
        <f t="shared" si="25"/>
        <v>104.85537190082646</v>
      </c>
      <c r="P361" s="8">
        <f t="shared" si="26"/>
        <v>84.023178807947019</v>
      </c>
      <c r="Q361" s="4" t="s">
        <v>8310</v>
      </c>
      <c r="R361" s="4" t="s">
        <v>8315</v>
      </c>
      <c r="S361" s="13">
        <f t="shared" si="27"/>
        <v>41935.070486111115</v>
      </c>
      <c r="T361" s="13">
        <f t="shared" si="28"/>
        <v>41957.216666666667</v>
      </c>
      <c r="U361">
        <f t="shared" si="29"/>
        <v>2014</v>
      </c>
      <c r="V361" s="14" t="s">
        <v>8376</v>
      </c>
    </row>
    <row r="362" spans="1:22" ht="88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9">
        <f t="shared" si="25"/>
        <v>101.375</v>
      </c>
      <c r="P362" s="8">
        <f t="shared" si="26"/>
        <v>139.82758620689654</v>
      </c>
      <c r="Q362" s="4" t="s">
        <v>8310</v>
      </c>
      <c r="R362" s="4" t="s">
        <v>8315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  <c r="V362" s="14" t="s">
        <v>8371</v>
      </c>
    </row>
    <row r="363" spans="1:22" ht="88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9">
        <f t="shared" si="25"/>
        <v>111.07699999999998</v>
      </c>
      <c r="P363" s="8">
        <f t="shared" si="26"/>
        <v>109.82189265536722</v>
      </c>
      <c r="Q363" s="4" t="s">
        <v>8310</v>
      </c>
      <c r="R363" s="4" t="s">
        <v>8315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  <c r="V363" s="14" t="s">
        <v>8376</v>
      </c>
    </row>
    <row r="364" spans="1:22" ht="11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9">
        <f t="shared" si="25"/>
        <v>124.15933781686496</v>
      </c>
      <c r="P364" s="8">
        <f t="shared" si="26"/>
        <v>139.53488372093022</v>
      </c>
      <c r="Q364" s="4" t="s">
        <v>8310</v>
      </c>
      <c r="R364" s="4" t="s">
        <v>8315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  <c r="V364" s="14" t="s">
        <v>8373</v>
      </c>
    </row>
    <row r="365" spans="1:22" ht="11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9">
        <f t="shared" si="25"/>
        <v>101.33333333333334</v>
      </c>
      <c r="P365" s="8">
        <f t="shared" si="26"/>
        <v>347.84615384615387</v>
      </c>
      <c r="Q365" s="4" t="s">
        <v>8310</v>
      </c>
      <c r="R365" s="4" t="s">
        <v>8315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  <c r="V365" s="14" t="s">
        <v>8372</v>
      </c>
    </row>
    <row r="366" spans="1:22" ht="88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9">
        <f t="shared" si="25"/>
        <v>110.16142857142856</v>
      </c>
      <c r="P366" s="8">
        <f t="shared" si="26"/>
        <v>68.24159292035398</v>
      </c>
      <c r="Q366" s="4" t="s">
        <v>8310</v>
      </c>
      <c r="R366" s="4" t="s">
        <v>8315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  <c r="V366" s="14" t="s">
        <v>8370</v>
      </c>
    </row>
    <row r="367" spans="1:22" ht="88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9">
        <f t="shared" si="25"/>
        <v>103.97333333333334</v>
      </c>
      <c r="P367" s="8">
        <f t="shared" si="26"/>
        <v>239.93846153846152</v>
      </c>
      <c r="Q367" s="4" t="s">
        <v>8310</v>
      </c>
      <c r="R367" s="4" t="s">
        <v>8315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  <c r="V367" s="14" t="s">
        <v>8367</v>
      </c>
    </row>
    <row r="368" spans="1:22" ht="88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9">
        <f t="shared" si="25"/>
        <v>101.31578947368421</v>
      </c>
      <c r="P368" s="8">
        <f t="shared" si="26"/>
        <v>287.31343283582089</v>
      </c>
      <c r="Q368" s="4" t="s">
        <v>8310</v>
      </c>
      <c r="R368" s="4" t="s">
        <v>8315</v>
      </c>
      <c r="S368" s="13">
        <f t="shared" si="27"/>
        <v>41019.793032407411</v>
      </c>
      <c r="T368" s="13">
        <f t="shared" si="28"/>
        <v>41049.793032407411</v>
      </c>
      <c r="U368">
        <f t="shared" si="29"/>
        <v>2012</v>
      </c>
      <c r="V368" s="14" t="s">
        <v>8369</v>
      </c>
    </row>
    <row r="369" spans="1:22" ht="88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9">
        <f t="shared" si="25"/>
        <v>103.3501</v>
      </c>
      <c r="P369" s="8">
        <f t="shared" si="26"/>
        <v>86.84882352941176</v>
      </c>
      <c r="Q369" s="4" t="s">
        <v>8310</v>
      </c>
      <c r="R369" s="4" t="s">
        <v>8315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  <c r="V369" s="14" t="s">
        <v>8372</v>
      </c>
    </row>
    <row r="370" spans="1:22" ht="11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9">
        <f t="shared" si="25"/>
        <v>104.11200000000001</v>
      </c>
      <c r="P370" s="8">
        <f t="shared" si="26"/>
        <v>81.84905660377359</v>
      </c>
      <c r="Q370" s="4" t="s">
        <v>8310</v>
      </c>
      <c r="R370" s="4" t="s">
        <v>8315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  <c r="V370" s="14" t="s">
        <v>8368</v>
      </c>
    </row>
    <row r="371" spans="1:22" ht="88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9">
        <f t="shared" si="25"/>
        <v>110.15569230769231</v>
      </c>
      <c r="P371" s="8">
        <f t="shared" si="26"/>
        <v>42.874970059880241</v>
      </c>
      <c r="Q371" s="4" t="s">
        <v>8310</v>
      </c>
      <c r="R371" s="4" t="s">
        <v>8315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  <c r="V371" s="14" t="s">
        <v>8378</v>
      </c>
    </row>
    <row r="372" spans="1:22" ht="11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9">
        <f t="shared" si="25"/>
        <v>122.02</v>
      </c>
      <c r="P372" s="8">
        <f t="shared" si="26"/>
        <v>709.41860465116281</v>
      </c>
      <c r="Q372" s="4" t="s">
        <v>8310</v>
      </c>
      <c r="R372" s="4" t="s">
        <v>8315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  <c r="V372" s="14" t="s">
        <v>8378</v>
      </c>
    </row>
    <row r="373" spans="1:22" ht="88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9">
        <f t="shared" si="25"/>
        <v>114.16866666666667</v>
      </c>
      <c r="P373" s="8">
        <f t="shared" si="26"/>
        <v>161.25517890772127</v>
      </c>
      <c r="Q373" s="4" t="s">
        <v>8310</v>
      </c>
      <c r="R373" s="4" t="s">
        <v>8315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  <c r="V373" s="14" t="s">
        <v>8378</v>
      </c>
    </row>
    <row r="374" spans="1:22" ht="66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9">
        <f t="shared" si="25"/>
        <v>125.33333333333334</v>
      </c>
      <c r="P374" s="8">
        <f t="shared" si="26"/>
        <v>41.777777777777779</v>
      </c>
      <c r="Q374" s="4" t="s">
        <v>8310</v>
      </c>
      <c r="R374" s="4" t="s">
        <v>8315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  <c r="V374" s="14" t="s">
        <v>8368</v>
      </c>
    </row>
    <row r="375" spans="1:22" ht="88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9">
        <f t="shared" si="25"/>
        <v>106.66666666666667</v>
      </c>
      <c r="P375" s="8">
        <f t="shared" si="26"/>
        <v>89.887640449438209</v>
      </c>
      <c r="Q375" s="4" t="s">
        <v>8310</v>
      </c>
      <c r="R375" s="4" t="s">
        <v>8315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  <c r="V375" s="14" t="s">
        <v>8371</v>
      </c>
    </row>
    <row r="376" spans="1:22" ht="88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9">
        <f t="shared" si="25"/>
        <v>130.65</v>
      </c>
      <c r="P376" s="8">
        <f t="shared" si="26"/>
        <v>45.051724137931032</v>
      </c>
      <c r="Q376" s="4" t="s">
        <v>8310</v>
      </c>
      <c r="R376" s="4" t="s">
        <v>8315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  <c r="V376" s="14" t="s">
        <v>8374</v>
      </c>
    </row>
    <row r="377" spans="1:22" ht="88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9">
        <f t="shared" si="25"/>
        <v>120</v>
      </c>
      <c r="P377" s="8">
        <f t="shared" si="26"/>
        <v>42.857142857142854</v>
      </c>
      <c r="Q377" s="4" t="s">
        <v>8310</v>
      </c>
      <c r="R377" s="4" t="s">
        <v>8315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  <c r="V377" s="14" t="s">
        <v>8367</v>
      </c>
    </row>
    <row r="378" spans="1:22" ht="88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9">
        <f t="shared" si="25"/>
        <v>105.9591836734694</v>
      </c>
      <c r="P378" s="8">
        <f t="shared" si="26"/>
        <v>54.083333333333336</v>
      </c>
      <c r="Q378" s="4" t="s">
        <v>8310</v>
      </c>
      <c r="R378" s="4" t="s">
        <v>8315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  <c r="V378" s="14" t="s">
        <v>8373</v>
      </c>
    </row>
    <row r="379" spans="1:22" ht="88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9">
        <f t="shared" si="25"/>
        <v>114.39999999999999</v>
      </c>
      <c r="P379" s="8">
        <f t="shared" si="26"/>
        <v>103.21804511278195</v>
      </c>
      <c r="Q379" s="4" t="s">
        <v>8310</v>
      </c>
      <c r="R379" s="4" t="s">
        <v>8315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  <c r="V379" s="14" t="s">
        <v>8376</v>
      </c>
    </row>
    <row r="380" spans="1:22" ht="11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9">
        <f t="shared" si="25"/>
        <v>111.76666666666665</v>
      </c>
      <c r="P380" s="8">
        <f t="shared" si="26"/>
        <v>40.397590361445786</v>
      </c>
      <c r="Q380" s="4" t="s">
        <v>8310</v>
      </c>
      <c r="R380" s="4" t="s">
        <v>8315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  <c r="V380" s="14" t="s">
        <v>8367</v>
      </c>
    </row>
    <row r="381" spans="1:22" ht="88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9">
        <f t="shared" si="25"/>
        <v>116.08000000000001</v>
      </c>
      <c r="P381" s="8">
        <f t="shared" si="26"/>
        <v>116.85906040268456</v>
      </c>
      <c r="Q381" s="4" t="s">
        <v>8310</v>
      </c>
      <c r="R381" s="4" t="s">
        <v>8315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  <c r="V381" s="14" t="s">
        <v>8372</v>
      </c>
    </row>
    <row r="382" spans="1:22" ht="11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9">
        <f t="shared" si="25"/>
        <v>141.5</v>
      </c>
      <c r="P382" s="8">
        <f t="shared" si="26"/>
        <v>115.51020408163265</v>
      </c>
      <c r="Q382" s="4" t="s">
        <v>8310</v>
      </c>
      <c r="R382" s="4" t="s">
        <v>8315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  <c r="V382" s="14" t="s">
        <v>8378</v>
      </c>
    </row>
    <row r="383" spans="1:22" ht="88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9">
        <f t="shared" si="25"/>
        <v>104.72999999999999</v>
      </c>
      <c r="P383" s="8">
        <f t="shared" si="26"/>
        <v>104.31274900398407</v>
      </c>
      <c r="Q383" s="4" t="s">
        <v>8310</v>
      </c>
      <c r="R383" s="4" t="s">
        <v>8315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  <c r="V383" s="14" t="s">
        <v>8371</v>
      </c>
    </row>
    <row r="384" spans="1:22" ht="88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9">
        <f t="shared" si="25"/>
        <v>255.83333333333331</v>
      </c>
      <c r="P384" s="8">
        <f t="shared" si="26"/>
        <v>69.772727272727266</v>
      </c>
      <c r="Q384" s="4" t="s">
        <v>8310</v>
      </c>
      <c r="R384" s="4" t="s">
        <v>8315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  <c r="V384" s="14" t="s">
        <v>8374</v>
      </c>
    </row>
    <row r="385" spans="1:22" ht="88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9">
        <f t="shared" si="25"/>
        <v>206.70670670670671</v>
      </c>
      <c r="P385" s="8">
        <f t="shared" si="26"/>
        <v>43.020833333333336</v>
      </c>
      <c r="Q385" s="4" t="s">
        <v>8310</v>
      </c>
      <c r="R385" s="4" t="s">
        <v>8315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  <c r="V385" s="14" t="s">
        <v>8369</v>
      </c>
    </row>
    <row r="386" spans="1:22" ht="88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9">
        <f t="shared" si="25"/>
        <v>112.105</v>
      </c>
      <c r="P386" s="8">
        <f t="shared" si="26"/>
        <v>58.540469973890339</v>
      </c>
      <c r="Q386" s="4" t="s">
        <v>8310</v>
      </c>
      <c r="R386" s="4" t="s">
        <v>8315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  <c r="V386" s="14" t="s">
        <v>8378</v>
      </c>
    </row>
    <row r="387" spans="1:22" ht="88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9">
        <f t="shared" ref="O387:O450" si="30">+(E387/D387)*100</f>
        <v>105.982</v>
      </c>
      <c r="P387" s="8">
        <f t="shared" ref="P387:P450" si="31">+IFERROR(E387/L387,0)</f>
        <v>111.79535864978902</v>
      </c>
      <c r="Q387" s="4" t="s">
        <v>8310</v>
      </c>
      <c r="R387" s="4" t="s">
        <v>8315</v>
      </c>
      <c r="S387" s="13">
        <f t="shared" ref="S387:S450" si="32">(((J387/86400)+25569))</f>
        <v>41934.584502314814</v>
      </c>
      <c r="T387" s="13">
        <f t="shared" ref="T387:T450" si="33">(((I387/86400)+25569))</f>
        <v>41964.626168981486</v>
      </c>
      <c r="U387">
        <f t="shared" ref="U387:U450" si="34">+YEAR(S387)</f>
        <v>2014</v>
      </c>
      <c r="V387" s="14" t="s">
        <v>8376</v>
      </c>
    </row>
    <row r="388" spans="1:22" ht="88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9">
        <f t="shared" si="30"/>
        <v>100.16666666666667</v>
      </c>
      <c r="P388" s="8">
        <f t="shared" si="31"/>
        <v>46.230769230769234</v>
      </c>
      <c r="Q388" s="4" t="s">
        <v>8310</v>
      </c>
      <c r="R388" s="4" t="s">
        <v>8315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  <c r="V388" s="14" t="s">
        <v>8373</v>
      </c>
    </row>
    <row r="389" spans="1:22" ht="11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9">
        <f t="shared" si="30"/>
        <v>213.98947368421051</v>
      </c>
      <c r="P389" s="8">
        <f t="shared" si="31"/>
        <v>144.69039145907473</v>
      </c>
      <c r="Q389" s="4" t="s">
        <v>8310</v>
      </c>
      <c r="R389" s="4" t="s">
        <v>8315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  <c r="V389" s="14" t="s">
        <v>8373</v>
      </c>
    </row>
    <row r="390" spans="1:22" ht="88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9">
        <f t="shared" si="30"/>
        <v>126.16000000000001</v>
      </c>
      <c r="P390" s="8">
        <f t="shared" si="31"/>
        <v>88.845070422535215</v>
      </c>
      <c r="Q390" s="4" t="s">
        <v>8310</v>
      </c>
      <c r="R390" s="4" t="s">
        <v>8315</v>
      </c>
      <c r="S390" s="13">
        <f t="shared" si="32"/>
        <v>42549.076157407406</v>
      </c>
      <c r="T390" s="13">
        <f t="shared" si="33"/>
        <v>42579.076157407406</v>
      </c>
      <c r="U390">
        <f t="shared" si="34"/>
        <v>2016</v>
      </c>
      <c r="V390" s="14" t="s">
        <v>8371</v>
      </c>
    </row>
    <row r="391" spans="1:22" ht="11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9">
        <f t="shared" si="30"/>
        <v>181.53547058823528</v>
      </c>
      <c r="P391" s="8">
        <f t="shared" si="31"/>
        <v>81.75107284768211</v>
      </c>
      <c r="Q391" s="4" t="s">
        <v>8310</v>
      </c>
      <c r="R391" s="4" t="s">
        <v>8315</v>
      </c>
      <c r="S391" s="13">
        <f t="shared" si="32"/>
        <v>41674.063078703708</v>
      </c>
      <c r="T391" s="13">
        <f t="shared" si="33"/>
        <v>41705.957638888889</v>
      </c>
      <c r="U391">
        <f t="shared" si="34"/>
        <v>2014</v>
      </c>
      <c r="V391" s="14" t="s">
        <v>8368</v>
      </c>
    </row>
    <row r="392" spans="1:22" ht="88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9">
        <f t="shared" si="30"/>
        <v>100</v>
      </c>
      <c r="P392" s="8">
        <f t="shared" si="31"/>
        <v>71.428571428571431</v>
      </c>
      <c r="Q392" s="4" t="s">
        <v>8310</v>
      </c>
      <c r="R392" s="4" t="s">
        <v>8315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  <c r="V392" s="14" t="s">
        <v>8369</v>
      </c>
    </row>
    <row r="393" spans="1:22" ht="88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9">
        <f t="shared" si="30"/>
        <v>100.61</v>
      </c>
      <c r="P393" s="8">
        <f t="shared" si="31"/>
        <v>104.25906735751295</v>
      </c>
      <c r="Q393" s="4" t="s">
        <v>8310</v>
      </c>
      <c r="R393" s="4" t="s">
        <v>8315</v>
      </c>
      <c r="S393" s="13">
        <f t="shared" si="32"/>
        <v>40865.042256944442</v>
      </c>
      <c r="T393" s="13">
        <f t="shared" si="33"/>
        <v>40895.040972222225</v>
      </c>
      <c r="U393">
        <f t="shared" si="34"/>
        <v>2011</v>
      </c>
      <c r="V393" s="14" t="s">
        <v>8377</v>
      </c>
    </row>
    <row r="394" spans="1:22" ht="88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9">
        <f t="shared" si="30"/>
        <v>100.9027027027027</v>
      </c>
      <c r="P394" s="8">
        <f t="shared" si="31"/>
        <v>90.616504854368927</v>
      </c>
      <c r="Q394" s="4" t="s">
        <v>8310</v>
      </c>
      <c r="R394" s="4" t="s">
        <v>8315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  <c r="V394" s="14" t="s">
        <v>8374</v>
      </c>
    </row>
    <row r="395" spans="1:22" ht="66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9">
        <f t="shared" si="30"/>
        <v>110.446</v>
      </c>
      <c r="P395" s="8">
        <f t="shared" si="31"/>
        <v>157.33048433048432</v>
      </c>
      <c r="Q395" s="4" t="s">
        <v>8310</v>
      </c>
      <c r="R395" s="4" t="s">
        <v>8315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  <c r="V395" s="14" t="s">
        <v>8375</v>
      </c>
    </row>
    <row r="396" spans="1:22" ht="88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9">
        <f t="shared" si="30"/>
        <v>111.8936170212766</v>
      </c>
      <c r="P396" s="8">
        <f t="shared" si="31"/>
        <v>105.18</v>
      </c>
      <c r="Q396" s="4" t="s">
        <v>8310</v>
      </c>
      <c r="R396" s="4" t="s">
        <v>8315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  <c r="V396" s="14" t="s">
        <v>8368</v>
      </c>
    </row>
    <row r="397" spans="1:22" ht="88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9">
        <f t="shared" si="30"/>
        <v>108.04450000000001</v>
      </c>
      <c r="P397" s="8">
        <f t="shared" si="31"/>
        <v>58.719836956521746</v>
      </c>
      <c r="Q397" s="4" t="s">
        <v>8310</v>
      </c>
      <c r="R397" s="4" t="s">
        <v>8315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  <c r="V397" s="14" t="s">
        <v>8372</v>
      </c>
    </row>
    <row r="398" spans="1:22" ht="110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9">
        <f t="shared" si="30"/>
        <v>106.66666666666667</v>
      </c>
      <c r="P398" s="8">
        <f t="shared" si="31"/>
        <v>81.632653061224488</v>
      </c>
      <c r="Q398" s="4" t="s">
        <v>8310</v>
      </c>
      <c r="R398" s="4" t="s">
        <v>8315</v>
      </c>
      <c r="S398" s="13">
        <f t="shared" si="32"/>
        <v>41082.564884259264</v>
      </c>
      <c r="T398" s="13">
        <f t="shared" si="33"/>
        <v>41097.564884259264</v>
      </c>
      <c r="U398">
        <f t="shared" si="34"/>
        <v>2012</v>
      </c>
      <c r="V398" s="14" t="s">
        <v>8371</v>
      </c>
    </row>
    <row r="399" spans="1:22" ht="11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9">
        <f t="shared" si="30"/>
        <v>103.90027322404372</v>
      </c>
      <c r="P399" s="8">
        <f t="shared" si="31"/>
        <v>56.460043668122275</v>
      </c>
      <c r="Q399" s="4" t="s">
        <v>8310</v>
      </c>
      <c r="R399" s="4" t="s">
        <v>8315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  <c r="V399" s="14" t="s">
        <v>8373</v>
      </c>
    </row>
    <row r="400" spans="1:22" ht="88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9">
        <f t="shared" si="30"/>
        <v>125.16000000000001</v>
      </c>
      <c r="P400" s="8">
        <f t="shared" si="31"/>
        <v>140.1044776119403</v>
      </c>
      <c r="Q400" s="4" t="s">
        <v>8310</v>
      </c>
      <c r="R400" s="4" t="s">
        <v>8315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  <c r="V400" s="14" t="s">
        <v>8372</v>
      </c>
    </row>
    <row r="401" spans="1:22" ht="88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9">
        <f t="shared" si="30"/>
        <v>106.80499999999999</v>
      </c>
      <c r="P401" s="8">
        <f t="shared" si="31"/>
        <v>224.85263157894738</v>
      </c>
      <c r="Q401" s="4" t="s">
        <v>8310</v>
      </c>
      <c r="R401" s="4" t="s">
        <v>8315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  <c r="V401" s="14" t="s">
        <v>8377</v>
      </c>
    </row>
    <row r="402" spans="1:22" ht="88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9">
        <f t="shared" si="30"/>
        <v>112.30249999999999</v>
      </c>
      <c r="P402" s="8">
        <f t="shared" si="31"/>
        <v>181.13306451612902</v>
      </c>
      <c r="Q402" s="4" t="s">
        <v>8310</v>
      </c>
      <c r="R402" s="4" t="s">
        <v>8315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  <c r="V402" s="14" t="s">
        <v>8369</v>
      </c>
    </row>
    <row r="403" spans="1:22" ht="11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9">
        <f t="shared" si="30"/>
        <v>103.812</v>
      </c>
      <c r="P403" s="8">
        <f t="shared" si="31"/>
        <v>711.04109589041093</v>
      </c>
      <c r="Q403" s="4" t="s">
        <v>8310</v>
      </c>
      <c r="R403" s="4" t="s">
        <v>8315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  <c r="V403" s="14" t="s">
        <v>8373</v>
      </c>
    </row>
    <row r="404" spans="1:22" ht="88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9">
        <f t="shared" si="30"/>
        <v>141.65</v>
      </c>
      <c r="P404" s="8">
        <f t="shared" si="31"/>
        <v>65.883720930232556</v>
      </c>
      <c r="Q404" s="4" t="s">
        <v>8310</v>
      </c>
      <c r="R404" s="4" t="s">
        <v>8315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  <c r="V404" s="14" t="s">
        <v>8376</v>
      </c>
    </row>
    <row r="405" spans="1:22" ht="88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9">
        <f t="shared" si="30"/>
        <v>105.25999999999999</v>
      </c>
      <c r="P405" s="8">
        <f t="shared" si="31"/>
        <v>75.185714285714283</v>
      </c>
      <c r="Q405" s="4" t="s">
        <v>8310</v>
      </c>
      <c r="R405" s="4" t="s">
        <v>8315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  <c r="V405" s="14" t="s">
        <v>8371</v>
      </c>
    </row>
    <row r="406" spans="1:22" ht="88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9">
        <f t="shared" si="30"/>
        <v>103.09142857142857</v>
      </c>
      <c r="P406" s="8">
        <f t="shared" si="31"/>
        <v>133.14391143911439</v>
      </c>
      <c r="Q406" s="4" t="s">
        <v>8310</v>
      </c>
      <c r="R406" s="4" t="s">
        <v>8315</v>
      </c>
      <c r="S406" s="13">
        <f t="shared" si="32"/>
        <v>41646.628032407403</v>
      </c>
      <c r="T406" s="13">
        <f t="shared" si="33"/>
        <v>41675.961111111115</v>
      </c>
      <c r="U406">
        <f t="shared" si="34"/>
        <v>2014</v>
      </c>
      <c r="V406" s="14" t="s">
        <v>8367</v>
      </c>
    </row>
    <row r="407" spans="1:22" ht="66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9">
        <f t="shared" si="30"/>
        <v>107.65957446808511</v>
      </c>
      <c r="P407" s="8">
        <f t="shared" si="31"/>
        <v>55.2</v>
      </c>
      <c r="Q407" s="4" t="s">
        <v>8310</v>
      </c>
      <c r="R407" s="4" t="s">
        <v>8315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  <c r="V407" s="14" t="s">
        <v>8368</v>
      </c>
    </row>
    <row r="408" spans="1:22" ht="11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9">
        <f t="shared" si="30"/>
        <v>107.70464285714286</v>
      </c>
      <c r="P408" s="8">
        <f t="shared" si="31"/>
        <v>86.163714285714292</v>
      </c>
      <c r="Q408" s="4" t="s">
        <v>8310</v>
      </c>
      <c r="R408" s="4" t="s">
        <v>8315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  <c r="V408" s="14" t="s">
        <v>8369</v>
      </c>
    </row>
    <row r="409" spans="1:22" ht="88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9">
        <f t="shared" si="30"/>
        <v>101.55000000000001</v>
      </c>
      <c r="P409" s="8">
        <f t="shared" si="31"/>
        <v>92.318181818181813</v>
      </c>
      <c r="Q409" s="4" t="s">
        <v>8310</v>
      </c>
      <c r="R409" s="4" t="s">
        <v>8315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  <c r="V409" s="14" t="s">
        <v>8375</v>
      </c>
    </row>
    <row r="410" spans="1:22" ht="88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9">
        <f t="shared" si="30"/>
        <v>101.43766666666667</v>
      </c>
      <c r="P410" s="8">
        <f t="shared" si="31"/>
        <v>160.16473684210527</v>
      </c>
      <c r="Q410" s="4" t="s">
        <v>8310</v>
      </c>
      <c r="R410" s="4" t="s">
        <v>8315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  <c r="V410" s="14" t="s">
        <v>8375</v>
      </c>
    </row>
    <row r="411" spans="1:22" ht="88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9">
        <f t="shared" si="30"/>
        <v>136.80000000000001</v>
      </c>
      <c r="P411" s="8">
        <f t="shared" si="31"/>
        <v>45.6</v>
      </c>
      <c r="Q411" s="4" t="s">
        <v>8310</v>
      </c>
      <c r="R411" s="4" t="s">
        <v>8315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  <c r="V411" s="14" t="s">
        <v>8371</v>
      </c>
    </row>
    <row r="412" spans="1:22" ht="88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9">
        <f t="shared" si="30"/>
        <v>128.29999999999998</v>
      </c>
      <c r="P412" s="8">
        <f t="shared" si="31"/>
        <v>183.28571428571428</v>
      </c>
      <c r="Q412" s="4" t="s">
        <v>8310</v>
      </c>
      <c r="R412" s="4" t="s">
        <v>8315</v>
      </c>
      <c r="S412" s="13">
        <f t="shared" si="32"/>
        <v>42113.981446759259</v>
      </c>
      <c r="T412" s="13">
        <f t="shared" si="33"/>
        <v>42173.981446759259</v>
      </c>
      <c r="U412">
        <f t="shared" si="34"/>
        <v>2015</v>
      </c>
      <c r="V412" s="14" t="s">
        <v>8369</v>
      </c>
    </row>
    <row r="413" spans="1:22" ht="88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9">
        <f t="shared" si="30"/>
        <v>101.05</v>
      </c>
      <c r="P413" s="8">
        <f t="shared" si="31"/>
        <v>125.78838174273859</v>
      </c>
      <c r="Q413" s="4" t="s">
        <v>8310</v>
      </c>
      <c r="R413" s="4" t="s">
        <v>8315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  <c r="V413" s="14" t="s">
        <v>8377</v>
      </c>
    </row>
    <row r="414" spans="1:22" ht="88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9">
        <f t="shared" si="30"/>
        <v>126.84</v>
      </c>
      <c r="P414" s="8">
        <f t="shared" si="31"/>
        <v>57.654545454545456</v>
      </c>
      <c r="Q414" s="4" t="s">
        <v>8310</v>
      </c>
      <c r="R414" s="4" t="s">
        <v>8315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  <c r="V414" s="14" t="s">
        <v>8373</v>
      </c>
    </row>
    <row r="415" spans="1:22" ht="88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9">
        <f t="shared" si="30"/>
        <v>105.0859375</v>
      </c>
      <c r="P415" s="8">
        <f t="shared" si="31"/>
        <v>78.660818713450297</v>
      </c>
      <c r="Q415" s="4" t="s">
        <v>8310</v>
      </c>
      <c r="R415" s="4" t="s">
        <v>8315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  <c r="V415" s="14" t="s">
        <v>8371</v>
      </c>
    </row>
    <row r="416" spans="1:22" ht="88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9">
        <f t="shared" si="30"/>
        <v>102.85405405405406</v>
      </c>
      <c r="P416" s="8">
        <f t="shared" si="31"/>
        <v>91.480769230769226</v>
      </c>
      <c r="Q416" s="4" t="s">
        <v>8310</v>
      </c>
      <c r="R416" s="4" t="s">
        <v>8315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  <c r="V416" s="14" t="s">
        <v>8375</v>
      </c>
    </row>
    <row r="417" spans="1:22" ht="11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9">
        <f t="shared" si="30"/>
        <v>102.14714285714285</v>
      </c>
      <c r="P417" s="8">
        <f t="shared" si="31"/>
        <v>68.09809523809524</v>
      </c>
      <c r="Q417" s="4" t="s">
        <v>8310</v>
      </c>
      <c r="R417" s="4" t="s">
        <v>8315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  <c r="V417" s="14" t="s">
        <v>8375</v>
      </c>
    </row>
    <row r="418" spans="1:22" ht="66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9">
        <f t="shared" si="30"/>
        <v>120.21700000000001</v>
      </c>
      <c r="P418" s="8">
        <f t="shared" si="31"/>
        <v>48.086800000000004</v>
      </c>
      <c r="Q418" s="4" t="s">
        <v>8310</v>
      </c>
      <c r="R418" s="4" t="s">
        <v>8315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  <c r="V418" s="14" t="s">
        <v>8367</v>
      </c>
    </row>
    <row r="419" spans="1:22" ht="88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9">
        <f t="shared" si="30"/>
        <v>100.24761904761905</v>
      </c>
      <c r="P419" s="8">
        <f t="shared" si="31"/>
        <v>202.42307692307693</v>
      </c>
      <c r="Q419" s="4" t="s">
        <v>8310</v>
      </c>
      <c r="R419" s="4" t="s">
        <v>8315</v>
      </c>
      <c r="S419" s="13">
        <f t="shared" si="32"/>
        <v>41360.970601851848</v>
      </c>
      <c r="T419" s="13">
        <f t="shared" si="33"/>
        <v>41372.189583333333</v>
      </c>
      <c r="U419">
        <f t="shared" si="34"/>
        <v>2013</v>
      </c>
      <c r="V419" s="14" t="s">
        <v>8372</v>
      </c>
    </row>
    <row r="420" spans="1:22" ht="11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9">
        <f t="shared" si="30"/>
        <v>100.63392857142857</v>
      </c>
      <c r="P420" s="8">
        <f t="shared" si="31"/>
        <v>216.75</v>
      </c>
      <c r="Q420" s="4" t="s">
        <v>8310</v>
      </c>
      <c r="R420" s="4" t="s">
        <v>8315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  <c r="V420" s="14" t="s">
        <v>8371</v>
      </c>
    </row>
    <row r="421" spans="1:22" ht="88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9">
        <f t="shared" si="30"/>
        <v>100.4375</v>
      </c>
      <c r="P421" s="8">
        <f t="shared" si="31"/>
        <v>110.06849315068493</v>
      </c>
      <c r="Q421" s="4" t="s">
        <v>8310</v>
      </c>
      <c r="R421" s="4" t="s">
        <v>8315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  <c r="V421" s="14" t="s">
        <v>8369</v>
      </c>
    </row>
    <row r="422" spans="1:22" ht="88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9">
        <f t="shared" si="30"/>
        <v>0.43939393939393934</v>
      </c>
      <c r="P422" s="8">
        <f t="shared" si="31"/>
        <v>4.833333333333333</v>
      </c>
      <c r="Q422" s="4" t="s">
        <v>8310</v>
      </c>
      <c r="R422" s="4" t="s">
        <v>8316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  <c r="V422" s="14" t="s">
        <v>8368</v>
      </c>
    </row>
    <row r="423" spans="1:22" ht="88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9">
        <f t="shared" si="30"/>
        <v>2.0066666666666668</v>
      </c>
      <c r="P423" s="8">
        <f t="shared" si="31"/>
        <v>50.166666666666664</v>
      </c>
      <c r="Q423" s="4" t="s">
        <v>8310</v>
      </c>
      <c r="R423" s="4" t="s">
        <v>8316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  <c r="V423" s="14" t="s">
        <v>8371</v>
      </c>
    </row>
    <row r="424" spans="1:22" ht="11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9">
        <f t="shared" si="30"/>
        <v>1.075</v>
      </c>
      <c r="P424" s="8">
        <f t="shared" si="31"/>
        <v>35.833333333333336</v>
      </c>
      <c r="Q424" s="4" t="s">
        <v>8310</v>
      </c>
      <c r="R424" s="4" t="s">
        <v>8316</v>
      </c>
      <c r="S424" s="13">
        <f t="shared" si="32"/>
        <v>41863.260381944448</v>
      </c>
      <c r="T424" s="13">
        <f t="shared" si="33"/>
        <v>41893.260381944448</v>
      </c>
      <c r="U424">
        <f t="shared" si="34"/>
        <v>2014</v>
      </c>
      <c r="V424" s="14" t="s">
        <v>8374</v>
      </c>
    </row>
    <row r="425" spans="1:22" ht="88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9">
        <f t="shared" si="30"/>
        <v>0.76500000000000001</v>
      </c>
      <c r="P425" s="8">
        <f t="shared" si="31"/>
        <v>11.76923076923077</v>
      </c>
      <c r="Q425" s="4" t="s">
        <v>8310</v>
      </c>
      <c r="R425" s="4" t="s">
        <v>8316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  <c r="V425" s="14" t="s">
        <v>8370</v>
      </c>
    </row>
    <row r="426" spans="1:22" ht="88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9">
        <f t="shared" si="30"/>
        <v>6.7966666666666677</v>
      </c>
      <c r="P426" s="8">
        <f t="shared" si="31"/>
        <v>40.78</v>
      </c>
      <c r="Q426" s="4" t="s">
        <v>8310</v>
      </c>
      <c r="R426" s="4" t="s">
        <v>8316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  <c r="V426" s="14" t="s">
        <v>8367</v>
      </c>
    </row>
    <row r="427" spans="1:22" ht="88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9">
        <f t="shared" si="30"/>
        <v>1.2E-2</v>
      </c>
      <c r="P427" s="8">
        <f t="shared" si="31"/>
        <v>3</v>
      </c>
      <c r="Q427" s="4" t="s">
        <v>8310</v>
      </c>
      <c r="R427" s="4" t="s">
        <v>8316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  <c r="V427" s="14" t="s">
        <v>8375</v>
      </c>
    </row>
    <row r="428" spans="1:22" ht="88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9">
        <f t="shared" si="30"/>
        <v>1.3299999999999998</v>
      </c>
      <c r="P428" s="8">
        <f t="shared" si="31"/>
        <v>16.625</v>
      </c>
      <c r="Q428" s="4" t="s">
        <v>8310</v>
      </c>
      <c r="R428" s="4" t="s">
        <v>8316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  <c r="V428" s="14" t="s">
        <v>8367</v>
      </c>
    </row>
    <row r="429" spans="1:22" ht="11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9">
        <f t="shared" si="30"/>
        <v>0</v>
      </c>
      <c r="P429" s="8">
        <f t="shared" si="31"/>
        <v>0</v>
      </c>
      <c r="Q429" s="4" t="s">
        <v>8310</v>
      </c>
      <c r="R429" s="4" t="s">
        <v>8316</v>
      </c>
      <c r="S429" s="13">
        <f t="shared" si="32"/>
        <v>42285.90902777778</v>
      </c>
      <c r="T429" s="13">
        <f t="shared" si="33"/>
        <v>42299.790972222225</v>
      </c>
      <c r="U429">
        <f t="shared" si="34"/>
        <v>2015</v>
      </c>
      <c r="V429" s="14" t="s">
        <v>8376</v>
      </c>
    </row>
    <row r="430" spans="1:22" ht="66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9">
        <f t="shared" si="30"/>
        <v>5.6333333333333329</v>
      </c>
      <c r="P430" s="8">
        <f t="shared" si="31"/>
        <v>52</v>
      </c>
      <c r="Q430" s="4" t="s">
        <v>8310</v>
      </c>
      <c r="R430" s="4" t="s">
        <v>8316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  <c r="V430" s="14" t="s">
        <v>8370</v>
      </c>
    </row>
    <row r="431" spans="1:22" ht="11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9">
        <f t="shared" si="30"/>
        <v>0</v>
      </c>
      <c r="P431" s="8">
        <f t="shared" si="31"/>
        <v>0</v>
      </c>
      <c r="Q431" s="4" t="s">
        <v>8310</v>
      </c>
      <c r="R431" s="4" t="s">
        <v>8316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  <c r="V431" s="14" t="s">
        <v>8375</v>
      </c>
    </row>
    <row r="432" spans="1:22" ht="88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9">
        <f t="shared" si="30"/>
        <v>2.4</v>
      </c>
      <c r="P432" s="8">
        <f t="shared" si="31"/>
        <v>4.8</v>
      </c>
      <c r="Q432" s="4" t="s">
        <v>8310</v>
      </c>
      <c r="R432" s="4" t="s">
        <v>8316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  <c r="V432" s="14" t="s">
        <v>8374</v>
      </c>
    </row>
    <row r="433" spans="1:22" ht="88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9">
        <f t="shared" si="30"/>
        <v>13.833333333333334</v>
      </c>
      <c r="P433" s="8">
        <f t="shared" si="31"/>
        <v>51.875</v>
      </c>
      <c r="Q433" s="4" t="s">
        <v>8310</v>
      </c>
      <c r="R433" s="4" t="s">
        <v>8316</v>
      </c>
      <c r="S433" s="13">
        <f t="shared" si="32"/>
        <v>42526.871331018519</v>
      </c>
      <c r="T433" s="13">
        <f t="shared" si="33"/>
        <v>42556.871331018519</v>
      </c>
      <c r="U433">
        <f t="shared" si="34"/>
        <v>2016</v>
      </c>
      <c r="V433" s="14" t="s">
        <v>8371</v>
      </c>
    </row>
    <row r="434" spans="1:22" ht="11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9">
        <f t="shared" si="30"/>
        <v>9.5</v>
      </c>
      <c r="P434" s="8">
        <f t="shared" si="31"/>
        <v>71.25</v>
      </c>
      <c r="Q434" s="4" t="s">
        <v>8310</v>
      </c>
      <c r="R434" s="4" t="s">
        <v>8316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  <c r="V434" s="14" t="s">
        <v>8374</v>
      </c>
    </row>
    <row r="435" spans="1:22" ht="154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9">
        <f t="shared" si="30"/>
        <v>0</v>
      </c>
      <c r="P435" s="8">
        <f t="shared" si="31"/>
        <v>0</v>
      </c>
      <c r="Q435" s="4" t="s">
        <v>8310</v>
      </c>
      <c r="R435" s="4" t="s">
        <v>8316</v>
      </c>
      <c r="S435" s="13">
        <f t="shared" si="32"/>
        <v>42228.629884259259</v>
      </c>
      <c r="T435" s="13">
        <f t="shared" si="33"/>
        <v>42288.629884259259</v>
      </c>
      <c r="U435">
        <f t="shared" si="34"/>
        <v>2015</v>
      </c>
      <c r="V435" s="14" t="s">
        <v>8374</v>
      </c>
    </row>
    <row r="436" spans="1:22" ht="88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9">
        <f t="shared" si="30"/>
        <v>5</v>
      </c>
      <c r="P436" s="8">
        <f t="shared" si="31"/>
        <v>62.5</v>
      </c>
      <c r="Q436" s="4" t="s">
        <v>8310</v>
      </c>
      <c r="R436" s="4" t="s">
        <v>8316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  <c r="V436" s="14" t="s">
        <v>8376</v>
      </c>
    </row>
    <row r="437" spans="1:22" ht="11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9">
        <f t="shared" si="30"/>
        <v>2.7272727272727275E-3</v>
      </c>
      <c r="P437" s="8">
        <f t="shared" si="31"/>
        <v>1</v>
      </c>
      <c r="Q437" s="4" t="s">
        <v>8310</v>
      </c>
      <c r="R437" s="4" t="s">
        <v>8316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  <c r="V437" s="14" t="s">
        <v>8374</v>
      </c>
    </row>
    <row r="438" spans="1:22" ht="88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9">
        <f t="shared" si="30"/>
        <v>0</v>
      </c>
      <c r="P438" s="8">
        <f t="shared" si="31"/>
        <v>0</v>
      </c>
      <c r="Q438" s="4" t="s">
        <v>8310</v>
      </c>
      <c r="R438" s="4" t="s">
        <v>8316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  <c r="V438" s="14" t="s">
        <v>8373</v>
      </c>
    </row>
    <row r="439" spans="1:22" ht="88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9">
        <f t="shared" si="30"/>
        <v>0</v>
      </c>
      <c r="P439" s="8">
        <f t="shared" si="31"/>
        <v>0</v>
      </c>
      <c r="Q439" s="4" t="s">
        <v>8310</v>
      </c>
      <c r="R439" s="4" t="s">
        <v>8316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  <c r="V439" s="14" t="s">
        <v>8374</v>
      </c>
    </row>
    <row r="440" spans="1:22" ht="88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9">
        <f t="shared" si="30"/>
        <v>9.379999999999999</v>
      </c>
      <c r="P440" s="8">
        <f t="shared" si="31"/>
        <v>170.54545454545453</v>
      </c>
      <c r="Q440" s="4" t="s">
        <v>8310</v>
      </c>
      <c r="R440" s="4" t="s">
        <v>8316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  <c r="V440" s="14" t="s">
        <v>8376</v>
      </c>
    </row>
    <row r="441" spans="1:22" ht="88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9">
        <f t="shared" si="30"/>
        <v>0</v>
      </c>
      <c r="P441" s="8">
        <f t="shared" si="31"/>
        <v>0</v>
      </c>
      <c r="Q441" s="4" t="s">
        <v>8310</v>
      </c>
      <c r="R441" s="4" t="s">
        <v>8316</v>
      </c>
      <c r="S441" s="13">
        <f t="shared" si="32"/>
        <v>41919.761782407411</v>
      </c>
      <c r="T441" s="13">
        <f t="shared" si="33"/>
        <v>41929.761782407411</v>
      </c>
      <c r="U441">
        <f t="shared" si="34"/>
        <v>2014</v>
      </c>
      <c r="V441" s="14" t="s">
        <v>8376</v>
      </c>
    </row>
    <row r="442" spans="1:22" ht="88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9">
        <f t="shared" si="30"/>
        <v>0.1</v>
      </c>
      <c r="P442" s="8">
        <f t="shared" si="31"/>
        <v>5</v>
      </c>
      <c r="Q442" s="4" t="s">
        <v>8310</v>
      </c>
      <c r="R442" s="4" t="s">
        <v>8316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  <c r="V442" s="14" t="s">
        <v>8368</v>
      </c>
    </row>
    <row r="443" spans="1:22" ht="88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9">
        <f t="shared" si="30"/>
        <v>0</v>
      </c>
      <c r="P443" s="8">
        <f t="shared" si="31"/>
        <v>0</v>
      </c>
      <c r="Q443" s="4" t="s">
        <v>8310</v>
      </c>
      <c r="R443" s="4" t="s">
        <v>8316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  <c r="V443" s="14" t="s">
        <v>8376</v>
      </c>
    </row>
    <row r="444" spans="1:22" ht="22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9">
        <f t="shared" si="30"/>
        <v>39.358823529411765</v>
      </c>
      <c r="P444" s="8">
        <f t="shared" si="31"/>
        <v>393.58823529411762</v>
      </c>
      <c r="Q444" s="4" t="s">
        <v>8310</v>
      </c>
      <c r="R444" s="4" t="s">
        <v>8316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  <c r="V444" s="14" t="s">
        <v>8367</v>
      </c>
    </row>
    <row r="445" spans="1:22" ht="88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9">
        <f t="shared" si="30"/>
        <v>0.1</v>
      </c>
      <c r="P445" s="8">
        <f t="shared" si="31"/>
        <v>5</v>
      </c>
      <c r="Q445" s="4" t="s">
        <v>8310</v>
      </c>
      <c r="R445" s="4" t="s">
        <v>8316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  <c r="V445" s="14" t="s">
        <v>8367</v>
      </c>
    </row>
    <row r="446" spans="1:22" ht="66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9">
        <f t="shared" si="30"/>
        <v>5</v>
      </c>
      <c r="P446" s="8">
        <f t="shared" si="31"/>
        <v>50</v>
      </c>
      <c r="Q446" s="4" t="s">
        <v>8310</v>
      </c>
      <c r="R446" s="4" t="s">
        <v>8316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  <c r="V446" s="14" t="s">
        <v>8378</v>
      </c>
    </row>
    <row r="447" spans="1:22" ht="88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9">
        <f t="shared" si="30"/>
        <v>3.3333333333333335E-3</v>
      </c>
      <c r="P447" s="8">
        <f t="shared" si="31"/>
        <v>1</v>
      </c>
      <c r="Q447" s="4" t="s">
        <v>8310</v>
      </c>
      <c r="R447" s="4" t="s">
        <v>8316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  <c r="V447" s="14" t="s">
        <v>8370</v>
      </c>
    </row>
    <row r="448" spans="1:22" ht="88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9">
        <f t="shared" si="30"/>
        <v>7.2952380952380951</v>
      </c>
      <c r="P448" s="8">
        <f t="shared" si="31"/>
        <v>47.875</v>
      </c>
      <c r="Q448" s="4" t="s">
        <v>8310</v>
      </c>
      <c r="R448" s="4" t="s">
        <v>8316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  <c r="V448" s="14" t="s">
        <v>8368</v>
      </c>
    </row>
    <row r="449" spans="1:22" ht="88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9">
        <f t="shared" si="30"/>
        <v>1.6666666666666666E-2</v>
      </c>
      <c r="P449" s="8">
        <f t="shared" si="31"/>
        <v>5</v>
      </c>
      <c r="Q449" s="4" t="s">
        <v>8310</v>
      </c>
      <c r="R449" s="4" t="s">
        <v>8316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  <c r="V449" s="14" t="s">
        <v>8368</v>
      </c>
    </row>
    <row r="450" spans="1:22" ht="88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9">
        <f t="shared" si="30"/>
        <v>3.2804000000000002</v>
      </c>
      <c r="P450" s="8">
        <f t="shared" si="31"/>
        <v>20.502500000000001</v>
      </c>
      <c r="Q450" s="4" t="s">
        <v>8310</v>
      </c>
      <c r="R450" s="4" t="s">
        <v>8316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  <c r="V450" s="14" t="s">
        <v>8369</v>
      </c>
    </row>
    <row r="451" spans="1:22" ht="88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9">
        <f t="shared" ref="O451:O514" si="35">+(E451/D451)*100</f>
        <v>2.25</v>
      </c>
      <c r="P451" s="8">
        <f t="shared" ref="P451:P514" si="36">+IFERROR(E451/L451,0)</f>
        <v>9</v>
      </c>
      <c r="Q451" s="4" t="s">
        <v>8310</v>
      </c>
      <c r="R451" s="4" t="s">
        <v>8316</v>
      </c>
      <c r="S451" s="13">
        <f t="shared" ref="S451:S514" si="37">(((J451/86400)+25569))</f>
        <v>41534.568113425928</v>
      </c>
      <c r="T451" s="13">
        <f t="shared" ref="T451:T514" si="38">(((I451/86400)+25569))</f>
        <v>41564.568113425928</v>
      </c>
      <c r="U451">
        <f t="shared" ref="U451:U514" si="39">+YEAR(S451)</f>
        <v>2013</v>
      </c>
      <c r="V451" s="14" t="s">
        <v>8375</v>
      </c>
    </row>
    <row r="452" spans="1:22" ht="88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9">
        <f t="shared" si="35"/>
        <v>0.79200000000000004</v>
      </c>
      <c r="P452" s="8">
        <f t="shared" si="36"/>
        <v>56.571428571428569</v>
      </c>
      <c r="Q452" s="4" t="s">
        <v>8310</v>
      </c>
      <c r="R452" s="4" t="s">
        <v>8316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  <c r="V452" s="14" t="s">
        <v>8367</v>
      </c>
    </row>
    <row r="453" spans="1:22" ht="11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9">
        <f t="shared" si="35"/>
        <v>0</v>
      </c>
      <c r="P453" s="8">
        <f t="shared" si="36"/>
        <v>0</v>
      </c>
      <c r="Q453" s="4" t="s">
        <v>8310</v>
      </c>
      <c r="R453" s="4" t="s">
        <v>8316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  <c r="V453" s="14" t="s">
        <v>8378</v>
      </c>
    </row>
    <row r="454" spans="1:22" ht="66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9">
        <f t="shared" si="35"/>
        <v>64</v>
      </c>
      <c r="P454" s="8">
        <f t="shared" si="36"/>
        <v>40</v>
      </c>
      <c r="Q454" s="4" t="s">
        <v>8310</v>
      </c>
      <c r="R454" s="4" t="s">
        <v>8316</v>
      </c>
      <c r="S454" s="13">
        <f t="shared" si="37"/>
        <v>42107.703877314816</v>
      </c>
      <c r="T454" s="13">
        <f t="shared" si="38"/>
        <v>42137.703877314816</v>
      </c>
      <c r="U454">
        <f t="shared" si="39"/>
        <v>2015</v>
      </c>
      <c r="V454" s="14" t="s">
        <v>8369</v>
      </c>
    </row>
    <row r="455" spans="1:22" ht="88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9">
        <f t="shared" si="35"/>
        <v>2.7404479578392621E-2</v>
      </c>
      <c r="P455" s="8">
        <f t="shared" si="36"/>
        <v>13</v>
      </c>
      <c r="Q455" s="4" t="s">
        <v>8310</v>
      </c>
      <c r="R455" s="4" t="s">
        <v>8316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  <c r="V455" s="14" t="s">
        <v>8368</v>
      </c>
    </row>
    <row r="456" spans="1:22" ht="88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9">
        <f t="shared" si="35"/>
        <v>0.82000000000000006</v>
      </c>
      <c r="P456" s="8">
        <f t="shared" si="36"/>
        <v>16.399999999999999</v>
      </c>
      <c r="Q456" s="4" t="s">
        <v>8310</v>
      </c>
      <c r="R456" s="4" t="s">
        <v>8316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  <c r="V456" s="14" t="s">
        <v>8376</v>
      </c>
    </row>
    <row r="457" spans="1:22" ht="11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9">
        <f t="shared" si="35"/>
        <v>6.9230769230769221E-2</v>
      </c>
      <c r="P457" s="8">
        <f t="shared" si="36"/>
        <v>22.5</v>
      </c>
      <c r="Q457" s="4" t="s">
        <v>8310</v>
      </c>
      <c r="R457" s="4" t="s">
        <v>8316</v>
      </c>
      <c r="S457" s="13">
        <f t="shared" si="37"/>
        <v>40971.002569444448</v>
      </c>
      <c r="T457" s="13">
        <f t="shared" si="38"/>
        <v>41016.021527777775</v>
      </c>
      <c r="U457">
        <f t="shared" si="39"/>
        <v>2012</v>
      </c>
      <c r="V457" s="14" t="s">
        <v>8372</v>
      </c>
    </row>
    <row r="458" spans="1:22" ht="11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9">
        <f t="shared" si="35"/>
        <v>0.68631863186318631</v>
      </c>
      <c r="P458" s="8">
        <f t="shared" si="36"/>
        <v>20.333333333333332</v>
      </c>
      <c r="Q458" s="4" t="s">
        <v>8310</v>
      </c>
      <c r="R458" s="4" t="s">
        <v>8316</v>
      </c>
      <c r="S458" s="13">
        <f t="shared" si="37"/>
        <v>41547.694456018522</v>
      </c>
      <c r="T458" s="13">
        <f t="shared" si="38"/>
        <v>41569.165972222225</v>
      </c>
      <c r="U458">
        <f t="shared" si="39"/>
        <v>2013</v>
      </c>
      <c r="V458" s="14" t="s">
        <v>8375</v>
      </c>
    </row>
    <row r="459" spans="1:22" ht="11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9">
        <f t="shared" si="35"/>
        <v>0</v>
      </c>
      <c r="P459" s="8">
        <f t="shared" si="36"/>
        <v>0</v>
      </c>
      <c r="Q459" s="4" t="s">
        <v>8310</v>
      </c>
      <c r="R459" s="4" t="s">
        <v>8316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  <c r="V459" s="14" t="s">
        <v>8373</v>
      </c>
    </row>
    <row r="460" spans="1:22" ht="88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9">
        <f t="shared" si="35"/>
        <v>8.2100000000000009</v>
      </c>
      <c r="P460" s="8">
        <f t="shared" si="36"/>
        <v>16.755102040816325</v>
      </c>
      <c r="Q460" s="4" t="s">
        <v>8310</v>
      </c>
      <c r="R460" s="4" t="s">
        <v>8316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  <c r="V460" s="14" t="s">
        <v>8369</v>
      </c>
    </row>
    <row r="461" spans="1:22" ht="88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9">
        <f t="shared" si="35"/>
        <v>6.4102564102564097E-2</v>
      </c>
      <c r="P461" s="8">
        <f t="shared" si="36"/>
        <v>25</v>
      </c>
      <c r="Q461" s="4" t="s">
        <v>8310</v>
      </c>
      <c r="R461" s="4" t="s">
        <v>8316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  <c r="V461" s="14" t="s">
        <v>8375</v>
      </c>
    </row>
    <row r="462" spans="1:22" ht="44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9">
        <f t="shared" si="35"/>
        <v>0.29411764705882354</v>
      </c>
      <c r="P462" s="8">
        <f t="shared" si="36"/>
        <v>12.5</v>
      </c>
      <c r="Q462" s="4" t="s">
        <v>8310</v>
      </c>
      <c r="R462" s="4" t="s">
        <v>8316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  <c r="V462" s="14" t="s">
        <v>8369</v>
      </c>
    </row>
    <row r="463" spans="1:22" ht="88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9">
        <f t="shared" si="35"/>
        <v>0</v>
      </c>
      <c r="P463" s="8">
        <f t="shared" si="36"/>
        <v>0</v>
      </c>
      <c r="Q463" s="4" t="s">
        <v>8310</v>
      </c>
      <c r="R463" s="4" t="s">
        <v>8316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  <c r="V463" s="14" t="s">
        <v>8370</v>
      </c>
    </row>
    <row r="464" spans="1:22" ht="11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9">
        <f t="shared" si="35"/>
        <v>0</v>
      </c>
      <c r="P464" s="8">
        <f t="shared" si="36"/>
        <v>0</v>
      </c>
      <c r="Q464" s="4" t="s">
        <v>8310</v>
      </c>
      <c r="R464" s="4" t="s">
        <v>8316</v>
      </c>
      <c r="S464" s="13">
        <f t="shared" si="37"/>
        <v>40705.12663194444</v>
      </c>
      <c r="T464" s="13">
        <f t="shared" si="38"/>
        <v>40765.12663194444</v>
      </c>
      <c r="U464">
        <f t="shared" si="39"/>
        <v>2011</v>
      </c>
      <c r="V464" s="14" t="s">
        <v>8371</v>
      </c>
    </row>
    <row r="465" spans="1:22" ht="88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9">
        <f t="shared" si="35"/>
        <v>2.2727272727272729</v>
      </c>
      <c r="P465" s="8">
        <f t="shared" si="36"/>
        <v>113.63636363636364</v>
      </c>
      <c r="Q465" s="4" t="s">
        <v>8310</v>
      </c>
      <c r="R465" s="4" t="s">
        <v>8316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  <c r="V465" s="14" t="s">
        <v>8373</v>
      </c>
    </row>
    <row r="466" spans="1:22" ht="66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9">
        <f t="shared" si="35"/>
        <v>9.9009900990099015E-2</v>
      </c>
      <c r="P466" s="8">
        <f t="shared" si="36"/>
        <v>1</v>
      </c>
      <c r="Q466" s="4" t="s">
        <v>8310</v>
      </c>
      <c r="R466" s="4" t="s">
        <v>8316</v>
      </c>
      <c r="S466" s="13">
        <f t="shared" si="37"/>
        <v>42488.84878472222</v>
      </c>
      <c r="T466" s="13">
        <f t="shared" si="38"/>
        <v>42508.84878472222</v>
      </c>
      <c r="U466">
        <f t="shared" si="39"/>
        <v>2016</v>
      </c>
      <c r="V466" s="14" t="s">
        <v>8369</v>
      </c>
    </row>
    <row r="467" spans="1:22" ht="44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9">
        <f t="shared" si="35"/>
        <v>26.953125</v>
      </c>
      <c r="P467" s="8">
        <f t="shared" si="36"/>
        <v>17.25</v>
      </c>
      <c r="Q467" s="4" t="s">
        <v>8310</v>
      </c>
      <c r="R467" s="4" t="s">
        <v>8316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  <c r="V467" s="14" t="s">
        <v>8371</v>
      </c>
    </row>
    <row r="468" spans="1:22" ht="88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9">
        <f t="shared" si="35"/>
        <v>0.76</v>
      </c>
      <c r="P468" s="8">
        <f t="shared" si="36"/>
        <v>15.2</v>
      </c>
      <c r="Q468" s="4" t="s">
        <v>8310</v>
      </c>
      <c r="R468" s="4" t="s">
        <v>8316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  <c r="V468" s="14" t="s">
        <v>8374</v>
      </c>
    </row>
    <row r="469" spans="1:22" ht="88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9">
        <f t="shared" si="35"/>
        <v>21.574999999999999</v>
      </c>
      <c r="P469" s="8">
        <f t="shared" si="36"/>
        <v>110.64102564102564</v>
      </c>
      <c r="Q469" s="4" t="s">
        <v>8310</v>
      </c>
      <c r="R469" s="4" t="s">
        <v>8316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  <c r="V469" s="14" t="s">
        <v>8374</v>
      </c>
    </row>
    <row r="470" spans="1:22" ht="88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9">
        <f t="shared" si="35"/>
        <v>0</v>
      </c>
      <c r="P470" s="8">
        <f t="shared" si="36"/>
        <v>0</v>
      </c>
      <c r="Q470" s="4" t="s">
        <v>8310</v>
      </c>
      <c r="R470" s="4" t="s">
        <v>8316</v>
      </c>
      <c r="S470" s="13">
        <f t="shared" si="37"/>
        <v>41041.167627314819</v>
      </c>
      <c r="T470" s="13">
        <f t="shared" si="38"/>
        <v>41101.160474537035</v>
      </c>
      <c r="U470">
        <f t="shared" si="39"/>
        <v>2012</v>
      </c>
      <c r="V470" s="14" t="s">
        <v>8370</v>
      </c>
    </row>
    <row r="471" spans="1:22" ht="66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9">
        <f t="shared" si="35"/>
        <v>0</v>
      </c>
      <c r="P471" s="8">
        <f t="shared" si="36"/>
        <v>0</v>
      </c>
      <c r="Q471" s="4" t="s">
        <v>8310</v>
      </c>
      <c r="R471" s="4" t="s">
        <v>8316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  <c r="V471" s="14" t="s">
        <v>8373</v>
      </c>
    </row>
    <row r="472" spans="1:22" ht="88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9">
        <f t="shared" si="35"/>
        <v>1.02</v>
      </c>
      <c r="P472" s="8">
        <f t="shared" si="36"/>
        <v>25.5</v>
      </c>
      <c r="Q472" s="4" t="s">
        <v>8310</v>
      </c>
      <c r="R472" s="4" t="s">
        <v>8316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  <c r="V472" s="14" t="s">
        <v>8377</v>
      </c>
    </row>
    <row r="473" spans="1:22" ht="11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9">
        <f t="shared" si="35"/>
        <v>11.892727272727273</v>
      </c>
      <c r="P473" s="8">
        <f t="shared" si="36"/>
        <v>38.476470588235294</v>
      </c>
      <c r="Q473" s="4" t="s">
        <v>8310</v>
      </c>
      <c r="R473" s="4" t="s">
        <v>8316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  <c r="V473" s="14" t="s">
        <v>8372</v>
      </c>
    </row>
    <row r="474" spans="1:22" ht="88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9">
        <f t="shared" si="35"/>
        <v>17.625</v>
      </c>
      <c r="P474" s="8">
        <f t="shared" si="36"/>
        <v>28.2</v>
      </c>
      <c r="Q474" s="4" t="s">
        <v>8310</v>
      </c>
      <c r="R474" s="4" t="s">
        <v>8316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  <c r="V474" s="14" t="s">
        <v>8373</v>
      </c>
    </row>
    <row r="475" spans="1:22" ht="88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9">
        <f t="shared" si="35"/>
        <v>2.87</v>
      </c>
      <c r="P475" s="8">
        <f t="shared" si="36"/>
        <v>61.5</v>
      </c>
      <c r="Q475" s="4" t="s">
        <v>8310</v>
      </c>
      <c r="R475" s="4" t="s">
        <v>8316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  <c r="V475" s="14" t="s">
        <v>8374</v>
      </c>
    </row>
    <row r="476" spans="1:22" ht="88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9">
        <f t="shared" si="35"/>
        <v>3.0303030303030304E-2</v>
      </c>
      <c r="P476" s="8">
        <f t="shared" si="36"/>
        <v>1</v>
      </c>
      <c r="Q476" s="4" t="s">
        <v>8310</v>
      </c>
      <c r="R476" s="4" t="s">
        <v>8316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  <c r="V476" s="14" t="s">
        <v>8367</v>
      </c>
    </row>
    <row r="477" spans="1:22" ht="88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9">
        <f t="shared" si="35"/>
        <v>0</v>
      </c>
      <c r="P477" s="8">
        <f t="shared" si="36"/>
        <v>0</v>
      </c>
      <c r="Q477" s="4" t="s">
        <v>8310</v>
      </c>
      <c r="R477" s="4" t="s">
        <v>8316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  <c r="V477" s="14" t="s">
        <v>8369</v>
      </c>
    </row>
    <row r="478" spans="1:22" ht="44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9">
        <f t="shared" si="35"/>
        <v>2.230268181818182</v>
      </c>
      <c r="P478" s="8">
        <f t="shared" si="36"/>
        <v>39.569274193548388</v>
      </c>
      <c r="Q478" s="4" t="s">
        <v>8310</v>
      </c>
      <c r="R478" s="4" t="s">
        <v>8316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  <c r="V478" s="14" t="s">
        <v>8369</v>
      </c>
    </row>
    <row r="479" spans="1:22" ht="11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9">
        <f t="shared" si="35"/>
        <v>0</v>
      </c>
      <c r="P479" s="8">
        <f t="shared" si="36"/>
        <v>0</v>
      </c>
      <c r="Q479" s="4" t="s">
        <v>8310</v>
      </c>
      <c r="R479" s="4" t="s">
        <v>8316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  <c r="V479" s="14" t="s">
        <v>8372</v>
      </c>
    </row>
    <row r="480" spans="1:22" ht="88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9">
        <f t="shared" si="35"/>
        <v>0</v>
      </c>
      <c r="P480" s="8">
        <f t="shared" si="36"/>
        <v>0</v>
      </c>
      <c r="Q480" s="4" t="s">
        <v>8310</v>
      </c>
      <c r="R480" s="4" t="s">
        <v>8316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  <c r="V480" s="14" t="s">
        <v>8372</v>
      </c>
    </row>
    <row r="481" spans="1:22" ht="88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9">
        <f t="shared" si="35"/>
        <v>32.56</v>
      </c>
      <c r="P481" s="8">
        <f t="shared" si="36"/>
        <v>88.8</v>
      </c>
      <c r="Q481" s="4" t="s">
        <v>8310</v>
      </c>
      <c r="R481" s="4" t="s">
        <v>8316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  <c r="V481" s="14" t="s">
        <v>8375</v>
      </c>
    </row>
    <row r="482" spans="1:22" ht="88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9">
        <f t="shared" si="35"/>
        <v>19.41</v>
      </c>
      <c r="P482" s="8">
        <f t="shared" si="36"/>
        <v>55.457142857142856</v>
      </c>
      <c r="Q482" s="4" t="s">
        <v>8310</v>
      </c>
      <c r="R482" s="4" t="s">
        <v>8316</v>
      </c>
      <c r="S482" s="13">
        <f t="shared" si="37"/>
        <v>41465.500173611115</v>
      </c>
      <c r="T482" s="13">
        <f t="shared" si="38"/>
        <v>41495.500173611115</v>
      </c>
      <c r="U482">
        <f t="shared" si="39"/>
        <v>2013</v>
      </c>
      <c r="V482" s="14" t="s">
        <v>8373</v>
      </c>
    </row>
    <row r="483" spans="1:22" ht="88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9">
        <f t="shared" si="35"/>
        <v>6.1</v>
      </c>
      <c r="P483" s="8">
        <f t="shared" si="36"/>
        <v>87.142857142857139</v>
      </c>
      <c r="Q483" s="4" t="s">
        <v>8310</v>
      </c>
      <c r="R483" s="4" t="s">
        <v>8316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  <c r="V483" s="14" t="s">
        <v>8375</v>
      </c>
    </row>
    <row r="484" spans="1:22" ht="88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9">
        <f t="shared" si="35"/>
        <v>0.1</v>
      </c>
      <c r="P484" s="8">
        <f t="shared" si="36"/>
        <v>10</v>
      </c>
      <c r="Q484" s="4" t="s">
        <v>8310</v>
      </c>
      <c r="R484" s="4" t="s">
        <v>8316</v>
      </c>
      <c r="S484" s="13">
        <f t="shared" si="37"/>
        <v>42447.896874999999</v>
      </c>
      <c r="T484" s="13">
        <f t="shared" si="38"/>
        <v>42474.606944444444</v>
      </c>
      <c r="U484">
        <f t="shared" si="39"/>
        <v>2016</v>
      </c>
      <c r="V484" s="14" t="s">
        <v>8372</v>
      </c>
    </row>
    <row r="485" spans="1:22" ht="88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9">
        <f t="shared" si="35"/>
        <v>50.2</v>
      </c>
      <c r="P485" s="8">
        <f t="shared" si="36"/>
        <v>51.224489795918366</v>
      </c>
      <c r="Q485" s="4" t="s">
        <v>8310</v>
      </c>
      <c r="R485" s="4" t="s">
        <v>8316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  <c r="V485" s="14" t="s">
        <v>8377</v>
      </c>
    </row>
    <row r="486" spans="1:22" ht="11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9">
        <f t="shared" si="35"/>
        <v>0.18625</v>
      </c>
      <c r="P486" s="8">
        <f t="shared" si="36"/>
        <v>13.545454545454545</v>
      </c>
      <c r="Q486" s="4" t="s">
        <v>8310</v>
      </c>
      <c r="R486" s="4" t="s">
        <v>8316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  <c r="V486" s="14" t="s">
        <v>8375</v>
      </c>
    </row>
    <row r="487" spans="1:22" ht="66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9">
        <f t="shared" si="35"/>
        <v>21.906971229845084</v>
      </c>
      <c r="P487" s="8">
        <f t="shared" si="36"/>
        <v>66.520080000000007</v>
      </c>
      <c r="Q487" s="4" t="s">
        <v>8310</v>
      </c>
      <c r="R487" s="4" t="s">
        <v>8316</v>
      </c>
      <c r="S487" s="13">
        <f t="shared" si="37"/>
        <v>41381.505775462967</v>
      </c>
      <c r="T487" s="13">
        <f t="shared" si="38"/>
        <v>41411.505775462967</v>
      </c>
      <c r="U487">
        <f t="shared" si="39"/>
        <v>2013</v>
      </c>
      <c r="V487" s="14" t="s">
        <v>8369</v>
      </c>
    </row>
    <row r="488" spans="1:22" ht="88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9">
        <f t="shared" si="35"/>
        <v>9.0909090909090905E-3</v>
      </c>
      <c r="P488" s="8">
        <f t="shared" si="36"/>
        <v>50</v>
      </c>
      <c r="Q488" s="4" t="s">
        <v>8310</v>
      </c>
      <c r="R488" s="4" t="s">
        <v>8316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  <c r="V488" s="14" t="s">
        <v>8370</v>
      </c>
    </row>
    <row r="489" spans="1:22" ht="88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9">
        <f t="shared" si="35"/>
        <v>0</v>
      </c>
      <c r="P489" s="8">
        <f t="shared" si="36"/>
        <v>0</v>
      </c>
      <c r="Q489" s="4" t="s">
        <v>8310</v>
      </c>
      <c r="R489" s="4" t="s">
        <v>8316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  <c r="V489" s="14" t="s">
        <v>8376</v>
      </c>
    </row>
    <row r="490" spans="1:22" ht="66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9">
        <f t="shared" si="35"/>
        <v>0</v>
      </c>
      <c r="P490" s="8">
        <f t="shared" si="36"/>
        <v>0</v>
      </c>
      <c r="Q490" s="4" t="s">
        <v>8310</v>
      </c>
      <c r="R490" s="4" t="s">
        <v>8316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  <c r="V490" s="14" t="s">
        <v>8378</v>
      </c>
    </row>
    <row r="491" spans="1:22" ht="110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9">
        <f t="shared" si="35"/>
        <v>0.28667813379201834</v>
      </c>
      <c r="P491" s="8">
        <f t="shared" si="36"/>
        <v>71.666666666666671</v>
      </c>
      <c r="Q491" s="4" t="s">
        <v>8310</v>
      </c>
      <c r="R491" s="4" t="s">
        <v>8316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  <c r="V491" s="14" t="s">
        <v>8378</v>
      </c>
    </row>
    <row r="492" spans="1:22" ht="22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9">
        <f t="shared" si="35"/>
        <v>0</v>
      </c>
      <c r="P492" s="8">
        <f t="shared" si="36"/>
        <v>0</v>
      </c>
      <c r="Q492" s="4" t="s">
        <v>8310</v>
      </c>
      <c r="R492" s="4" t="s">
        <v>8316</v>
      </c>
      <c r="S492" s="13">
        <f t="shared" si="37"/>
        <v>41113.968576388885</v>
      </c>
      <c r="T492" s="13">
        <f t="shared" si="38"/>
        <v>41143.968576388885</v>
      </c>
      <c r="U492">
        <f t="shared" si="39"/>
        <v>2012</v>
      </c>
      <c r="V492" s="14" t="s">
        <v>8373</v>
      </c>
    </row>
    <row r="493" spans="1:22" ht="88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9">
        <f t="shared" si="35"/>
        <v>0</v>
      </c>
      <c r="P493" s="8">
        <f t="shared" si="36"/>
        <v>0</v>
      </c>
      <c r="Q493" s="4" t="s">
        <v>8310</v>
      </c>
      <c r="R493" s="4" t="s">
        <v>8316</v>
      </c>
      <c r="S493" s="13">
        <f t="shared" si="37"/>
        <v>42366.982627314814</v>
      </c>
      <c r="T493" s="13">
        <f t="shared" si="38"/>
        <v>42396.982627314814</v>
      </c>
      <c r="U493">
        <f t="shared" si="39"/>
        <v>2015</v>
      </c>
      <c r="V493" s="14" t="s">
        <v>8378</v>
      </c>
    </row>
    <row r="494" spans="1:22" ht="88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9">
        <f t="shared" si="35"/>
        <v>0</v>
      </c>
      <c r="P494" s="8">
        <f t="shared" si="36"/>
        <v>0</v>
      </c>
      <c r="Q494" s="4" t="s">
        <v>8310</v>
      </c>
      <c r="R494" s="4" t="s">
        <v>8316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  <c r="V494" s="14" t="s">
        <v>8374</v>
      </c>
    </row>
    <row r="495" spans="1:22" ht="88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9">
        <f t="shared" si="35"/>
        <v>0</v>
      </c>
      <c r="P495" s="8">
        <f t="shared" si="36"/>
        <v>0</v>
      </c>
      <c r="Q495" s="4" t="s">
        <v>8310</v>
      </c>
      <c r="R495" s="4" t="s">
        <v>8316</v>
      </c>
      <c r="S495" s="13">
        <f t="shared" si="37"/>
        <v>42114.726134259261</v>
      </c>
      <c r="T495" s="13">
        <f t="shared" si="38"/>
        <v>42144.726134259261</v>
      </c>
      <c r="U495">
        <f t="shared" si="39"/>
        <v>2015</v>
      </c>
      <c r="V495" s="14" t="s">
        <v>8369</v>
      </c>
    </row>
    <row r="496" spans="1:22" ht="11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9">
        <f t="shared" si="35"/>
        <v>0.155</v>
      </c>
      <c r="P496" s="8">
        <f t="shared" si="36"/>
        <v>10.333333333333334</v>
      </c>
      <c r="Q496" s="4" t="s">
        <v>8310</v>
      </c>
      <c r="R496" s="4" t="s">
        <v>8316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  <c r="V496" s="14" t="s">
        <v>8371</v>
      </c>
    </row>
    <row r="497" spans="1:22" ht="88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9">
        <f t="shared" si="35"/>
        <v>0</v>
      </c>
      <c r="P497" s="8">
        <f t="shared" si="36"/>
        <v>0</v>
      </c>
      <c r="Q497" s="4" t="s">
        <v>8310</v>
      </c>
      <c r="R497" s="4" t="s">
        <v>8316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  <c r="V497" s="14" t="s">
        <v>8371</v>
      </c>
    </row>
    <row r="498" spans="1:22" ht="66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9">
        <f t="shared" si="35"/>
        <v>1.6666666666666668E-3</v>
      </c>
      <c r="P498" s="8">
        <f t="shared" si="36"/>
        <v>1</v>
      </c>
      <c r="Q498" s="4" t="s">
        <v>8310</v>
      </c>
      <c r="R498" s="4" t="s">
        <v>8316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  <c r="V498" s="14" t="s">
        <v>8378</v>
      </c>
    </row>
    <row r="499" spans="1:22" ht="22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9">
        <f t="shared" si="35"/>
        <v>0.6696428571428571</v>
      </c>
      <c r="P499" s="8">
        <f t="shared" si="36"/>
        <v>10</v>
      </c>
      <c r="Q499" s="4" t="s">
        <v>8310</v>
      </c>
      <c r="R499" s="4" t="s">
        <v>8316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  <c r="V499" s="14" t="s">
        <v>8377</v>
      </c>
    </row>
    <row r="500" spans="1:22" ht="88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9">
        <f t="shared" si="35"/>
        <v>4.5985132395404564</v>
      </c>
      <c r="P500" s="8">
        <f t="shared" si="36"/>
        <v>136.09090909090909</v>
      </c>
      <c r="Q500" s="4" t="s">
        <v>8310</v>
      </c>
      <c r="R500" s="4" t="s">
        <v>8316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  <c r="V500" s="14" t="s">
        <v>8377</v>
      </c>
    </row>
    <row r="501" spans="1:22" ht="88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9">
        <f t="shared" si="35"/>
        <v>9.5500000000000007</v>
      </c>
      <c r="P501" s="8">
        <f t="shared" si="36"/>
        <v>73.461538461538467</v>
      </c>
      <c r="Q501" s="4" t="s">
        <v>8310</v>
      </c>
      <c r="R501" s="4" t="s">
        <v>8316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  <c r="V501" s="14" t="s">
        <v>8374</v>
      </c>
    </row>
    <row r="502" spans="1:22" ht="11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9">
        <f t="shared" si="35"/>
        <v>3.3076923076923079</v>
      </c>
      <c r="P502" s="8">
        <f t="shared" si="36"/>
        <v>53.75</v>
      </c>
      <c r="Q502" s="4" t="s">
        <v>8310</v>
      </c>
      <c r="R502" s="4" t="s">
        <v>8316</v>
      </c>
      <c r="S502" s="13">
        <f t="shared" si="37"/>
        <v>40247.886006944442</v>
      </c>
      <c r="T502" s="13">
        <f t="shared" si="38"/>
        <v>40306.927777777775</v>
      </c>
      <c r="U502">
        <f t="shared" si="39"/>
        <v>2010</v>
      </c>
      <c r="V502" s="14" t="s">
        <v>8372</v>
      </c>
    </row>
    <row r="503" spans="1:22" ht="88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9">
        <f t="shared" si="35"/>
        <v>0</v>
      </c>
      <c r="P503" s="8">
        <f t="shared" si="36"/>
        <v>0</v>
      </c>
      <c r="Q503" s="4" t="s">
        <v>8310</v>
      </c>
      <c r="R503" s="4" t="s">
        <v>8316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  <c r="V503" s="14" t="s">
        <v>8371</v>
      </c>
    </row>
    <row r="504" spans="1:22" ht="11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9">
        <f t="shared" si="35"/>
        <v>1.1499999999999999</v>
      </c>
      <c r="P504" s="8">
        <f t="shared" si="36"/>
        <v>57.5</v>
      </c>
      <c r="Q504" s="4" t="s">
        <v>8310</v>
      </c>
      <c r="R504" s="4" t="s">
        <v>8316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  <c r="V504" s="14" t="s">
        <v>8368</v>
      </c>
    </row>
    <row r="505" spans="1:22" ht="88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9">
        <f t="shared" si="35"/>
        <v>1.7538461538461538</v>
      </c>
      <c r="P505" s="8">
        <f t="shared" si="36"/>
        <v>12.666666666666666</v>
      </c>
      <c r="Q505" s="4" t="s">
        <v>8310</v>
      </c>
      <c r="R505" s="4" t="s">
        <v>8316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  <c r="V505" s="14" t="s">
        <v>8378</v>
      </c>
    </row>
    <row r="506" spans="1:22" ht="88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9">
        <f t="shared" si="35"/>
        <v>1.3673469387755102</v>
      </c>
      <c r="P506" s="8">
        <f t="shared" si="36"/>
        <v>67</v>
      </c>
      <c r="Q506" s="4" t="s">
        <v>8310</v>
      </c>
      <c r="R506" s="4" t="s">
        <v>8316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  <c r="V506" s="14" t="s">
        <v>8368</v>
      </c>
    </row>
    <row r="507" spans="1:22" ht="88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9">
        <f t="shared" si="35"/>
        <v>0.43333333333333329</v>
      </c>
      <c r="P507" s="8">
        <f t="shared" si="36"/>
        <v>3.7142857142857144</v>
      </c>
      <c r="Q507" s="4" t="s">
        <v>8310</v>
      </c>
      <c r="R507" s="4" t="s">
        <v>8316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  <c r="V507" s="14" t="s">
        <v>8377</v>
      </c>
    </row>
    <row r="508" spans="1:22" ht="88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9">
        <f t="shared" si="35"/>
        <v>0.125</v>
      </c>
      <c r="P508" s="8">
        <f t="shared" si="36"/>
        <v>250</v>
      </c>
      <c r="Q508" s="4" t="s">
        <v>8310</v>
      </c>
      <c r="R508" s="4" t="s">
        <v>8316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  <c r="V508" s="14" t="s">
        <v>8373</v>
      </c>
    </row>
    <row r="509" spans="1:22" ht="88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9">
        <f t="shared" si="35"/>
        <v>3.2</v>
      </c>
      <c r="P509" s="8">
        <f t="shared" si="36"/>
        <v>64</v>
      </c>
      <c r="Q509" s="4" t="s">
        <v>8310</v>
      </c>
      <c r="R509" s="4" t="s">
        <v>8316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  <c r="V509" s="14" t="s">
        <v>8375</v>
      </c>
    </row>
    <row r="510" spans="1:22" ht="11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9">
        <f t="shared" si="35"/>
        <v>0.8</v>
      </c>
      <c r="P510" s="8">
        <f t="shared" si="36"/>
        <v>133.33333333333334</v>
      </c>
      <c r="Q510" s="4" t="s">
        <v>8310</v>
      </c>
      <c r="R510" s="4" t="s">
        <v>8316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  <c r="V510" s="14" t="s">
        <v>8372</v>
      </c>
    </row>
    <row r="511" spans="1:22" ht="88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9">
        <f t="shared" si="35"/>
        <v>0.2</v>
      </c>
      <c r="P511" s="8">
        <f t="shared" si="36"/>
        <v>10</v>
      </c>
      <c r="Q511" s="4" t="s">
        <v>8310</v>
      </c>
      <c r="R511" s="4" t="s">
        <v>8316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  <c r="V511" s="14" t="s">
        <v>8370</v>
      </c>
    </row>
    <row r="512" spans="1:22" ht="88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9">
        <f t="shared" si="35"/>
        <v>0</v>
      </c>
      <c r="P512" s="8">
        <f t="shared" si="36"/>
        <v>0</v>
      </c>
      <c r="Q512" s="4" t="s">
        <v>8310</v>
      </c>
      <c r="R512" s="4" t="s">
        <v>8316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  <c r="V512" s="14" t="s">
        <v>8367</v>
      </c>
    </row>
    <row r="513" spans="1:22" ht="88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9">
        <f t="shared" si="35"/>
        <v>3</v>
      </c>
      <c r="P513" s="8">
        <f t="shared" si="36"/>
        <v>30</v>
      </c>
      <c r="Q513" s="4" t="s">
        <v>8310</v>
      </c>
      <c r="R513" s="4" t="s">
        <v>8316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  <c r="V513" s="14" t="s">
        <v>8372</v>
      </c>
    </row>
    <row r="514" spans="1:22" ht="88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9">
        <f t="shared" si="35"/>
        <v>0.13749999999999998</v>
      </c>
      <c r="P514" s="8">
        <f t="shared" si="36"/>
        <v>5.5</v>
      </c>
      <c r="Q514" s="4" t="s">
        <v>8310</v>
      </c>
      <c r="R514" s="4" t="s">
        <v>8316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  <c r="V514" s="14" t="s">
        <v>8376</v>
      </c>
    </row>
    <row r="515" spans="1:22" ht="66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9">
        <f t="shared" ref="O515:O578" si="40">+(E515/D515)*100</f>
        <v>13.923999999999999</v>
      </c>
      <c r="P515" s="8">
        <f t="shared" ref="P515:P578" si="41">+IFERROR(E515/L515,0)</f>
        <v>102.38235294117646</v>
      </c>
      <c r="Q515" s="4" t="s">
        <v>8310</v>
      </c>
      <c r="R515" s="4" t="s">
        <v>8316</v>
      </c>
      <c r="S515" s="13">
        <f t="shared" ref="S515:S578" si="42">(((J515/86400)+25569))</f>
        <v>42552.653993055559</v>
      </c>
      <c r="T515" s="13">
        <f t="shared" ref="T515:T578" si="43">(((I515/86400)+25569))</f>
        <v>42597.291666666672</v>
      </c>
      <c r="U515">
        <f t="shared" ref="U515:U578" si="44">+YEAR(S515)</f>
        <v>2016</v>
      </c>
      <c r="V515" s="14" t="s">
        <v>8373</v>
      </c>
    </row>
    <row r="516" spans="1:22" ht="88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9">
        <f t="shared" si="40"/>
        <v>3.3333333333333335</v>
      </c>
      <c r="P516" s="8">
        <f t="shared" si="41"/>
        <v>16.666666666666668</v>
      </c>
      <c r="Q516" s="4" t="s">
        <v>8310</v>
      </c>
      <c r="R516" s="4" t="s">
        <v>8316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  <c r="V516" s="14" t="s">
        <v>8373</v>
      </c>
    </row>
    <row r="517" spans="1:22" ht="66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9">
        <f t="shared" si="40"/>
        <v>25.41340206185567</v>
      </c>
      <c r="P517" s="8">
        <f t="shared" si="41"/>
        <v>725.02941176470586</v>
      </c>
      <c r="Q517" s="4" t="s">
        <v>8310</v>
      </c>
      <c r="R517" s="4" t="s">
        <v>8316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  <c r="V517" s="14" t="s">
        <v>8377</v>
      </c>
    </row>
    <row r="518" spans="1:22" ht="66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9">
        <f t="shared" si="40"/>
        <v>0</v>
      </c>
      <c r="P518" s="8">
        <f t="shared" si="41"/>
        <v>0</v>
      </c>
      <c r="Q518" s="4" t="s">
        <v>8310</v>
      </c>
      <c r="R518" s="4" t="s">
        <v>8316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  <c r="V518" s="14" t="s">
        <v>8372</v>
      </c>
    </row>
    <row r="519" spans="1:22" ht="88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9">
        <f t="shared" si="40"/>
        <v>1.3666666666666667</v>
      </c>
      <c r="P519" s="8">
        <f t="shared" si="41"/>
        <v>68.333333333333329</v>
      </c>
      <c r="Q519" s="4" t="s">
        <v>8310</v>
      </c>
      <c r="R519" s="4" t="s">
        <v>8316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  <c r="V519" s="14" t="s">
        <v>8367</v>
      </c>
    </row>
    <row r="520" spans="1:22" ht="11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9">
        <f t="shared" si="40"/>
        <v>0</v>
      </c>
      <c r="P520" s="8">
        <f t="shared" si="41"/>
        <v>0</v>
      </c>
      <c r="Q520" s="4" t="s">
        <v>8310</v>
      </c>
      <c r="R520" s="4" t="s">
        <v>8316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  <c r="V520" s="14" t="s">
        <v>8374</v>
      </c>
    </row>
    <row r="521" spans="1:22" ht="88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9">
        <f t="shared" si="40"/>
        <v>22.881426547787683</v>
      </c>
      <c r="P521" s="8">
        <f t="shared" si="41"/>
        <v>39.228571428571428</v>
      </c>
      <c r="Q521" s="4" t="s">
        <v>8310</v>
      </c>
      <c r="R521" s="4" t="s">
        <v>8316</v>
      </c>
      <c r="S521" s="13">
        <f t="shared" si="42"/>
        <v>41218.391446759255</v>
      </c>
      <c r="T521" s="13">
        <f t="shared" si="43"/>
        <v>41248.391446759255</v>
      </c>
      <c r="U521">
        <f t="shared" si="44"/>
        <v>2012</v>
      </c>
      <c r="V521" s="14" t="s">
        <v>8377</v>
      </c>
    </row>
    <row r="522" spans="1:22" ht="88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9">
        <f t="shared" si="40"/>
        <v>102.1</v>
      </c>
      <c r="P522" s="8">
        <f t="shared" si="41"/>
        <v>150.14705882352942</v>
      </c>
      <c r="Q522" s="4" t="s">
        <v>8317</v>
      </c>
      <c r="R522" s="4" t="s">
        <v>8318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  <c r="V522" s="14" t="s">
        <v>8377</v>
      </c>
    </row>
    <row r="523" spans="1:22" ht="88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9">
        <f t="shared" si="40"/>
        <v>104.64</v>
      </c>
      <c r="P523" s="8">
        <f t="shared" si="41"/>
        <v>93.428571428571431</v>
      </c>
      <c r="Q523" s="4" t="s">
        <v>8317</v>
      </c>
      <c r="R523" s="4" t="s">
        <v>8318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  <c r="V523" s="14" t="s">
        <v>8376</v>
      </c>
    </row>
    <row r="524" spans="1:22" ht="88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9">
        <f t="shared" si="40"/>
        <v>114.66666666666667</v>
      </c>
      <c r="P524" s="8">
        <f t="shared" si="41"/>
        <v>110.96774193548387</v>
      </c>
      <c r="Q524" s="4" t="s">
        <v>8317</v>
      </c>
      <c r="R524" s="4" t="s">
        <v>8318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  <c r="V524" s="14" t="s">
        <v>8372</v>
      </c>
    </row>
    <row r="525" spans="1:22" ht="88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9">
        <f t="shared" si="40"/>
        <v>120.6</v>
      </c>
      <c r="P525" s="8">
        <f t="shared" si="41"/>
        <v>71.785714285714292</v>
      </c>
      <c r="Q525" s="4" t="s">
        <v>8317</v>
      </c>
      <c r="R525" s="4" t="s">
        <v>8318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  <c r="V525" s="14" t="s">
        <v>8374</v>
      </c>
    </row>
    <row r="526" spans="1:22" ht="11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9">
        <f t="shared" si="40"/>
        <v>108.67285714285715</v>
      </c>
      <c r="P526" s="8">
        <f t="shared" si="41"/>
        <v>29.258076923076924</v>
      </c>
      <c r="Q526" s="4" t="s">
        <v>8317</v>
      </c>
      <c r="R526" s="4" t="s">
        <v>8318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  <c r="V526" s="14" t="s">
        <v>8370</v>
      </c>
    </row>
    <row r="527" spans="1:22" ht="88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9">
        <f t="shared" si="40"/>
        <v>100</v>
      </c>
      <c r="P527" s="8">
        <f t="shared" si="41"/>
        <v>1000</v>
      </c>
      <c r="Q527" s="4" t="s">
        <v>8317</v>
      </c>
      <c r="R527" s="4" t="s">
        <v>8318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  <c r="V527" s="14" t="s">
        <v>8373</v>
      </c>
    </row>
    <row r="528" spans="1:22" ht="88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9">
        <f t="shared" si="40"/>
        <v>113.99999999999999</v>
      </c>
      <c r="P528" s="8">
        <f t="shared" si="41"/>
        <v>74.347826086956516</v>
      </c>
      <c r="Q528" s="4" t="s">
        <v>8317</v>
      </c>
      <c r="R528" s="4" t="s">
        <v>8318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  <c r="V528" s="14" t="s">
        <v>8373</v>
      </c>
    </row>
    <row r="529" spans="1:22" ht="11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9">
        <f t="shared" si="40"/>
        <v>100.85</v>
      </c>
      <c r="P529" s="8">
        <f t="shared" si="41"/>
        <v>63.829113924050631</v>
      </c>
      <c r="Q529" s="4" t="s">
        <v>8317</v>
      </c>
      <c r="R529" s="4" t="s">
        <v>8318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  <c r="V529" s="14" t="s">
        <v>8367</v>
      </c>
    </row>
    <row r="530" spans="1:22" ht="44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9">
        <f t="shared" si="40"/>
        <v>115.65217391304347</v>
      </c>
      <c r="P530" s="8">
        <f t="shared" si="41"/>
        <v>44.333333333333336</v>
      </c>
      <c r="Q530" s="4" t="s">
        <v>8317</v>
      </c>
      <c r="R530" s="4" t="s">
        <v>8318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  <c r="V530" s="14" t="s">
        <v>8370</v>
      </c>
    </row>
    <row r="531" spans="1:22" ht="11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9">
        <f t="shared" si="40"/>
        <v>130.41666666666666</v>
      </c>
      <c r="P531" s="8">
        <f t="shared" si="41"/>
        <v>86.944444444444443</v>
      </c>
      <c r="Q531" s="4" t="s">
        <v>8317</v>
      </c>
      <c r="R531" s="4" t="s">
        <v>8318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  <c r="V531" s="14" t="s">
        <v>8378</v>
      </c>
    </row>
    <row r="532" spans="1:22" ht="88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9">
        <f t="shared" si="40"/>
        <v>107.78267254038178</v>
      </c>
      <c r="P532" s="8">
        <f t="shared" si="41"/>
        <v>126.55172413793103</v>
      </c>
      <c r="Q532" s="4" t="s">
        <v>8317</v>
      </c>
      <c r="R532" s="4" t="s">
        <v>8318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  <c r="V532" s="14" t="s">
        <v>8371</v>
      </c>
    </row>
    <row r="533" spans="1:22" ht="11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9">
        <f t="shared" si="40"/>
        <v>100</v>
      </c>
      <c r="P533" s="8">
        <f t="shared" si="41"/>
        <v>129.03225806451613</v>
      </c>
      <c r="Q533" s="4" t="s">
        <v>8317</v>
      </c>
      <c r="R533" s="4" t="s">
        <v>8318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  <c r="V533" s="14" t="s">
        <v>8377</v>
      </c>
    </row>
    <row r="534" spans="1:22" ht="88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9">
        <f t="shared" si="40"/>
        <v>123.25</v>
      </c>
      <c r="P534" s="8">
        <f t="shared" si="41"/>
        <v>71.242774566473983</v>
      </c>
      <c r="Q534" s="4" t="s">
        <v>8317</v>
      </c>
      <c r="R534" s="4" t="s">
        <v>8318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  <c r="V534" s="14" t="s">
        <v>8369</v>
      </c>
    </row>
    <row r="535" spans="1:22" ht="88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9">
        <f t="shared" si="40"/>
        <v>100.2</v>
      </c>
      <c r="P535" s="8">
        <f t="shared" si="41"/>
        <v>117.88235294117646</v>
      </c>
      <c r="Q535" s="4" t="s">
        <v>8317</v>
      </c>
      <c r="R535" s="4" t="s">
        <v>8318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  <c r="V535" s="14" t="s">
        <v>8369</v>
      </c>
    </row>
    <row r="536" spans="1:22" ht="88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9">
        <f t="shared" si="40"/>
        <v>104.66666666666666</v>
      </c>
      <c r="P536" s="8">
        <f t="shared" si="41"/>
        <v>327.08333333333331</v>
      </c>
      <c r="Q536" s="4" t="s">
        <v>8317</v>
      </c>
      <c r="R536" s="4" t="s">
        <v>8318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  <c r="V536" s="14" t="s">
        <v>8375</v>
      </c>
    </row>
    <row r="537" spans="1:22" ht="66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9">
        <f t="shared" si="40"/>
        <v>102.49999999999999</v>
      </c>
      <c r="P537" s="8">
        <f t="shared" si="41"/>
        <v>34.745762711864408</v>
      </c>
      <c r="Q537" s="4" t="s">
        <v>8317</v>
      </c>
      <c r="R537" s="4" t="s">
        <v>8318</v>
      </c>
      <c r="S537" s="13">
        <f t="shared" si="42"/>
        <v>42711.54519675926</v>
      </c>
      <c r="T537" s="13">
        <f t="shared" si="43"/>
        <v>42741.54519675926</v>
      </c>
      <c r="U537">
        <f t="shared" si="44"/>
        <v>2016</v>
      </c>
      <c r="V537" s="14" t="s">
        <v>8378</v>
      </c>
    </row>
    <row r="538" spans="1:22" ht="11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9">
        <f t="shared" si="40"/>
        <v>118.25757575757576</v>
      </c>
      <c r="P538" s="8">
        <f t="shared" si="41"/>
        <v>100.06410256410257</v>
      </c>
      <c r="Q538" s="4" t="s">
        <v>8317</v>
      </c>
      <c r="R538" s="4" t="s">
        <v>8318</v>
      </c>
      <c r="S538" s="13">
        <f t="shared" si="42"/>
        <v>42179.344988425924</v>
      </c>
      <c r="T538" s="13">
        <f t="shared" si="43"/>
        <v>42219.75</v>
      </c>
      <c r="U538">
        <f t="shared" si="44"/>
        <v>2015</v>
      </c>
      <c r="V538" s="14" t="s">
        <v>8371</v>
      </c>
    </row>
    <row r="539" spans="1:22" ht="88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9">
        <f t="shared" si="40"/>
        <v>120.5</v>
      </c>
      <c r="P539" s="8">
        <f t="shared" si="41"/>
        <v>40.847457627118644</v>
      </c>
      <c r="Q539" s="4" t="s">
        <v>8317</v>
      </c>
      <c r="R539" s="4" t="s">
        <v>8318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  <c r="V539" s="14" t="s">
        <v>8376</v>
      </c>
    </row>
    <row r="540" spans="1:22" ht="88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9">
        <f t="shared" si="40"/>
        <v>302.42</v>
      </c>
      <c r="P540" s="8">
        <f t="shared" si="41"/>
        <v>252.01666666666668</v>
      </c>
      <c r="Q540" s="4" t="s">
        <v>8317</v>
      </c>
      <c r="R540" s="4" t="s">
        <v>8318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  <c r="V540" s="14" t="s">
        <v>8369</v>
      </c>
    </row>
    <row r="541" spans="1:22" ht="88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9">
        <f t="shared" si="40"/>
        <v>100.64400000000001</v>
      </c>
      <c r="P541" s="8">
        <f t="shared" si="41"/>
        <v>25.161000000000001</v>
      </c>
      <c r="Q541" s="4" t="s">
        <v>8317</v>
      </c>
      <c r="R541" s="4" t="s">
        <v>8318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  <c r="V541" s="14" t="s">
        <v>8371</v>
      </c>
    </row>
    <row r="542" spans="1:22" ht="11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9">
        <f t="shared" si="40"/>
        <v>6.6666666666666671E-3</v>
      </c>
      <c r="P542" s="8">
        <f t="shared" si="41"/>
        <v>1</v>
      </c>
      <c r="Q542" s="4" t="s">
        <v>8319</v>
      </c>
      <c r="R542" s="4" t="s">
        <v>8320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  <c r="V542" s="14" t="s">
        <v>8367</v>
      </c>
    </row>
    <row r="543" spans="1:22" ht="88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9">
        <f t="shared" si="40"/>
        <v>0.55555555555555558</v>
      </c>
      <c r="P543" s="8">
        <f t="shared" si="41"/>
        <v>25</v>
      </c>
      <c r="Q543" s="4" t="s">
        <v>8319</v>
      </c>
      <c r="R543" s="4" t="s">
        <v>8320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  <c r="V543" s="14" t="s">
        <v>8375</v>
      </c>
    </row>
    <row r="544" spans="1:22" ht="88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9">
        <f t="shared" si="40"/>
        <v>3.9999999999999996E-4</v>
      </c>
      <c r="P544" s="8">
        <f t="shared" si="41"/>
        <v>1</v>
      </c>
      <c r="Q544" s="4" t="s">
        <v>8319</v>
      </c>
      <c r="R544" s="4" t="s">
        <v>8320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  <c r="V544" s="14" t="s">
        <v>8372</v>
      </c>
    </row>
    <row r="545" spans="1:22" ht="88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9">
        <f t="shared" si="40"/>
        <v>0.31818181818181818</v>
      </c>
      <c r="P545" s="8">
        <f t="shared" si="41"/>
        <v>35</v>
      </c>
      <c r="Q545" s="4" t="s">
        <v>8319</v>
      </c>
      <c r="R545" s="4" t="s">
        <v>8320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  <c r="V545" s="14" t="s">
        <v>8376</v>
      </c>
    </row>
    <row r="546" spans="1:22" ht="88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9">
        <f t="shared" si="40"/>
        <v>1.2</v>
      </c>
      <c r="P546" s="8">
        <f t="shared" si="41"/>
        <v>3</v>
      </c>
      <c r="Q546" s="4" t="s">
        <v>8319</v>
      </c>
      <c r="R546" s="4" t="s">
        <v>8320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  <c r="V546" s="14" t="s">
        <v>8371</v>
      </c>
    </row>
    <row r="547" spans="1:22" ht="88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9">
        <f t="shared" si="40"/>
        <v>27.383999999999997</v>
      </c>
      <c r="P547" s="8">
        <f t="shared" si="41"/>
        <v>402.70588235294116</v>
      </c>
      <c r="Q547" s="4" t="s">
        <v>8319</v>
      </c>
      <c r="R547" s="4" t="s">
        <v>8320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  <c r="V547" s="14" t="s">
        <v>8376</v>
      </c>
    </row>
    <row r="548" spans="1:22" ht="88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9">
        <f t="shared" si="40"/>
        <v>8.666666666666667E-2</v>
      </c>
      <c r="P548" s="8">
        <f t="shared" si="41"/>
        <v>26</v>
      </c>
      <c r="Q548" s="4" t="s">
        <v>8319</v>
      </c>
      <c r="R548" s="4" t="s">
        <v>8320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  <c r="V548" s="14" t="s">
        <v>8375</v>
      </c>
    </row>
    <row r="549" spans="1:22" ht="88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9">
        <f t="shared" si="40"/>
        <v>0</v>
      </c>
      <c r="P549" s="8">
        <f t="shared" si="41"/>
        <v>0</v>
      </c>
      <c r="Q549" s="4" t="s">
        <v>8319</v>
      </c>
      <c r="R549" s="4" t="s">
        <v>8320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  <c r="V549" s="14" t="s">
        <v>8367</v>
      </c>
    </row>
    <row r="550" spans="1:22" ht="88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9">
        <f t="shared" si="40"/>
        <v>0.09</v>
      </c>
      <c r="P550" s="8">
        <f t="shared" si="41"/>
        <v>9</v>
      </c>
      <c r="Q550" s="4" t="s">
        <v>8319</v>
      </c>
      <c r="R550" s="4" t="s">
        <v>8320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  <c r="V550" s="14" t="s">
        <v>8375</v>
      </c>
    </row>
    <row r="551" spans="1:22" ht="11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9">
        <f t="shared" si="40"/>
        <v>2.7199999999999998</v>
      </c>
      <c r="P551" s="8">
        <f t="shared" si="41"/>
        <v>8.5</v>
      </c>
      <c r="Q551" s="4" t="s">
        <v>8319</v>
      </c>
      <c r="R551" s="4" t="s">
        <v>8320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  <c r="V551" s="14" t="s">
        <v>8371</v>
      </c>
    </row>
    <row r="552" spans="1:22" ht="88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9">
        <f t="shared" si="40"/>
        <v>0.70000000000000007</v>
      </c>
      <c r="P552" s="8">
        <f t="shared" si="41"/>
        <v>8.75</v>
      </c>
      <c r="Q552" s="4" t="s">
        <v>8319</v>
      </c>
      <c r="R552" s="4" t="s">
        <v>8320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  <c r="V552" s="14" t="s">
        <v>8367</v>
      </c>
    </row>
    <row r="553" spans="1:22" ht="11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9">
        <f t="shared" si="40"/>
        <v>5.0413333333333332</v>
      </c>
      <c r="P553" s="8">
        <f t="shared" si="41"/>
        <v>135.03571428571428</v>
      </c>
      <c r="Q553" s="4" t="s">
        <v>8319</v>
      </c>
      <c r="R553" s="4" t="s">
        <v>8320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  <c r="V553" s="14" t="s">
        <v>8371</v>
      </c>
    </row>
    <row r="554" spans="1:22" ht="88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9">
        <f t="shared" si="40"/>
        <v>0</v>
      </c>
      <c r="P554" s="8">
        <f t="shared" si="41"/>
        <v>0</v>
      </c>
      <c r="Q554" s="4" t="s">
        <v>8319</v>
      </c>
      <c r="R554" s="4" t="s">
        <v>8320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  <c r="V554" s="14" t="s">
        <v>8377</v>
      </c>
    </row>
    <row r="555" spans="1:22" ht="88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9">
        <f t="shared" si="40"/>
        <v>0.49199999999999999</v>
      </c>
      <c r="P555" s="8">
        <f t="shared" si="41"/>
        <v>20.5</v>
      </c>
      <c r="Q555" s="4" t="s">
        <v>8319</v>
      </c>
      <c r="R555" s="4" t="s">
        <v>8320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  <c r="V555" s="14" t="s">
        <v>8376</v>
      </c>
    </row>
    <row r="556" spans="1:22" ht="11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9">
        <f t="shared" si="40"/>
        <v>36.589147286821706</v>
      </c>
      <c r="P556" s="8">
        <f t="shared" si="41"/>
        <v>64.36363636363636</v>
      </c>
      <c r="Q556" s="4" t="s">
        <v>8319</v>
      </c>
      <c r="R556" s="4" t="s">
        <v>8320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  <c r="V556" s="14" t="s">
        <v>8375</v>
      </c>
    </row>
    <row r="557" spans="1:22" ht="88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9">
        <f t="shared" si="40"/>
        <v>0</v>
      </c>
      <c r="P557" s="8">
        <f t="shared" si="41"/>
        <v>0</v>
      </c>
      <c r="Q557" s="4" t="s">
        <v>8319</v>
      </c>
      <c r="R557" s="4" t="s">
        <v>8320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  <c r="V557" s="14" t="s">
        <v>8370</v>
      </c>
    </row>
    <row r="558" spans="1:22" ht="66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9">
        <f t="shared" si="40"/>
        <v>2.5</v>
      </c>
      <c r="P558" s="8">
        <f t="shared" si="41"/>
        <v>200</v>
      </c>
      <c r="Q558" s="4" t="s">
        <v>8319</v>
      </c>
      <c r="R558" s="4" t="s">
        <v>8320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  <c r="V558" s="14" t="s">
        <v>8378</v>
      </c>
    </row>
    <row r="559" spans="1:22" ht="88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9">
        <f t="shared" si="40"/>
        <v>0.91066666666666674</v>
      </c>
      <c r="P559" s="8">
        <f t="shared" si="41"/>
        <v>68.3</v>
      </c>
      <c r="Q559" s="4" t="s">
        <v>8319</v>
      </c>
      <c r="R559" s="4" t="s">
        <v>8320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  <c r="V559" s="14" t="s">
        <v>8377</v>
      </c>
    </row>
    <row r="560" spans="1:22" ht="88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9">
        <f t="shared" si="40"/>
        <v>0</v>
      </c>
      <c r="P560" s="8">
        <f t="shared" si="41"/>
        <v>0</v>
      </c>
      <c r="Q560" s="4" t="s">
        <v>8319</v>
      </c>
      <c r="R560" s="4" t="s">
        <v>8320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  <c r="V560" s="14" t="s">
        <v>8368</v>
      </c>
    </row>
    <row r="561" spans="1:22" ht="11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9">
        <f t="shared" si="40"/>
        <v>2.0833333333333336E-2</v>
      </c>
      <c r="P561" s="8">
        <f t="shared" si="41"/>
        <v>50</v>
      </c>
      <c r="Q561" s="4" t="s">
        <v>8319</v>
      </c>
      <c r="R561" s="4" t="s">
        <v>8320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  <c r="V561" s="14" t="s">
        <v>8377</v>
      </c>
    </row>
    <row r="562" spans="1:22" ht="88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9">
        <f t="shared" si="40"/>
        <v>1.2E-2</v>
      </c>
      <c r="P562" s="8">
        <f t="shared" si="41"/>
        <v>4</v>
      </c>
      <c r="Q562" s="4" t="s">
        <v>8319</v>
      </c>
      <c r="R562" s="4" t="s">
        <v>8320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  <c r="V562" s="14" t="s">
        <v>8377</v>
      </c>
    </row>
    <row r="563" spans="1:22" ht="88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9">
        <f t="shared" si="40"/>
        <v>0.36666666666666664</v>
      </c>
      <c r="P563" s="8">
        <f t="shared" si="41"/>
        <v>27.5</v>
      </c>
      <c r="Q563" s="4" t="s">
        <v>8319</v>
      </c>
      <c r="R563" s="4" t="s">
        <v>8320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  <c r="V563" s="14" t="s">
        <v>8375</v>
      </c>
    </row>
    <row r="564" spans="1:22" ht="11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9">
        <f t="shared" si="40"/>
        <v>0</v>
      </c>
      <c r="P564" s="8">
        <f t="shared" si="41"/>
        <v>0</v>
      </c>
      <c r="Q564" s="4" t="s">
        <v>8319</v>
      </c>
      <c r="R564" s="4" t="s">
        <v>8320</v>
      </c>
      <c r="S564" s="13">
        <f t="shared" si="42"/>
        <v>42692.389062499999</v>
      </c>
      <c r="T564" s="13">
        <f t="shared" si="43"/>
        <v>42722.389062499999</v>
      </c>
      <c r="U564">
        <f t="shared" si="44"/>
        <v>2016</v>
      </c>
      <c r="V564" s="14" t="s">
        <v>8377</v>
      </c>
    </row>
    <row r="565" spans="1:22" ht="88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9">
        <f t="shared" si="40"/>
        <v>9.0666666666666659E-2</v>
      </c>
      <c r="P565" s="8">
        <f t="shared" si="41"/>
        <v>34</v>
      </c>
      <c r="Q565" s="4" t="s">
        <v>8319</v>
      </c>
      <c r="R565" s="4" t="s">
        <v>8320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  <c r="V565" s="14" t="s">
        <v>8367</v>
      </c>
    </row>
    <row r="566" spans="1:22" ht="11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9">
        <f t="shared" si="40"/>
        <v>5.5555555555555558E-3</v>
      </c>
      <c r="P566" s="8">
        <f t="shared" si="41"/>
        <v>1</v>
      </c>
      <c r="Q566" s="4" t="s">
        <v>8319</v>
      </c>
      <c r="R566" s="4" t="s">
        <v>8320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  <c r="V566" s="14" t="s">
        <v>8368</v>
      </c>
    </row>
    <row r="567" spans="1:22" ht="88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9">
        <f t="shared" si="40"/>
        <v>0</v>
      </c>
      <c r="P567" s="8">
        <f t="shared" si="41"/>
        <v>0</v>
      </c>
      <c r="Q567" s="4" t="s">
        <v>8319</v>
      </c>
      <c r="R567" s="4" t="s">
        <v>8320</v>
      </c>
      <c r="S567" s="13">
        <f t="shared" si="42"/>
        <v>42165.78528935185</v>
      </c>
      <c r="T567" s="13">
        <f t="shared" si="43"/>
        <v>42195.78528935185</v>
      </c>
      <c r="U567">
        <f t="shared" si="44"/>
        <v>2015</v>
      </c>
      <c r="V567" s="14" t="s">
        <v>8371</v>
      </c>
    </row>
    <row r="568" spans="1:22" ht="88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9">
        <f t="shared" si="40"/>
        <v>0.02</v>
      </c>
      <c r="P568" s="8">
        <f t="shared" si="41"/>
        <v>1</v>
      </c>
      <c r="Q568" s="4" t="s">
        <v>8319</v>
      </c>
      <c r="R568" s="4" t="s">
        <v>8320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  <c r="V568" s="14" t="s">
        <v>8371</v>
      </c>
    </row>
    <row r="569" spans="1:22" ht="88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9">
        <f t="shared" si="40"/>
        <v>0</v>
      </c>
      <c r="P569" s="8">
        <f t="shared" si="41"/>
        <v>0</v>
      </c>
      <c r="Q569" s="4" t="s">
        <v>8319</v>
      </c>
      <c r="R569" s="4" t="s">
        <v>8320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  <c r="V569" s="14" t="s">
        <v>8378</v>
      </c>
    </row>
    <row r="570" spans="1:22" ht="110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9">
        <f t="shared" si="40"/>
        <v>1</v>
      </c>
      <c r="P570" s="8">
        <f t="shared" si="41"/>
        <v>49</v>
      </c>
      <c r="Q570" s="4" t="s">
        <v>8319</v>
      </c>
      <c r="R570" s="4" t="s">
        <v>8320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  <c r="V570" s="14" t="s">
        <v>8378</v>
      </c>
    </row>
    <row r="571" spans="1:22" ht="88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9">
        <f t="shared" si="40"/>
        <v>0.8</v>
      </c>
      <c r="P571" s="8">
        <f t="shared" si="41"/>
        <v>20</v>
      </c>
      <c r="Q571" s="4" t="s">
        <v>8319</v>
      </c>
      <c r="R571" s="4" t="s">
        <v>8320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  <c r="V571" s="14" t="s">
        <v>8378</v>
      </c>
    </row>
    <row r="572" spans="1:22" ht="66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9">
        <f t="shared" si="40"/>
        <v>0.16705882352941176</v>
      </c>
      <c r="P572" s="8">
        <f t="shared" si="41"/>
        <v>142</v>
      </c>
      <c r="Q572" s="4" t="s">
        <v>8319</v>
      </c>
      <c r="R572" s="4" t="s">
        <v>8320</v>
      </c>
      <c r="S572" s="13">
        <f t="shared" si="42"/>
        <v>42388.798252314809</v>
      </c>
      <c r="T572" s="13">
        <f t="shared" si="43"/>
        <v>42418.798252314809</v>
      </c>
      <c r="U572">
        <f t="shared" si="44"/>
        <v>2016</v>
      </c>
      <c r="V572" s="14" t="s">
        <v>8367</v>
      </c>
    </row>
    <row r="573" spans="1:22" ht="11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9">
        <f t="shared" si="40"/>
        <v>0.42399999999999999</v>
      </c>
      <c r="P573" s="8">
        <f t="shared" si="41"/>
        <v>53</v>
      </c>
      <c r="Q573" s="4" t="s">
        <v>8319</v>
      </c>
      <c r="R573" s="4" t="s">
        <v>8320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  <c r="V573" s="14" t="s">
        <v>8373</v>
      </c>
    </row>
    <row r="574" spans="1:22" ht="11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9">
        <f t="shared" si="40"/>
        <v>0</v>
      </c>
      <c r="P574" s="8">
        <f t="shared" si="41"/>
        <v>0</v>
      </c>
      <c r="Q574" s="4" t="s">
        <v>8319</v>
      </c>
      <c r="R574" s="4" t="s">
        <v>8320</v>
      </c>
      <c r="S574" s="13">
        <f t="shared" si="42"/>
        <v>42282.716296296298</v>
      </c>
      <c r="T574" s="13">
        <f t="shared" si="43"/>
        <v>42312.757962962962</v>
      </c>
      <c r="U574">
        <f t="shared" si="44"/>
        <v>2015</v>
      </c>
      <c r="V574" s="14" t="s">
        <v>8376</v>
      </c>
    </row>
    <row r="575" spans="1:22" ht="88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9">
        <f t="shared" si="40"/>
        <v>0.38925389253892539</v>
      </c>
      <c r="P575" s="8">
        <f t="shared" si="41"/>
        <v>38.444444444444443</v>
      </c>
      <c r="Q575" s="4" t="s">
        <v>8319</v>
      </c>
      <c r="R575" s="4" t="s">
        <v>8320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  <c r="V575" s="14" t="s">
        <v>8377</v>
      </c>
    </row>
    <row r="576" spans="1:22" ht="11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9">
        <f t="shared" si="40"/>
        <v>0.7155635062611807</v>
      </c>
      <c r="P576" s="8">
        <f t="shared" si="41"/>
        <v>20</v>
      </c>
      <c r="Q576" s="4" t="s">
        <v>8319</v>
      </c>
      <c r="R576" s="4" t="s">
        <v>8320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  <c r="V576" s="14" t="s">
        <v>8375</v>
      </c>
    </row>
    <row r="577" spans="1:22" ht="11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9">
        <f t="shared" si="40"/>
        <v>0.43166666666666664</v>
      </c>
      <c r="P577" s="8">
        <f t="shared" si="41"/>
        <v>64.75</v>
      </c>
      <c r="Q577" s="4" t="s">
        <v>8319</v>
      </c>
      <c r="R577" s="4" t="s">
        <v>8320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  <c r="V577" s="14" t="s">
        <v>8370</v>
      </c>
    </row>
    <row r="578" spans="1:22" ht="110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9">
        <f t="shared" si="40"/>
        <v>1.25E-3</v>
      </c>
      <c r="P578" s="8">
        <f t="shared" si="41"/>
        <v>1</v>
      </c>
      <c r="Q578" s="4" t="s">
        <v>8319</v>
      </c>
      <c r="R578" s="4" t="s">
        <v>8320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  <c r="V578" s="14" t="s">
        <v>8367</v>
      </c>
    </row>
    <row r="579" spans="1:22" ht="11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9">
        <f t="shared" ref="O579:O642" si="45">+(E579/D579)*100</f>
        <v>0.2</v>
      </c>
      <c r="P579" s="8">
        <f t="shared" ref="P579:P642" si="46">+IFERROR(E579/L579,0)</f>
        <v>10</v>
      </c>
      <c r="Q579" s="4" t="s">
        <v>8319</v>
      </c>
      <c r="R579" s="4" t="s">
        <v>8320</v>
      </c>
      <c r="S579" s="13">
        <f t="shared" ref="S579:S642" si="47">(((J579/86400)+25569))</f>
        <v>42450.589143518519</v>
      </c>
      <c r="T579" s="13">
        <f t="shared" ref="T579:T642" si="48">(((I579/86400)+25569))</f>
        <v>42510.589143518519</v>
      </c>
      <c r="U579">
        <f t="shared" ref="U579:U642" si="49">+YEAR(S579)</f>
        <v>2016</v>
      </c>
      <c r="V579" s="14" t="s">
        <v>8372</v>
      </c>
    </row>
    <row r="580" spans="1:22" ht="44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9">
        <f t="shared" si="45"/>
        <v>1.12E-2</v>
      </c>
      <c r="P580" s="8">
        <f t="shared" si="46"/>
        <v>2</v>
      </c>
      <c r="Q580" s="4" t="s">
        <v>8319</v>
      </c>
      <c r="R580" s="4" t="s">
        <v>8320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  <c r="V580" s="14" t="s">
        <v>8374</v>
      </c>
    </row>
    <row r="581" spans="1:22" ht="66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9">
        <f t="shared" si="45"/>
        <v>1.4583333333333333</v>
      </c>
      <c r="P581" s="8">
        <f t="shared" si="46"/>
        <v>35</v>
      </c>
      <c r="Q581" s="4" t="s">
        <v>8319</v>
      </c>
      <c r="R581" s="4" t="s">
        <v>8320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  <c r="V581" s="14" t="s">
        <v>8377</v>
      </c>
    </row>
    <row r="582" spans="1:22" ht="88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9">
        <f t="shared" si="45"/>
        <v>3.3333333333333333E-2</v>
      </c>
      <c r="P582" s="8">
        <f t="shared" si="46"/>
        <v>1</v>
      </c>
      <c r="Q582" s="4" t="s">
        <v>8319</v>
      </c>
      <c r="R582" s="4" t="s">
        <v>8320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  <c r="V582" s="14" t="s">
        <v>8374</v>
      </c>
    </row>
    <row r="583" spans="1:22" ht="88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9">
        <f t="shared" si="45"/>
        <v>0</v>
      </c>
      <c r="P583" s="8">
        <f t="shared" si="46"/>
        <v>0</v>
      </c>
      <c r="Q583" s="4" t="s">
        <v>8319</v>
      </c>
      <c r="R583" s="4" t="s">
        <v>8320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  <c r="V583" s="14" t="s">
        <v>8373</v>
      </c>
    </row>
    <row r="584" spans="1:22" ht="88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9">
        <f t="shared" si="45"/>
        <v>0</v>
      </c>
      <c r="P584" s="8">
        <f t="shared" si="46"/>
        <v>0</v>
      </c>
      <c r="Q584" s="4" t="s">
        <v>8319</v>
      </c>
      <c r="R584" s="4" t="s">
        <v>8320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  <c r="V584" s="14" t="s">
        <v>8368</v>
      </c>
    </row>
    <row r="585" spans="1:22" ht="66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9">
        <f t="shared" si="45"/>
        <v>1.1111111111111112E-2</v>
      </c>
      <c r="P585" s="8">
        <f t="shared" si="46"/>
        <v>1</v>
      </c>
      <c r="Q585" s="4" t="s">
        <v>8319</v>
      </c>
      <c r="R585" s="4" t="s">
        <v>8320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  <c r="V585" s="14" t="s">
        <v>8368</v>
      </c>
    </row>
    <row r="586" spans="1:22" ht="66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9">
        <f t="shared" si="45"/>
        <v>1</v>
      </c>
      <c r="P586" s="8">
        <f t="shared" si="46"/>
        <v>5</v>
      </c>
      <c r="Q586" s="4" t="s">
        <v>8319</v>
      </c>
      <c r="R586" s="4" t="s">
        <v>8320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  <c r="V586" s="14" t="s">
        <v>8368</v>
      </c>
    </row>
    <row r="587" spans="1:22" ht="110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9">
        <f t="shared" si="45"/>
        <v>0</v>
      </c>
      <c r="P587" s="8">
        <f t="shared" si="46"/>
        <v>0</v>
      </c>
      <c r="Q587" s="4" t="s">
        <v>8319</v>
      </c>
      <c r="R587" s="4" t="s">
        <v>8320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  <c r="V587" s="14" t="s">
        <v>8376</v>
      </c>
    </row>
    <row r="588" spans="1:22" ht="88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9">
        <f t="shared" si="45"/>
        <v>0.55999999999999994</v>
      </c>
      <c r="P588" s="8">
        <f t="shared" si="46"/>
        <v>14</v>
      </c>
      <c r="Q588" s="4" t="s">
        <v>8319</v>
      </c>
      <c r="R588" s="4" t="s">
        <v>8320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  <c r="V588" s="14" t="s">
        <v>8367</v>
      </c>
    </row>
    <row r="589" spans="1:22" ht="132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9">
        <f t="shared" si="45"/>
        <v>9.0833333333333339</v>
      </c>
      <c r="P589" s="8">
        <f t="shared" si="46"/>
        <v>389.28571428571428</v>
      </c>
      <c r="Q589" s="4" t="s">
        <v>8319</v>
      </c>
      <c r="R589" s="4" t="s">
        <v>8320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  <c r="V589" s="14" t="s">
        <v>8372</v>
      </c>
    </row>
    <row r="590" spans="1:22" ht="88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9">
        <f t="shared" si="45"/>
        <v>3.3444444444444441</v>
      </c>
      <c r="P590" s="8">
        <f t="shared" si="46"/>
        <v>150.5</v>
      </c>
      <c r="Q590" s="4" t="s">
        <v>8319</v>
      </c>
      <c r="R590" s="4" t="s">
        <v>8320</v>
      </c>
      <c r="S590" s="13">
        <f t="shared" si="47"/>
        <v>42631.769513888888</v>
      </c>
      <c r="T590" s="13">
        <f t="shared" si="48"/>
        <v>42691.811180555553</v>
      </c>
      <c r="U590">
        <f t="shared" si="49"/>
        <v>2016</v>
      </c>
      <c r="V590" s="14" t="s">
        <v>8375</v>
      </c>
    </row>
    <row r="591" spans="1:22" ht="22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9">
        <f t="shared" si="45"/>
        <v>1.3333333333333334E-2</v>
      </c>
      <c r="P591" s="8">
        <f t="shared" si="46"/>
        <v>1</v>
      </c>
      <c r="Q591" s="4" t="s">
        <v>8319</v>
      </c>
      <c r="R591" s="4" t="s">
        <v>8320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  <c r="V591" s="14" t="s">
        <v>8371</v>
      </c>
    </row>
    <row r="592" spans="1:22" ht="11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9">
        <f t="shared" si="45"/>
        <v>4.46</v>
      </c>
      <c r="P592" s="8">
        <f t="shared" si="46"/>
        <v>24.777777777777779</v>
      </c>
      <c r="Q592" s="4" t="s">
        <v>8319</v>
      </c>
      <c r="R592" s="4" t="s">
        <v>8320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  <c r="V592" s="14" t="s">
        <v>8367</v>
      </c>
    </row>
    <row r="593" spans="1:22" ht="88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9">
        <f t="shared" si="45"/>
        <v>6.0999999999999999E-2</v>
      </c>
      <c r="P593" s="8">
        <f t="shared" si="46"/>
        <v>30.5</v>
      </c>
      <c r="Q593" s="4" t="s">
        <v>8319</v>
      </c>
      <c r="R593" s="4" t="s">
        <v>8320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  <c r="V593" s="14" t="s">
        <v>8371</v>
      </c>
    </row>
    <row r="594" spans="1:22" ht="88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9">
        <f t="shared" si="45"/>
        <v>3.3333333333333335</v>
      </c>
      <c r="P594" s="8">
        <f t="shared" si="46"/>
        <v>250</v>
      </c>
      <c r="Q594" s="4" t="s">
        <v>8319</v>
      </c>
      <c r="R594" s="4" t="s">
        <v>8320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  <c r="V594" s="14" t="s">
        <v>8377</v>
      </c>
    </row>
    <row r="595" spans="1:22" ht="11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9">
        <f t="shared" si="45"/>
        <v>23</v>
      </c>
      <c r="P595" s="8">
        <f t="shared" si="46"/>
        <v>16.428571428571427</v>
      </c>
      <c r="Q595" s="4" t="s">
        <v>8319</v>
      </c>
      <c r="R595" s="4" t="s">
        <v>8320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  <c r="V595" s="14" t="s">
        <v>8372</v>
      </c>
    </row>
    <row r="596" spans="1:22" ht="44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9">
        <f t="shared" si="45"/>
        <v>0.104</v>
      </c>
      <c r="P596" s="8">
        <f t="shared" si="46"/>
        <v>13</v>
      </c>
      <c r="Q596" s="4" t="s">
        <v>8319</v>
      </c>
      <c r="R596" s="4" t="s">
        <v>8320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  <c r="V596" s="14" t="s">
        <v>8372</v>
      </c>
    </row>
    <row r="597" spans="1:22" ht="88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9">
        <f t="shared" si="45"/>
        <v>0.42599999999999999</v>
      </c>
      <c r="P597" s="8">
        <f t="shared" si="46"/>
        <v>53.25</v>
      </c>
      <c r="Q597" s="4" t="s">
        <v>8319</v>
      </c>
      <c r="R597" s="4" t="s">
        <v>8320</v>
      </c>
      <c r="S597" s="13">
        <f t="shared" si="47"/>
        <v>42083.069884259261</v>
      </c>
      <c r="T597" s="13">
        <f t="shared" si="48"/>
        <v>42128.069884259261</v>
      </c>
      <c r="U597">
        <f t="shared" si="49"/>
        <v>2015</v>
      </c>
      <c r="V597" s="14" t="s">
        <v>8372</v>
      </c>
    </row>
    <row r="598" spans="1:22" ht="66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9">
        <f t="shared" si="45"/>
        <v>0.03</v>
      </c>
      <c r="P598" s="8">
        <f t="shared" si="46"/>
        <v>3</v>
      </c>
      <c r="Q598" s="4" t="s">
        <v>8319</v>
      </c>
      <c r="R598" s="4" t="s">
        <v>8320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  <c r="V598" s="14" t="s">
        <v>8376</v>
      </c>
    </row>
    <row r="599" spans="1:22" ht="88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9">
        <f t="shared" si="45"/>
        <v>0.26666666666666666</v>
      </c>
      <c r="P599" s="8">
        <f t="shared" si="46"/>
        <v>10</v>
      </c>
      <c r="Q599" s="4" t="s">
        <v>8319</v>
      </c>
      <c r="R599" s="4" t="s">
        <v>8320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  <c r="V599" s="14" t="s">
        <v>8371</v>
      </c>
    </row>
    <row r="600" spans="1:22" ht="66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9">
        <f t="shared" si="45"/>
        <v>34</v>
      </c>
      <c r="P600" s="8">
        <f t="shared" si="46"/>
        <v>121.42857142857143</v>
      </c>
      <c r="Q600" s="4" t="s">
        <v>8319</v>
      </c>
      <c r="R600" s="4" t="s">
        <v>8320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  <c r="V600" s="14" t="s">
        <v>8377</v>
      </c>
    </row>
    <row r="601" spans="1:22" ht="88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9">
        <f t="shared" si="45"/>
        <v>6.2E-2</v>
      </c>
      <c r="P601" s="8">
        <f t="shared" si="46"/>
        <v>15.5</v>
      </c>
      <c r="Q601" s="4" t="s">
        <v>8319</v>
      </c>
      <c r="R601" s="4" t="s">
        <v>8320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  <c r="V601" s="14" t="s">
        <v>8368</v>
      </c>
    </row>
    <row r="602" spans="1:22" ht="66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9">
        <f t="shared" si="45"/>
        <v>2</v>
      </c>
      <c r="P602" s="8">
        <f t="shared" si="46"/>
        <v>100</v>
      </c>
      <c r="Q602" s="4" t="s">
        <v>8319</v>
      </c>
      <c r="R602" s="4" t="s">
        <v>8320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  <c r="V602" s="14" t="s">
        <v>8372</v>
      </c>
    </row>
    <row r="603" spans="1:22" ht="88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9">
        <f t="shared" si="45"/>
        <v>1.4000000000000001</v>
      </c>
      <c r="P603" s="8">
        <f t="shared" si="46"/>
        <v>23.333333333333332</v>
      </c>
      <c r="Q603" s="4" t="s">
        <v>8319</v>
      </c>
      <c r="R603" s="4" t="s">
        <v>8320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  <c r="V603" s="14" t="s">
        <v>8377</v>
      </c>
    </row>
    <row r="604" spans="1:22" ht="88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9">
        <f t="shared" si="45"/>
        <v>0</v>
      </c>
      <c r="P604" s="8">
        <f t="shared" si="46"/>
        <v>0</v>
      </c>
      <c r="Q604" s="4" t="s">
        <v>8319</v>
      </c>
      <c r="R604" s="4" t="s">
        <v>8320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  <c r="V604" s="14" t="s">
        <v>8370</v>
      </c>
    </row>
    <row r="605" spans="1:22" ht="88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9">
        <f t="shared" si="45"/>
        <v>3.9334666666666664</v>
      </c>
      <c r="P605" s="8">
        <f t="shared" si="46"/>
        <v>45.386153846153846</v>
      </c>
      <c r="Q605" s="4" t="s">
        <v>8319</v>
      </c>
      <c r="R605" s="4" t="s">
        <v>8320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  <c r="V605" s="14" t="s">
        <v>8373</v>
      </c>
    </row>
    <row r="606" spans="1:22" ht="11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9">
        <f t="shared" si="45"/>
        <v>0</v>
      </c>
      <c r="P606" s="8">
        <f t="shared" si="46"/>
        <v>0</v>
      </c>
      <c r="Q606" s="4" t="s">
        <v>8319</v>
      </c>
      <c r="R606" s="4" t="s">
        <v>8320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  <c r="V606" s="14" t="s">
        <v>8373</v>
      </c>
    </row>
    <row r="607" spans="1:22" ht="44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9">
        <f t="shared" si="45"/>
        <v>2.62</v>
      </c>
      <c r="P607" s="8">
        <f t="shared" si="46"/>
        <v>16.375</v>
      </c>
      <c r="Q607" s="4" t="s">
        <v>8319</v>
      </c>
      <c r="R607" s="4" t="s">
        <v>8320</v>
      </c>
      <c r="S607" s="13">
        <f t="shared" si="47"/>
        <v>42194.357731481483</v>
      </c>
      <c r="T607" s="13">
        <f t="shared" si="48"/>
        <v>42239.357731481483</v>
      </c>
      <c r="U607">
        <f t="shared" si="49"/>
        <v>2015</v>
      </c>
      <c r="V607" s="14" t="s">
        <v>8373</v>
      </c>
    </row>
    <row r="608" spans="1:22" ht="11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9">
        <f t="shared" si="45"/>
        <v>0.2</v>
      </c>
      <c r="P608" s="8">
        <f t="shared" si="46"/>
        <v>10</v>
      </c>
      <c r="Q608" s="4" t="s">
        <v>8319</v>
      </c>
      <c r="R608" s="4" t="s">
        <v>8320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  <c r="V608" s="14" t="s">
        <v>8369</v>
      </c>
    </row>
    <row r="609" spans="1:22" ht="88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9">
        <f t="shared" si="45"/>
        <v>0</v>
      </c>
      <c r="P609" s="8">
        <f t="shared" si="46"/>
        <v>0</v>
      </c>
      <c r="Q609" s="4" t="s">
        <v>8319</v>
      </c>
      <c r="R609" s="4" t="s">
        <v>8320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  <c r="V609" s="14" t="s">
        <v>8376</v>
      </c>
    </row>
    <row r="610" spans="1:22" ht="11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9">
        <f t="shared" si="45"/>
        <v>0.97400000000000009</v>
      </c>
      <c r="P610" s="8">
        <f t="shared" si="46"/>
        <v>292.2</v>
      </c>
      <c r="Q610" s="4" t="s">
        <v>8319</v>
      </c>
      <c r="R610" s="4" t="s">
        <v>8320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  <c r="V610" s="14" t="s">
        <v>8370</v>
      </c>
    </row>
    <row r="611" spans="1:22" ht="88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9">
        <f t="shared" si="45"/>
        <v>0.64102564102564097</v>
      </c>
      <c r="P611" s="8">
        <f t="shared" si="46"/>
        <v>5</v>
      </c>
      <c r="Q611" s="4" t="s">
        <v>8319</v>
      </c>
      <c r="R611" s="4" t="s">
        <v>8320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  <c r="V611" s="14" t="s">
        <v>8376</v>
      </c>
    </row>
    <row r="612" spans="1:22" ht="88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9">
        <f t="shared" si="45"/>
        <v>0</v>
      </c>
      <c r="P612" s="8">
        <f t="shared" si="46"/>
        <v>0</v>
      </c>
      <c r="Q612" s="4" t="s">
        <v>8319</v>
      </c>
      <c r="R612" s="4" t="s">
        <v>8320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  <c r="V612" s="14" t="s">
        <v>8372</v>
      </c>
    </row>
    <row r="613" spans="1:22" ht="11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9">
        <f t="shared" si="45"/>
        <v>0</v>
      </c>
      <c r="P613" s="8">
        <f t="shared" si="46"/>
        <v>0</v>
      </c>
      <c r="Q613" s="4" t="s">
        <v>8319</v>
      </c>
      <c r="R613" s="4" t="s">
        <v>8320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  <c r="V613" s="14" t="s">
        <v>8377</v>
      </c>
    </row>
    <row r="614" spans="1:22" ht="66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9">
        <f t="shared" si="45"/>
        <v>0</v>
      </c>
      <c r="P614" s="8">
        <f t="shared" si="46"/>
        <v>0</v>
      </c>
      <c r="Q614" s="4" t="s">
        <v>8319</v>
      </c>
      <c r="R614" s="4" t="s">
        <v>8320</v>
      </c>
      <c r="S614" s="13">
        <f t="shared" si="47"/>
        <v>42585.031782407408</v>
      </c>
      <c r="T614" s="13">
        <f t="shared" si="48"/>
        <v>42615.031782407408</v>
      </c>
      <c r="U614">
        <f t="shared" si="49"/>
        <v>2016</v>
      </c>
      <c r="V614" s="14" t="s">
        <v>8374</v>
      </c>
    </row>
    <row r="615" spans="1:22" ht="11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9">
        <f t="shared" si="45"/>
        <v>21.363333333333333</v>
      </c>
      <c r="P615" s="8">
        <f t="shared" si="46"/>
        <v>105.93388429752066</v>
      </c>
      <c r="Q615" s="4" t="s">
        <v>8319</v>
      </c>
      <c r="R615" s="4" t="s">
        <v>8320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  <c r="V615" s="14" t="s">
        <v>8374</v>
      </c>
    </row>
    <row r="616" spans="1:22" ht="88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9">
        <f t="shared" si="45"/>
        <v>0</v>
      </c>
      <c r="P616" s="8">
        <f t="shared" si="46"/>
        <v>0</v>
      </c>
      <c r="Q616" s="4" t="s">
        <v>8319</v>
      </c>
      <c r="R616" s="4" t="s">
        <v>8320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  <c r="V616" s="14" t="s">
        <v>8370</v>
      </c>
    </row>
    <row r="617" spans="1:22" ht="88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9">
        <f t="shared" si="45"/>
        <v>0</v>
      </c>
      <c r="P617" s="8">
        <f t="shared" si="46"/>
        <v>0</v>
      </c>
      <c r="Q617" s="4" t="s">
        <v>8319</v>
      </c>
      <c r="R617" s="4" t="s">
        <v>8320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  <c r="V617" s="14" t="s">
        <v>8374</v>
      </c>
    </row>
    <row r="618" spans="1:22" ht="11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9">
        <f t="shared" si="45"/>
        <v>0</v>
      </c>
      <c r="P618" s="8">
        <f t="shared" si="46"/>
        <v>0</v>
      </c>
      <c r="Q618" s="4" t="s">
        <v>8319</v>
      </c>
      <c r="R618" s="4" t="s">
        <v>8320</v>
      </c>
      <c r="S618" s="13">
        <f t="shared" si="47"/>
        <v>42761.376238425924</v>
      </c>
      <c r="T618" s="13">
        <f t="shared" si="48"/>
        <v>42791.376238425924</v>
      </c>
      <c r="U618">
        <f t="shared" si="49"/>
        <v>2017</v>
      </c>
      <c r="V618" s="14" t="s">
        <v>8367</v>
      </c>
    </row>
    <row r="619" spans="1:22" ht="11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9">
        <f t="shared" si="45"/>
        <v>3</v>
      </c>
      <c r="P619" s="8">
        <f t="shared" si="46"/>
        <v>20</v>
      </c>
      <c r="Q619" s="4" t="s">
        <v>8319</v>
      </c>
      <c r="R619" s="4" t="s">
        <v>8320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  <c r="V619" s="14" t="s">
        <v>8372</v>
      </c>
    </row>
    <row r="620" spans="1:22" ht="11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9">
        <f t="shared" si="45"/>
        <v>0</v>
      </c>
      <c r="P620" s="8">
        <f t="shared" si="46"/>
        <v>0</v>
      </c>
      <c r="Q620" s="4" t="s">
        <v>8319</v>
      </c>
      <c r="R620" s="4" t="s">
        <v>8320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  <c r="V620" s="14" t="s">
        <v>8377</v>
      </c>
    </row>
    <row r="621" spans="1:22" ht="66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9">
        <f t="shared" si="45"/>
        <v>3.9999999999999996E-5</v>
      </c>
      <c r="P621" s="8">
        <f t="shared" si="46"/>
        <v>1</v>
      </c>
      <c r="Q621" s="4" t="s">
        <v>8319</v>
      </c>
      <c r="R621" s="4" t="s">
        <v>8320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  <c r="V621" s="14" t="s">
        <v>8375</v>
      </c>
    </row>
    <row r="622" spans="1:22" ht="88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9">
        <f t="shared" si="45"/>
        <v>1</v>
      </c>
      <c r="P622" s="8">
        <f t="shared" si="46"/>
        <v>300</v>
      </c>
      <c r="Q622" s="4" t="s">
        <v>8319</v>
      </c>
      <c r="R622" s="4" t="s">
        <v>8320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  <c r="V622" s="14" t="s">
        <v>8373</v>
      </c>
    </row>
    <row r="623" spans="1:22" ht="88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9">
        <f t="shared" si="45"/>
        <v>1.044</v>
      </c>
      <c r="P623" s="8">
        <f t="shared" si="46"/>
        <v>87</v>
      </c>
      <c r="Q623" s="4" t="s">
        <v>8319</v>
      </c>
      <c r="R623" s="4" t="s">
        <v>8320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  <c r="V623" s="14" t="s">
        <v>8371</v>
      </c>
    </row>
    <row r="624" spans="1:22" ht="11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9">
        <f t="shared" si="45"/>
        <v>5.6833333333333336</v>
      </c>
      <c r="P624" s="8">
        <f t="shared" si="46"/>
        <v>37.888888888888886</v>
      </c>
      <c r="Q624" s="4" t="s">
        <v>8319</v>
      </c>
      <c r="R624" s="4" t="s">
        <v>8320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  <c r="V624" s="14" t="s">
        <v>8371</v>
      </c>
    </row>
    <row r="625" spans="1:22" ht="88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9">
        <f t="shared" si="45"/>
        <v>0</v>
      </c>
      <c r="P625" s="8">
        <f t="shared" si="46"/>
        <v>0</v>
      </c>
      <c r="Q625" s="4" t="s">
        <v>8319</v>
      </c>
      <c r="R625" s="4" t="s">
        <v>8320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  <c r="V625" s="14" t="s">
        <v>8369</v>
      </c>
    </row>
    <row r="626" spans="1:22" ht="88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9">
        <f t="shared" si="45"/>
        <v>0</v>
      </c>
      <c r="P626" s="8">
        <f t="shared" si="46"/>
        <v>0</v>
      </c>
      <c r="Q626" s="4" t="s">
        <v>8319</v>
      </c>
      <c r="R626" s="4" t="s">
        <v>8320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  <c r="V626" s="14" t="s">
        <v>8369</v>
      </c>
    </row>
    <row r="627" spans="1:22" ht="88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9">
        <f t="shared" si="45"/>
        <v>0</v>
      </c>
      <c r="P627" s="8">
        <f t="shared" si="46"/>
        <v>0</v>
      </c>
      <c r="Q627" s="4" t="s">
        <v>8319</v>
      </c>
      <c r="R627" s="4" t="s">
        <v>8320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  <c r="V627" s="14" t="s">
        <v>8368</v>
      </c>
    </row>
    <row r="628" spans="1:22" ht="11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9">
        <f t="shared" si="45"/>
        <v>17.380000000000003</v>
      </c>
      <c r="P628" s="8">
        <f t="shared" si="46"/>
        <v>111.41025641025641</v>
      </c>
      <c r="Q628" s="4" t="s">
        <v>8319</v>
      </c>
      <c r="R628" s="4" t="s">
        <v>8320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  <c r="V628" s="14" t="s">
        <v>8373</v>
      </c>
    </row>
    <row r="629" spans="1:22" ht="88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9">
        <f t="shared" si="45"/>
        <v>0.02</v>
      </c>
      <c r="P629" s="8">
        <f t="shared" si="46"/>
        <v>90</v>
      </c>
      <c r="Q629" s="4" t="s">
        <v>8319</v>
      </c>
      <c r="R629" s="4" t="s">
        <v>8320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  <c r="V629" s="14" t="s">
        <v>8367</v>
      </c>
    </row>
    <row r="630" spans="1:22" ht="88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9">
        <f t="shared" si="45"/>
        <v>0</v>
      </c>
      <c r="P630" s="8">
        <f t="shared" si="46"/>
        <v>0</v>
      </c>
      <c r="Q630" s="4" t="s">
        <v>8319</v>
      </c>
      <c r="R630" s="4" t="s">
        <v>8320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  <c r="V630" s="14" t="s">
        <v>8371</v>
      </c>
    </row>
    <row r="631" spans="1:22" ht="88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9">
        <f t="shared" si="45"/>
        <v>0.17500000000000002</v>
      </c>
      <c r="P631" s="8">
        <f t="shared" si="46"/>
        <v>116.66666666666667</v>
      </c>
      <c r="Q631" s="4" t="s">
        <v>8319</v>
      </c>
      <c r="R631" s="4" t="s">
        <v>8320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  <c r="V631" s="14" t="s">
        <v>8369</v>
      </c>
    </row>
    <row r="632" spans="1:22" ht="11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9">
        <f t="shared" si="45"/>
        <v>8.3340278356529712E-2</v>
      </c>
      <c r="P632" s="8">
        <f t="shared" si="46"/>
        <v>10</v>
      </c>
      <c r="Q632" s="4" t="s">
        <v>8319</v>
      </c>
      <c r="R632" s="4" t="s">
        <v>8320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  <c r="V632" s="14" t="s">
        <v>8374</v>
      </c>
    </row>
    <row r="633" spans="1:22" ht="66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9">
        <f t="shared" si="45"/>
        <v>1.38</v>
      </c>
      <c r="P633" s="8">
        <f t="shared" si="46"/>
        <v>76.666666666666671</v>
      </c>
      <c r="Q633" s="4" t="s">
        <v>8319</v>
      </c>
      <c r="R633" s="4" t="s">
        <v>8320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  <c r="V633" s="14" t="s">
        <v>8369</v>
      </c>
    </row>
    <row r="634" spans="1:22" ht="66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9">
        <f t="shared" si="45"/>
        <v>0</v>
      </c>
      <c r="P634" s="8">
        <f t="shared" si="46"/>
        <v>0</v>
      </c>
      <c r="Q634" s="4" t="s">
        <v>8319</v>
      </c>
      <c r="R634" s="4" t="s">
        <v>8320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  <c r="V634" s="14" t="s">
        <v>8376</v>
      </c>
    </row>
    <row r="635" spans="1:22" ht="88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9">
        <f t="shared" si="45"/>
        <v>12.45</v>
      </c>
      <c r="P635" s="8">
        <f t="shared" si="46"/>
        <v>49.8</v>
      </c>
      <c r="Q635" s="4" t="s">
        <v>8319</v>
      </c>
      <c r="R635" s="4" t="s">
        <v>8320</v>
      </c>
      <c r="S635" s="13">
        <f t="shared" si="47"/>
        <v>42507.299328703702</v>
      </c>
      <c r="T635" s="13">
        <f t="shared" si="48"/>
        <v>42538.958333333328</v>
      </c>
      <c r="U635">
        <f t="shared" si="49"/>
        <v>2016</v>
      </c>
      <c r="V635" s="14" t="s">
        <v>8370</v>
      </c>
    </row>
    <row r="636" spans="1:22" ht="66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9">
        <f t="shared" si="45"/>
        <v>0.02</v>
      </c>
      <c r="P636" s="8">
        <f t="shared" si="46"/>
        <v>1</v>
      </c>
      <c r="Q636" s="4" t="s">
        <v>8319</v>
      </c>
      <c r="R636" s="4" t="s">
        <v>8320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  <c r="V636" s="14" t="s">
        <v>8367</v>
      </c>
    </row>
    <row r="637" spans="1:22" ht="44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9">
        <f t="shared" si="45"/>
        <v>8.0000000000000002E-3</v>
      </c>
      <c r="P637" s="8">
        <f t="shared" si="46"/>
        <v>2</v>
      </c>
      <c r="Q637" s="4" t="s">
        <v>8319</v>
      </c>
      <c r="R637" s="4" t="s">
        <v>8320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  <c r="V637" s="14" t="s">
        <v>8372</v>
      </c>
    </row>
    <row r="638" spans="1:22" ht="66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9">
        <f t="shared" si="45"/>
        <v>0.2</v>
      </c>
      <c r="P638" s="8">
        <f t="shared" si="46"/>
        <v>4</v>
      </c>
      <c r="Q638" s="4" t="s">
        <v>8319</v>
      </c>
      <c r="R638" s="4" t="s">
        <v>8320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  <c r="V638" s="14" t="s">
        <v>8370</v>
      </c>
    </row>
    <row r="639" spans="1:22" ht="88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9">
        <f t="shared" si="45"/>
        <v>0</v>
      </c>
      <c r="P639" s="8">
        <f t="shared" si="46"/>
        <v>0</v>
      </c>
      <c r="Q639" s="4" t="s">
        <v>8319</v>
      </c>
      <c r="R639" s="4" t="s">
        <v>8320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  <c r="V639" s="14" t="s">
        <v>8367</v>
      </c>
    </row>
    <row r="640" spans="1:22" ht="22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9">
        <f t="shared" si="45"/>
        <v>9.0000000000000011E-3</v>
      </c>
      <c r="P640" s="8">
        <f t="shared" si="46"/>
        <v>3</v>
      </c>
      <c r="Q640" s="4" t="s">
        <v>8319</v>
      </c>
      <c r="R640" s="4" t="s">
        <v>8320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  <c r="V640" s="14" t="s">
        <v>8367</v>
      </c>
    </row>
    <row r="641" spans="1:22" ht="66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9">
        <f t="shared" si="45"/>
        <v>9.9999999999999991E-5</v>
      </c>
      <c r="P641" s="8">
        <f t="shared" si="46"/>
        <v>1</v>
      </c>
      <c r="Q641" s="4" t="s">
        <v>8319</v>
      </c>
      <c r="R641" s="4" t="s">
        <v>8320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  <c r="V641" s="14" t="s">
        <v>8374</v>
      </c>
    </row>
    <row r="642" spans="1:22" ht="88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9">
        <f t="shared" si="45"/>
        <v>144.28571428571428</v>
      </c>
      <c r="P642" s="8">
        <f t="shared" si="46"/>
        <v>50.5</v>
      </c>
      <c r="Q642" s="4" t="s">
        <v>8319</v>
      </c>
      <c r="R642" s="4" t="s">
        <v>8321</v>
      </c>
      <c r="S642" s="13">
        <f t="shared" si="47"/>
        <v>42683.420312499999</v>
      </c>
      <c r="T642" s="13">
        <f t="shared" si="48"/>
        <v>42698.958333333328</v>
      </c>
      <c r="U642">
        <f t="shared" si="49"/>
        <v>2016</v>
      </c>
      <c r="V642" s="14" t="s">
        <v>8377</v>
      </c>
    </row>
    <row r="643" spans="1:22" ht="88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9">
        <f t="shared" ref="O643:O706" si="50">+(E643/D643)*100</f>
        <v>119.16249999999999</v>
      </c>
      <c r="P643" s="8">
        <f t="shared" ref="P643:P706" si="51">+IFERROR(E643/L643,0)</f>
        <v>151.31746031746033</v>
      </c>
      <c r="Q643" s="4" t="s">
        <v>8319</v>
      </c>
      <c r="R643" s="4" t="s">
        <v>8321</v>
      </c>
      <c r="S643" s="13">
        <f t="shared" ref="S643:S706" si="52">(((J643/86400)+25569))</f>
        <v>42199.57</v>
      </c>
      <c r="T643" s="13">
        <f t="shared" ref="T643:T706" si="53">(((I643/86400)+25569))</f>
        <v>42229.57</v>
      </c>
      <c r="U643">
        <f t="shared" ref="U643:U706" si="54">+YEAR(S643)</f>
        <v>2015</v>
      </c>
      <c r="V643" s="14" t="s">
        <v>8373</v>
      </c>
    </row>
    <row r="644" spans="1:22" ht="88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9">
        <f t="shared" si="50"/>
        <v>1460.4850000000001</v>
      </c>
      <c r="P644" s="8">
        <f t="shared" si="51"/>
        <v>134.3592456301748</v>
      </c>
      <c r="Q644" s="4" t="s">
        <v>8319</v>
      </c>
      <c r="R644" s="4" t="s">
        <v>8321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  <c r="V644" s="14" t="s">
        <v>8373</v>
      </c>
    </row>
    <row r="645" spans="1:22" ht="66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9">
        <f t="shared" si="50"/>
        <v>105.80799999999999</v>
      </c>
      <c r="P645" s="8">
        <f t="shared" si="51"/>
        <v>174.02631578947367</v>
      </c>
      <c r="Q645" s="4" t="s">
        <v>8319</v>
      </c>
      <c r="R645" s="4" t="s">
        <v>8321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  <c r="V645" s="14" t="s">
        <v>8369</v>
      </c>
    </row>
    <row r="646" spans="1:22" ht="88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9">
        <f t="shared" si="50"/>
        <v>300.11791999999997</v>
      </c>
      <c r="P646" s="8">
        <f t="shared" si="51"/>
        <v>73.486268364348675</v>
      </c>
      <c r="Q646" s="4" t="s">
        <v>8319</v>
      </c>
      <c r="R646" s="4" t="s">
        <v>8321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  <c r="V646" s="14" t="s">
        <v>8375</v>
      </c>
    </row>
    <row r="647" spans="1:22" ht="66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9">
        <f t="shared" si="50"/>
        <v>278.7</v>
      </c>
      <c r="P647" s="8">
        <f t="shared" si="51"/>
        <v>23.518987341772153</v>
      </c>
      <c r="Q647" s="4" t="s">
        <v>8319</v>
      </c>
      <c r="R647" s="4" t="s">
        <v>8321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  <c r="V647" s="14" t="s">
        <v>8373</v>
      </c>
    </row>
    <row r="648" spans="1:22" ht="11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9">
        <f t="shared" si="50"/>
        <v>131.87625</v>
      </c>
      <c r="P648" s="8">
        <f t="shared" si="51"/>
        <v>39.074444444444445</v>
      </c>
      <c r="Q648" s="4" t="s">
        <v>8319</v>
      </c>
      <c r="R648" s="4" t="s">
        <v>8321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  <c r="V648" s="14" t="s">
        <v>8373</v>
      </c>
    </row>
    <row r="649" spans="1:22" ht="11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9">
        <f t="shared" si="50"/>
        <v>107.05</v>
      </c>
      <c r="P649" s="8">
        <f t="shared" si="51"/>
        <v>125.94117647058823</v>
      </c>
      <c r="Q649" s="4" t="s">
        <v>8319</v>
      </c>
      <c r="R649" s="4" t="s">
        <v>8321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  <c r="V649" s="14" t="s">
        <v>8368</v>
      </c>
    </row>
    <row r="650" spans="1:22" ht="44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9">
        <f t="shared" si="50"/>
        <v>126.82285714285715</v>
      </c>
      <c r="P650" s="8">
        <f t="shared" si="51"/>
        <v>1644</v>
      </c>
      <c r="Q650" s="4" t="s">
        <v>8319</v>
      </c>
      <c r="R650" s="4" t="s">
        <v>8321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  <c r="V650" s="14" t="s">
        <v>8375</v>
      </c>
    </row>
    <row r="651" spans="1:22" ht="11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9">
        <f t="shared" si="50"/>
        <v>139.96</v>
      </c>
      <c r="P651" s="8">
        <f t="shared" si="51"/>
        <v>42.670731707317074</v>
      </c>
      <c r="Q651" s="4" t="s">
        <v>8319</v>
      </c>
      <c r="R651" s="4" t="s">
        <v>8321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  <c r="V651" s="14" t="s">
        <v>8374</v>
      </c>
    </row>
    <row r="652" spans="1:22" ht="88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9">
        <f t="shared" si="50"/>
        <v>112.4</v>
      </c>
      <c r="P652" s="8">
        <f t="shared" si="51"/>
        <v>35.125</v>
      </c>
      <c r="Q652" s="4" t="s">
        <v>8319</v>
      </c>
      <c r="R652" s="4" t="s">
        <v>8321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  <c r="V652" s="14" t="s">
        <v>8376</v>
      </c>
    </row>
    <row r="653" spans="1:22" ht="88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9">
        <f t="shared" si="50"/>
        <v>100.52799999999999</v>
      </c>
      <c r="P653" s="8">
        <f t="shared" si="51"/>
        <v>239.35238095238094</v>
      </c>
      <c r="Q653" s="4" t="s">
        <v>8319</v>
      </c>
      <c r="R653" s="4" t="s">
        <v>8321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  <c r="V653" s="14" t="s">
        <v>8377</v>
      </c>
    </row>
    <row r="654" spans="1:22" ht="11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9">
        <f t="shared" si="50"/>
        <v>100.46666666666665</v>
      </c>
      <c r="P654" s="8">
        <f t="shared" si="51"/>
        <v>107.64285714285714</v>
      </c>
      <c r="Q654" s="4" t="s">
        <v>8319</v>
      </c>
      <c r="R654" s="4" t="s">
        <v>8321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  <c r="V654" s="14" t="s">
        <v>8377</v>
      </c>
    </row>
    <row r="655" spans="1:22" ht="11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9">
        <f t="shared" si="50"/>
        <v>141.446</v>
      </c>
      <c r="P655" s="8">
        <f t="shared" si="51"/>
        <v>95.830623306233065</v>
      </c>
      <c r="Q655" s="4" t="s">
        <v>8319</v>
      </c>
      <c r="R655" s="4" t="s">
        <v>8321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  <c r="V655" s="14" t="s">
        <v>8373</v>
      </c>
    </row>
    <row r="656" spans="1:22" ht="88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9">
        <f t="shared" si="50"/>
        <v>267.29166666666669</v>
      </c>
      <c r="P656" s="8">
        <f t="shared" si="51"/>
        <v>31.663376110562684</v>
      </c>
      <c r="Q656" s="4" t="s">
        <v>8319</v>
      </c>
      <c r="R656" s="4" t="s">
        <v>8321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  <c r="V656" s="14" t="s">
        <v>8371</v>
      </c>
    </row>
    <row r="657" spans="1:22" ht="88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9">
        <f t="shared" si="50"/>
        <v>146.88749999999999</v>
      </c>
      <c r="P657" s="8">
        <f t="shared" si="51"/>
        <v>42.886861313868614</v>
      </c>
      <c r="Q657" s="4" t="s">
        <v>8319</v>
      </c>
      <c r="R657" s="4" t="s">
        <v>8321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  <c r="V657" s="14" t="s">
        <v>8368</v>
      </c>
    </row>
    <row r="658" spans="1:22" ht="88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9">
        <f t="shared" si="50"/>
        <v>213.56</v>
      </c>
      <c r="P658" s="8">
        <f t="shared" si="51"/>
        <v>122.73563218390805</v>
      </c>
      <c r="Q658" s="4" t="s">
        <v>8319</v>
      </c>
      <c r="R658" s="4" t="s">
        <v>8321</v>
      </c>
      <c r="S658" s="13">
        <f t="shared" si="52"/>
        <v>42417.804618055554</v>
      </c>
      <c r="T658" s="13">
        <f t="shared" si="53"/>
        <v>42477.76295138889</v>
      </c>
      <c r="U658">
        <f t="shared" si="54"/>
        <v>2016</v>
      </c>
      <c r="V658" s="14" t="s">
        <v>8368</v>
      </c>
    </row>
    <row r="659" spans="1:22" ht="11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9">
        <f t="shared" si="50"/>
        <v>125.69999999999999</v>
      </c>
      <c r="P659" s="8">
        <f t="shared" si="51"/>
        <v>190.45454545454547</v>
      </c>
      <c r="Q659" s="4" t="s">
        <v>8319</v>
      </c>
      <c r="R659" s="4" t="s">
        <v>8321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  <c r="V659" s="14" t="s">
        <v>8377</v>
      </c>
    </row>
    <row r="660" spans="1:22" ht="11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9">
        <f t="shared" si="50"/>
        <v>104.46206037108834</v>
      </c>
      <c r="P660" s="8">
        <f t="shared" si="51"/>
        <v>109.33695652173913</v>
      </c>
      <c r="Q660" s="4" t="s">
        <v>8319</v>
      </c>
      <c r="R660" s="4" t="s">
        <v>8321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  <c r="V660" s="14" t="s">
        <v>8371</v>
      </c>
    </row>
    <row r="661" spans="1:22" ht="44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9">
        <f t="shared" si="50"/>
        <v>100.56666666666668</v>
      </c>
      <c r="P661" s="8">
        <f t="shared" si="51"/>
        <v>143.66666666666666</v>
      </c>
      <c r="Q661" s="4" t="s">
        <v>8319</v>
      </c>
      <c r="R661" s="4" t="s">
        <v>8321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  <c r="V661" s="14" t="s">
        <v>8373</v>
      </c>
    </row>
    <row r="662" spans="1:22" ht="11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9">
        <f t="shared" si="50"/>
        <v>3.0579999999999998</v>
      </c>
      <c r="P662" s="8">
        <f t="shared" si="51"/>
        <v>84.944444444444443</v>
      </c>
      <c r="Q662" s="4" t="s">
        <v>8319</v>
      </c>
      <c r="R662" s="4" t="s">
        <v>8321</v>
      </c>
      <c r="S662" s="13">
        <f t="shared" si="52"/>
        <v>41922.741655092592</v>
      </c>
      <c r="T662" s="13">
        <f t="shared" si="53"/>
        <v>41952.783321759256</v>
      </c>
      <c r="U662">
        <f t="shared" si="54"/>
        <v>2014</v>
      </c>
      <c r="V662" s="14" t="s">
        <v>8376</v>
      </c>
    </row>
    <row r="663" spans="1:22" ht="88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9">
        <f t="shared" si="50"/>
        <v>0.95</v>
      </c>
      <c r="P663" s="8">
        <f t="shared" si="51"/>
        <v>10.555555555555555</v>
      </c>
      <c r="Q663" s="4" t="s">
        <v>8319</v>
      </c>
      <c r="R663" s="4" t="s">
        <v>8321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  <c r="V663" s="14" t="s">
        <v>8375</v>
      </c>
    </row>
    <row r="664" spans="1:22" ht="88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9">
        <f t="shared" si="50"/>
        <v>0.4</v>
      </c>
      <c r="P664" s="8">
        <f t="shared" si="51"/>
        <v>39</v>
      </c>
      <c r="Q664" s="4" t="s">
        <v>8319</v>
      </c>
      <c r="R664" s="4" t="s">
        <v>8321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  <c r="V664" s="14" t="s">
        <v>8378</v>
      </c>
    </row>
    <row r="665" spans="1:22" ht="11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9">
        <f t="shared" si="50"/>
        <v>0.35000000000000003</v>
      </c>
      <c r="P665" s="8">
        <f t="shared" si="51"/>
        <v>100</v>
      </c>
      <c r="Q665" s="4" t="s">
        <v>8319</v>
      </c>
      <c r="R665" s="4" t="s">
        <v>8321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  <c r="V665" s="14" t="s">
        <v>8371</v>
      </c>
    </row>
    <row r="666" spans="1:22" ht="88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9">
        <f t="shared" si="50"/>
        <v>7.5333333333333332</v>
      </c>
      <c r="P666" s="8">
        <f t="shared" si="51"/>
        <v>31.172413793103448</v>
      </c>
      <c r="Q666" s="4" t="s">
        <v>8319</v>
      </c>
      <c r="R666" s="4" t="s">
        <v>8321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  <c r="V666" s="14" t="s">
        <v>8372</v>
      </c>
    </row>
    <row r="667" spans="1:22" ht="11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9">
        <f t="shared" si="50"/>
        <v>18.64</v>
      </c>
      <c r="P667" s="8">
        <f t="shared" si="51"/>
        <v>155.33333333333334</v>
      </c>
      <c r="Q667" s="4" t="s">
        <v>8319</v>
      </c>
      <c r="R667" s="4" t="s">
        <v>8321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  <c r="V667" s="14" t="s">
        <v>8377</v>
      </c>
    </row>
    <row r="668" spans="1:22" ht="88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9">
        <f t="shared" si="50"/>
        <v>4.0000000000000001E-3</v>
      </c>
      <c r="P668" s="8">
        <f t="shared" si="51"/>
        <v>2</v>
      </c>
      <c r="Q668" s="4" t="s">
        <v>8319</v>
      </c>
      <c r="R668" s="4" t="s">
        <v>8321</v>
      </c>
      <c r="S668" s="13">
        <f t="shared" si="52"/>
        <v>41838.832152777773</v>
      </c>
      <c r="T668" s="13">
        <f t="shared" si="53"/>
        <v>41868.832152777773</v>
      </c>
      <c r="U668">
        <f t="shared" si="54"/>
        <v>2014</v>
      </c>
      <c r="V668" s="14" t="s">
        <v>8373</v>
      </c>
    </row>
    <row r="669" spans="1:22" ht="88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9">
        <f t="shared" si="50"/>
        <v>10.02</v>
      </c>
      <c r="P669" s="8">
        <f t="shared" si="51"/>
        <v>178.92857142857142</v>
      </c>
      <c r="Q669" s="4" t="s">
        <v>8319</v>
      </c>
      <c r="R669" s="4" t="s">
        <v>8321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  <c r="V669" s="14" t="s">
        <v>8375</v>
      </c>
    </row>
    <row r="670" spans="1:22" ht="88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9">
        <f t="shared" si="50"/>
        <v>4.5600000000000005</v>
      </c>
      <c r="P670" s="8">
        <f t="shared" si="51"/>
        <v>27.36</v>
      </c>
      <c r="Q670" s="4" t="s">
        <v>8319</v>
      </c>
      <c r="R670" s="4" t="s">
        <v>8321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  <c r="V670" s="14" t="s">
        <v>8372</v>
      </c>
    </row>
    <row r="671" spans="1:22" ht="88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9">
        <f t="shared" si="50"/>
        <v>21.5075</v>
      </c>
      <c r="P671" s="8">
        <f t="shared" si="51"/>
        <v>1536.25</v>
      </c>
      <c r="Q671" s="4" t="s">
        <v>8319</v>
      </c>
      <c r="R671" s="4" t="s">
        <v>8321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  <c r="V671" s="14" t="s">
        <v>8371</v>
      </c>
    </row>
    <row r="672" spans="1:22" ht="11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9">
        <f t="shared" si="50"/>
        <v>29.276666666666667</v>
      </c>
      <c r="P672" s="8">
        <f t="shared" si="51"/>
        <v>84.99677419354839</v>
      </c>
      <c r="Q672" s="4" t="s">
        <v>8319</v>
      </c>
      <c r="R672" s="4" t="s">
        <v>8321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  <c r="V672" s="14" t="s">
        <v>8370</v>
      </c>
    </row>
    <row r="673" spans="1:22" ht="88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9">
        <f t="shared" si="50"/>
        <v>39.426666666666662</v>
      </c>
      <c r="P673" s="8">
        <f t="shared" si="51"/>
        <v>788.5333333333333</v>
      </c>
      <c r="Q673" s="4" t="s">
        <v>8319</v>
      </c>
      <c r="R673" s="4" t="s">
        <v>8321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  <c r="V673" s="14" t="s">
        <v>8378</v>
      </c>
    </row>
    <row r="674" spans="1:22" ht="11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9">
        <f t="shared" si="50"/>
        <v>21.628</v>
      </c>
      <c r="P674" s="8">
        <f t="shared" si="51"/>
        <v>50.29767441860465</v>
      </c>
      <c r="Q674" s="4" t="s">
        <v>8319</v>
      </c>
      <c r="R674" s="4" t="s">
        <v>8321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  <c r="V674" s="14" t="s">
        <v>8378</v>
      </c>
    </row>
    <row r="675" spans="1:22" ht="88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9">
        <f t="shared" si="50"/>
        <v>0.20500000000000002</v>
      </c>
      <c r="P675" s="8">
        <f t="shared" si="51"/>
        <v>68.333333333333329</v>
      </c>
      <c r="Q675" s="4" t="s">
        <v>8319</v>
      </c>
      <c r="R675" s="4" t="s">
        <v>8321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  <c r="V675" s="14" t="s">
        <v>8373</v>
      </c>
    </row>
    <row r="676" spans="1:22" ht="66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9">
        <f t="shared" si="50"/>
        <v>0.03</v>
      </c>
      <c r="P676" s="8">
        <f t="shared" si="51"/>
        <v>7.5</v>
      </c>
      <c r="Q676" s="4" t="s">
        <v>8319</v>
      </c>
      <c r="R676" s="4" t="s">
        <v>8321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  <c r="V676" s="14" t="s">
        <v>8371</v>
      </c>
    </row>
    <row r="677" spans="1:22" ht="11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9">
        <f t="shared" si="50"/>
        <v>14.85</v>
      </c>
      <c r="P677" s="8">
        <f t="shared" si="51"/>
        <v>34.269230769230766</v>
      </c>
      <c r="Q677" s="4" t="s">
        <v>8319</v>
      </c>
      <c r="R677" s="4" t="s">
        <v>8321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  <c r="V677" s="14" t="s">
        <v>8378</v>
      </c>
    </row>
    <row r="678" spans="1:22" ht="88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9">
        <f t="shared" si="50"/>
        <v>1.4710000000000001</v>
      </c>
      <c r="P678" s="8">
        <f t="shared" si="51"/>
        <v>61.291666666666664</v>
      </c>
      <c r="Q678" s="4" t="s">
        <v>8319</v>
      </c>
      <c r="R678" s="4" t="s">
        <v>8321</v>
      </c>
      <c r="S678" s="13">
        <f t="shared" si="52"/>
        <v>42012.76829861111</v>
      </c>
      <c r="T678" s="13">
        <f t="shared" si="53"/>
        <v>42042.76829861111</v>
      </c>
      <c r="U678">
        <f t="shared" si="54"/>
        <v>2015</v>
      </c>
      <c r="V678" s="14" t="s">
        <v>8367</v>
      </c>
    </row>
    <row r="679" spans="1:22" ht="110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9">
        <f t="shared" si="50"/>
        <v>25.584</v>
      </c>
      <c r="P679" s="8">
        <f t="shared" si="51"/>
        <v>133.25</v>
      </c>
      <c r="Q679" s="4" t="s">
        <v>8319</v>
      </c>
      <c r="R679" s="4" t="s">
        <v>8321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  <c r="V679" s="14" t="s">
        <v>8370</v>
      </c>
    </row>
    <row r="680" spans="1:22" ht="88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9">
        <f t="shared" si="50"/>
        <v>3.8206896551724134</v>
      </c>
      <c r="P680" s="8">
        <f t="shared" si="51"/>
        <v>65.17647058823529</v>
      </c>
      <c r="Q680" s="4" t="s">
        <v>8319</v>
      </c>
      <c r="R680" s="4" t="s">
        <v>8321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  <c r="V680" s="14" t="s">
        <v>8369</v>
      </c>
    </row>
    <row r="681" spans="1:22" ht="88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9">
        <f t="shared" si="50"/>
        <v>15.485964912280703</v>
      </c>
      <c r="P681" s="8">
        <f t="shared" si="51"/>
        <v>93.90425531914893</v>
      </c>
      <c r="Q681" s="4" t="s">
        <v>8319</v>
      </c>
      <c r="R681" s="4" t="s">
        <v>8321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  <c r="V681" s="14" t="s">
        <v>8373</v>
      </c>
    </row>
    <row r="682" spans="1:22" ht="11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9">
        <f t="shared" si="50"/>
        <v>25.912000000000003</v>
      </c>
      <c r="P682" s="8">
        <f t="shared" si="51"/>
        <v>150.65116279069767</v>
      </c>
      <c r="Q682" s="4" t="s">
        <v>8319</v>
      </c>
      <c r="R682" s="4" t="s">
        <v>8321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  <c r="V682" s="14" t="s">
        <v>8374</v>
      </c>
    </row>
    <row r="683" spans="1:22" ht="11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9">
        <f t="shared" si="50"/>
        <v>0.04</v>
      </c>
      <c r="P683" s="8">
        <f t="shared" si="51"/>
        <v>1</v>
      </c>
      <c r="Q683" s="4" t="s">
        <v>8319</v>
      </c>
      <c r="R683" s="4" t="s">
        <v>8321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  <c r="V683" s="14" t="s">
        <v>8375</v>
      </c>
    </row>
    <row r="684" spans="1:22" ht="88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9">
        <f t="shared" si="50"/>
        <v>0.106</v>
      </c>
      <c r="P684" s="8">
        <f t="shared" si="51"/>
        <v>13.25</v>
      </c>
      <c r="Q684" s="4" t="s">
        <v>8319</v>
      </c>
      <c r="R684" s="4" t="s">
        <v>8321</v>
      </c>
      <c r="S684" s="13">
        <f t="shared" si="52"/>
        <v>42778.765300925923</v>
      </c>
      <c r="T684" s="13">
        <f t="shared" si="53"/>
        <v>42808.723634259259</v>
      </c>
      <c r="U684">
        <f t="shared" si="54"/>
        <v>2017</v>
      </c>
      <c r="V684" s="14" t="s">
        <v>8368</v>
      </c>
    </row>
    <row r="685" spans="1:22" ht="11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9">
        <f t="shared" si="50"/>
        <v>0.85142857142857142</v>
      </c>
      <c r="P685" s="8">
        <f t="shared" si="51"/>
        <v>99.333333333333329</v>
      </c>
      <c r="Q685" s="4" t="s">
        <v>8319</v>
      </c>
      <c r="R685" s="4" t="s">
        <v>8321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  <c r="V685" s="14" t="s">
        <v>8375</v>
      </c>
    </row>
    <row r="686" spans="1:22" ht="44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9">
        <f t="shared" si="50"/>
        <v>7.4837500000000006</v>
      </c>
      <c r="P686" s="8">
        <f t="shared" si="51"/>
        <v>177.39259259259259</v>
      </c>
      <c r="Q686" s="4" t="s">
        <v>8319</v>
      </c>
      <c r="R686" s="4" t="s">
        <v>8321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  <c r="V686" s="14" t="s">
        <v>8371</v>
      </c>
    </row>
    <row r="687" spans="1:22" ht="88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9">
        <f t="shared" si="50"/>
        <v>27.650000000000002</v>
      </c>
      <c r="P687" s="8">
        <f t="shared" si="51"/>
        <v>55.3</v>
      </c>
      <c r="Q687" s="4" t="s">
        <v>8319</v>
      </c>
      <c r="R687" s="4" t="s">
        <v>8321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  <c r="V687" s="14" t="s">
        <v>8377</v>
      </c>
    </row>
    <row r="688" spans="1:22" ht="88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9">
        <f t="shared" si="50"/>
        <v>0</v>
      </c>
      <c r="P688" s="8">
        <f t="shared" si="51"/>
        <v>0</v>
      </c>
      <c r="Q688" s="4" t="s">
        <v>8319</v>
      </c>
      <c r="R688" s="4" t="s">
        <v>8321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  <c r="V688" s="14" t="s">
        <v>8373</v>
      </c>
    </row>
    <row r="689" spans="1:22" ht="11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9">
        <f t="shared" si="50"/>
        <v>3.55</v>
      </c>
      <c r="P689" s="8">
        <f t="shared" si="51"/>
        <v>591.66666666666663</v>
      </c>
      <c r="Q689" s="4" t="s">
        <v>8319</v>
      </c>
      <c r="R689" s="4" t="s">
        <v>8321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  <c r="V689" s="14" t="s">
        <v>8378</v>
      </c>
    </row>
    <row r="690" spans="1:22" ht="88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9">
        <f t="shared" si="50"/>
        <v>72.989999999999995</v>
      </c>
      <c r="P690" s="8">
        <f t="shared" si="51"/>
        <v>405.5</v>
      </c>
      <c r="Q690" s="4" t="s">
        <v>8319</v>
      </c>
      <c r="R690" s="4" t="s">
        <v>8321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  <c r="V690" s="14" t="s">
        <v>8375</v>
      </c>
    </row>
    <row r="691" spans="1:22" ht="88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9">
        <f t="shared" si="50"/>
        <v>57.648750000000007</v>
      </c>
      <c r="P691" s="8">
        <f t="shared" si="51"/>
        <v>343.14732142857144</v>
      </c>
      <c r="Q691" s="4" t="s">
        <v>8319</v>
      </c>
      <c r="R691" s="4" t="s">
        <v>8321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  <c r="V691" s="14" t="s">
        <v>8377</v>
      </c>
    </row>
    <row r="692" spans="1:22" ht="66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9">
        <f t="shared" si="50"/>
        <v>12.34</v>
      </c>
      <c r="P692" s="8">
        <f t="shared" si="51"/>
        <v>72.588235294117652</v>
      </c>
      <c r="Q692" s="4" t="s">
        <v>8319</v>
      </c>
      <c r="R692" s="4" t="s">
        <v>8321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  <c r="V692" s="14" t="s">
        <v>8373</v>
      </c>
    </row>
    <row r="693" spans="1:22" ht="88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9">
        <f t="shared" si="50"/>
        <v>0.52</v>
      </c>
      <c r="P693" s="8">
        <f t="shared" si="51"/>
        <v>26</v>
      </c>
      <c r="Q693" s="4" t="s">
        <v>8319</v>
      </c>
      <c r="R693" s="4" t="s">
        <v>8321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  <c r="V693" s="14" t="s">
        <v>8371</v>
      </c>
    </row>
    <row r="694" spans="1:22" ht="11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9">
        <f t="shared" si="50"/>
        <v>6.5299999999999994</v>
      </c>
      <c r="P694" s="8">
        <f t="shared" si="51"/>
        <v>6.4975124378109452</v>
      </c>
      <c r="Q694" s="4" t="s">
        <v>8319</v>
      </c>
      <c r="R694" s="4" t="s">
        <v>8321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  <c r="V694" s="14" t="s">
        <v>8377</v>
      </c>
    </row>
    <row r="695" spans="1:22" ht="88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9">
        <f t="shared" si="50"/>
        <v>35.338000000000001</v>
      </c>
      <c r="P695" s="8">
        <f t="shared" si="51"/>
        <v>119.38513513513513</v>
      </c>
      <c r="Q695" s="4" t="s">
        <v>8319</v>
      </c>
      <c r="R695" s="4" t="s">
        <v>8321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  <c r="V695" s="14" t="s">
        <v>8372</v>
      </c>
    </row>
    <row r="696" spans="1:22" ht="88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9">
        <f t="shared" si="50"/>
        <v>0.39333333333333331</v>
      </c>
      <c r="P696" s="8">
        <f t="shared" si="51"/>
        <v>84.285714285714292</v>
      </c>
      <c r="Q696" s="4" t="s">
        <v>8319</v>
      </c>
      <c r="R696" s="4" t="s">
        <v>8321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  <c r="V696" s="14" t="s">
        <v>8367</v>
      </c>
    </row>
    <row r="697" spans="1:22" ht="11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9">
        <f t="shared" si="50"/>
        <v>1.06</v>
      </c>
      <c r="P697" s="8">
        <f t="shared" si="51"/>
        <v>90.857142857142861</v>
      </c>
      <c r="Q697" s="4" t="s">
        <v>8319</v>
      </c>
      <c r="R697" s="4" t="s">
        <v>8321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  <c r="V697" s="14" t="s">
        <v>8376</v>
      </c>
    </row>
    <row r="698" spans="1:22" ht="66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9">
        <f t="shared" si="50"/>
        <v>5.7142857142857147E-4</v>
      </c>
      <c r="P698" s="8">
        <f t="shared" si="51"/>
        <v>1</v>
      </c>
      <c r="Q698" s="4" t="s">
        <v>8319</v>
      </c>
      <c r="R698" s="4" t="s">
        <v>8321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  <c r="V698" s="14" t="s">
        <v>8371</v>
      </c>
    </row>
    <row r="699" spans="1:22" ht="88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9">
        <f t="shared" si="50"/>
        <v>46.379999999999995</v>
      </c>
      <c r="P699" s="8">
        <f t="shared" si="51"/>
        <v>20.342105263157894</v>
      </c>
      <c r="Q699" s="4" t="s">
        <v>8319</v>
      </c>
      <c r="R699" s="4" t="s">
        <v>8321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  <c r="V699" s="14" t="s">
        <v>8367</v>
      </c>
    </row>
    <row r="700" spans="1:22" ht="88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9">
        <f t="shared" si="50"/>
        <v>15.39</v>
      </c>
      <c r="P700" s="8">
        <f t="shared" si="51"/>
        <v>530.68965517241384</v>
      </c>
      <c r="Q700" s="4" t="s">
        <v>8319</v>
      </c>
      <c r="R700" s="4" t="s">
        <v>8321</v>
      </c>
      <c r="S700" s="13">
        <f t="shared" si="52"/>
        <v>41866.931076388893</v>
      </c>
      <c r="T700" s="13">
        <f t="shared" si="53"/>
        <v>41900.083333333336</v>
      </c>
      <c r="U700">
        <f t="shared" si="54"/>
        <v>2014</v>
      </c>
      <c r="V700" s="14" t="s">
        <v>8374</v>
      </c>
    </row>
    <row r="701" spans="1:22" ht="88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9">
        <f t="shared" si="50"/>
        <v>82.422107692307705</v>
      </c>
      <c r="P701" s="8">
        <f t="shared" si="51"/>
        <v>120.39184269662923</v>
      </c>
      <c r="Q701" s="4" t="s">
        <v>8319</v>
      </c>
      <c r="R701" s="4" t="s">
        <v>8321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  <c r="V701" s="14" t="s">
        <v>8376</v>
      </c>
    </row>
    <row r="702" spans="1:22" ht="11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9">
        <f t="shared" si="50"/>
        <v>2.6866666666666665</v>
      </c>
      <c r="P702" s="8">
        <f t="shared" si="51"/>
        <v>13</v>
      </c>
      <c r="Q702" s="4" t="s">
        <v>8319</v>
      </c>
      <c r="R702" s="4" t="s">
        <v>8321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  <c r="V702" s="14" t="s">
        <v>8378</v>
      </c>
    </row>
    <row r="703" spans="1:22" ht="11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9">
        <f t="shared" si="50"/>
        <v>26.6</v>
      </c>
      <c r="P703" s="8">
        <f t="shared" si="51"/>
        <v>291.33333333333331</v>
      </c>
      <c r="Q703" s="4" t="s">
        <v>8319</v>
      </c>
      <c r="R703" s="4" t="s">
        <v>8321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  <c r="V703" s="14" t="s">
        <v>8371</v>
      </c>
    </row>
    <row r="704" spans="1:22" ht="88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9">
        <f t="shared" si="50"/>
        <v>30.813400000000001</v>
      </c>
      <c r="P704" s="8">
        <f t="shared" si="51"/>
        <v>124.9191891891892</v>
      </c>
      <c r="Q704" s="4" t="s">
        <v>8319</v>
      </c>
      <c r="R704" s="4" t="s">
        <v>8321</v>
      </c>
      <c r="S704" s="13">
        <f t="shared" si="52"/>
        <v>42668.726701388892</v>
      </c>
      <c r="T704" s="13">
        <f t="shared" si="53"/>
        <v>42698.768368055556</v>
      </c>
      <c r="U704">
        <f t="shared" si="54"/>
        <v>2016</v>
      </c>
      <c r="V704" s="14" t="s">
        <v>8376</v>
      </c>
    </row>
    <row r="705" spans="1:22" ht="88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9">
        <f t="shared" si="50"/>
        <v>5.58</v>
      </c>
      <c r="P705" s="8">
        <f t="shared" si="51"/>
        <v>119.57142857142857</v>
      </c>
      <c r="Q705" s="4" t="s">
        <v>8319</v>
      </c>
      <c r="R705" s="4" t="s">
        <v>8321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  <c r="V705" s="14" t="s">
        <v>8378</v>
      </c>
    </row>
    <row r="706" spans="1:22" ht="88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9">
        <f t="shared" si="50"/>
        <v>0.87454545454545463</v>
      </c>
      <c r="P706" s="8">
        <f t="shared" si="51"/>
        <v>120.25</v>
      </c>
      <c r="Q706" s="4" t="s">
        <v>8319</v>
      </c>
      <c r="R706" s="4" t="s">
        <v>8321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  <c r="V706" s="14" t="s">
        <v>8378</v>
      </c>
    </row>
    <row r="707" spans="1:22" ht="44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9">
        <f t="shared" ref="O707:O770" si="55">+(E707/D707)*100</f>
        <v>0.97699999999999987</v>
      </c>
      <c r="P707" s="8">
        <f t="shared" ref="P707:P770" si="56">+IFERROR(E707/L707,0)</f>
        <v>195.4</v>
      </c>
      <c r="Q707" s="4" t="s">
        <v>8319</v>
      </c>
      <c r="R707" s="4" t="s">
        <v>8321</v>
      </c>
      <c r="S707" s="13">
        <f t="shared" ref="S707:S770" si="57">(((J707/86400)+25569))</f>
        <v>42726.491643518515</v>
      </c>
      <c r="T707" s="13">
        <f t="shared" ref="T707:T770" si="58">(((I707/86400)+25569))</f>
        <v>42756.491643518515</v>
      </c>
      <c r="U707">
        <f t="shared" ref="U707:U770" si="59">+YEAR(S707)</f>
        <v>2016</v>
      </c>
      <c r="V707" s="14" t="s">
        <v>8378</v>
      </c>
    </row>
    <row r="708" spans="1:22" ht="88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9">
        <f t="shared" si="55"/>
        <v>0</v>
      </c>
      <c r="P708" s="8">
        <f t="shared" si="56"/>
        <v>0</v>
      </c>
      <c r="Q708" s="4" t="s">
        <v>8319</v>
      </c>
      <c r="R708" s="4" t="s">
        <v>8321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  <c r="V708" s="14" t="s">
        <v>8377</v>
      </c>
    </row>
    <row r="709" spans="1:22" ht="88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9">
        <f t="shared" si="55"/>
        <v>78.927352941176466</v>
      </c>
      <c r="P709" s="8">
        <f t="shared" si="56"/>
        <v>117.69868421052631</v>
      </c>
      <c r="Q709" s="4" t="s">
        <v>8319</v>
      </c>
      <c r="R709" s="4" t="s">
        <v>8321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  <c r="V709" s="14" t="s">
        <v>8377</v>
      </c>
    </row>
    <row r="710" spans="1:22" ht="88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9">
        <f t="shared" si="55"/>
        <v>22.092500000000001</v>
      </c>
      <c r="P710" s="8">
        <f t="shared" si="56"/>
        <v>23.948509485094849</v>
      </c>
      <c r="Q710" s="4" t="s">
        <v>8319</v>
      </c>
      <c r="R710" s="4" t="s">
        <v>8321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  <c r="V710" s="14" t="s">
        <v>8373</v>
      </c>
    </row>
    <row r="711" spans="1:22" ht="66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9">
        <f t="shared" si="55"/>
        <v>0.40666666666666662</v>
      </c>
      <c r="P711" s="8">
        <f t="shared" si="56"/>
        <v>30.5</v>
      </c>
      <c r="Q711" s="4" t="s">
        <v>8319</v>
      </c>
      <c r="R711" s="4" t="s">
        <v>8321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  <c r="V711" s="14" t="s">
        <v>8377</v>
      </c>
    </row>
    <row r="712" spans="1:22" ht="66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9">
        <f t="shared" si="55"/>
        <v>0</v>
      </c>
      <c r="P712" s="8">
        <f t="shared" si="56"/>
        <v>0</v>
      </c>
      <c r="Q712" s="4" t="s">
        <v>8319</v>
      </c>
      <c r="R712" s="4" t="s">
        <v>8321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  <c r="V712" s="14" t="s">
        <v>8373</v>
      </c>
    </row>
    <row r="713" spans="1:22" ht="11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9">
        <f t="shared" si="55"/>
        <v>33.790999999999997</v>
      </c>
      <c r="P713" s="8">
        <f t="shared" si="56"/>
        <v>99.973372781065095</v>
      </c>
      <c r="Q713" s="4" t="s">
        <v>8319</v>
      </c>
      <c r="R713" s="4" t="s">
        <v>8321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  <c r="V713" s="14" t="s">
        <v>8377</v>
      </c>
    </row>
    <row r="714" spans="1:22" ht="11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9">
        <f t="shared" si="55"/>
        <v>0.21649484536082475</v>
      </c>
      <c r="P714" s="8">
        <f t="shared" si="56"/>
        <v>26.25</v>
      </c>
      <c r="Q714" s="4" t="s">
        <v>8319</v>
      </c>
      <c r="R714" s="4" t="s">
        <v>8321</v>
      </c>
      <c r="S714" s="13">
        <f t="shared" si="57"/>
        <v>42384.680925925924</v>
      </c>
      <c r="T714" s="13">
        <f t="shared" si="58"/>
        <v>42414.680925925924</v>
      </c>
      <c r="U714">
        <f t="shared" si="59"/>
        <v>2016</v>
      </c>
      <c r="V714" s="14" t="s">
        <v>8367</v>
      </c>
    </row>
    <row r="715" spans="1:22" ht="88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9">
        <f t="shared" si="55"/>
        <v>0.79600000000000004</v>
      </c>
      <c r="P715" s="8">
        <f t="shared" si="56"/>
        <v>199</v>
      </c>
      <c r="Q715" s="4" t="s">
        <v>8319</v>
      </c>
      <c r="R715" s="4" t="s">
        <v>8321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  <c r="V715" s="14" t="s">
        <v>8370</v>
      </c>
    </row>
    <row r="716" spans="1:22" ht="88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9">
        <f t="shared" si="55"/>
        <v>14.993333333333334</v>
      </c>
      <c r="P716" s="8">
        <f t="shared" si="56"/>
        <v>80.321428571428569</v>
      </c>
      <c r="Q716" s="4" t="s">
        <v>8319</v>
      </c>
      <c r="R716" s="4" t="s">
        <v>8321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  <c r="V716" s="14" t="s">
        <v>8378</v>
      </c>
    </row>
    <row r="717" spans="1:22" ht="11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9">
        <f t="shared" si="55"/>
        <v>5.0509090909090908</v>
      </c>
      <c r="P717" s="8">
        <f t="shared" si="56"/>
        <v>115.75</v>
      </c>
      <c r="Q717" s="4" t="s">
        <v>8319</v>
      </c>
      <c r="R717" s="4" t="s">
        <v>8321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  <c r="V717" s="14" t="s">
        <v>8375</v>
      </c>
    </row>
    <row r="718" spans="1:22" ht="88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9">
        <f t="shared" si="55"/>
        <v>10.214285714285715</v>
      </c>
      <c r="P718" s="8">
        <f t="shared" si="56"/>
        <v>44.6875</v>
      </c>
      <c r="Q718" s="4" t="s">
        <v>8319</v>
      </c>
      <c r="R718" s="4" t="s">
        <v>8321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  <c r="V718" s="14" t="s">
        <v>8376</v>
      </c>
    </row>
    <row r="719" spans="1:22" ht="44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9">
        <f t="shared" si="55"/>
        <v>0.30499999999999999</v>
      </c>
      <c r="P719" s="8">
        <f t="shared" si="56"/>
        <v>76.25</v>
      </c>
      <c r="Q719" s="4" t="s">
        <v>8319</v>
      </c>
      <c r="R719" s="4" t="s">
        <v>8321</v>
      </c>
      <c r="S719" s="13">
        <f t="shared" si="57"/>
        <v>41857.854189814811</v>
      </c>
      <c r="T719" s="13">
        <f t="shared" si="58"/>
        <v>41887.854189814811</v>
      </c>
      <c r="U719">
        <f t="shared" si="59"/>
        <v>2014</v>
      </c>
      <c r="V719" s="14" t="s">
        <v>8374</v>
      </c>
    </row>
    <row r="720" spans="1:22" ht="88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9">
        <f t="shared" si="55"/>
        <v>0.75</v>
      </c>
      <c r="P720" s="8">
        <f t="shared" si="56"/>
        <v>22.5</v>
      </c>
      <c r="Q720" s="4" t="s">
        <v>8319</v>
      </c>
      <c r="R720" s="4" t="s">
        <v>8321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  <c r="V720" s="14" t="s">
        <v>8367</v>
      </c>
    </row>
    <row r="721" spans="1:22" ht="88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9">
        <f t="shared" si="55"/>
        <v>1.2933333333333332</v>
      </c>
      <c r="P721" s="8">
        <f t="shared" si="56"/>
        <v>19.399999999999999</v>
      </c>
      <c r="Q721" s="4" t="s">
        <v>8319</v>
      </c>
      <c r="R721" s="4" t="s">
        <v>8321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  <c r="V721" s="14" t="s">
        <v>8368</v>
      </c>
    </row>
    <row r="722" spans="1:22" ht="88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9">
        <f t="shared" si="55"/>
        <v>143.94736842105263</v>
      </c>
      <c r="P722" s="8">
        <f t="shared" si="56"/>
        <v>66.707317073170728</v>
      </c>
      <c r="Q722" s="4" t="s">
        <v>8322</v>
      </c>
      <c r="R722" s="4" t="s">
        <v>8323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  <c r="V722" s="14" t="s">
        <v>8367</v>
      </c>
    </row>
    <row r="723" spans="1:22" ht="88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9">
        <f t="shared" si="55"/>
        <v>122.10975609756099</v>
      </c>
      <c r="P723" s="8">
        <f t="shared" si="56"/>
        <v>84.142857142857139</v>
      </c>
      <c r="Q723" s="4" t="s">
        <v>8322</v>
      </c>
      <c r="R723" s="4" t="s">
        <v>8323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  <c r="V723" s="14" t="s">
        <v>8371</v>
      </c>
    </row>
    <row r="724" spans="1:22" ht="88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9">
        <f t="shared" si="55"/>
        <v>132.024</v>
      </c>
      <c r="P724" s="8">
        <f t="shared" si="56"/>
        <v>215.72549019607843</v>
      </c>
      <c r="Q724" s="4" t="s">
        <v>8322</v>
      </c>
      <c r="R724" s="4" t="s">
        <v>8323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  <c r="V724" s="14" t="s">
        <v>8372</v>
      </c>
    </row>
    <row r="725" spans="1:22" ht="66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9">
        <f t="shared" si="55"/>
        <v>109.38000000000001</v>
      </c>
      <c r="P725" s="8">
        <f t="shared" si="56"/>
        <v>54.69</v>
      </c>
      <c r="Q725" s="4" t="s">
        <v>8322</v>
      </c>
      <c r="R725" s="4" t="s">
        <v>8323</v>
      </c>
      <c r="S725" s="13">
        <f t="shared" si="57"/>
        <v>42184.81653935185</v>
      </c>
      <c r="T725" s="13">
        <f t="shared" si="58"/>
        <v>42215.165972222225</v>
      </c>
      <c r="U725">
        <f t="shared" si="59"/>
        <v>2015</v>
      </c>
      <c r="V725" s="14" t="s">
        <v>8371</v>
      </c>
    </row>
    <row r="726" spans="1:22" ht="88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9">
        <f t="shared" si="55"/>
        <v>105.47157142857144</v>
      </c>
      <c r="P726" s="8">
        <f t="shared" si="56"/>
        <v>51.62944055944056</v>
      </c>
      <c r="Q726" s="4" t="s">
        <v>8322</v>
      </c>
      <c r="R726" s="4" t="s">
        <v>8323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  <c r="V726" s="14" t="s">
        <v>8370</v>
      </c>
    </row>
    <row r="727" spans="1:22" ht="88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9">
        <f t="shared" si="55"/>
        <v>100.35000000000001</v>
      </c>
      <c r="P727" s="8">
        <f t="shared" si="56"/>
        <v>143.35714285714286</v>
      </c>
      <c r="Q727" s="4" t="s">
        <v>8322</v>
      </c>
      <c r="R727" s="4" t="s">
        <v>8323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  <c r="V727" s="14" t="s">
        <v>8377</v>
      </c>
    </row>
    <row r="728" spans="1:22" ht="88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9">
        <f t="shared" si="55"/>
        <v>101.4</v>
      </c>
      <c r="P728" s="8">
        <f t="shared" si="56"/>
        <v>72.428571428571431</v>
      </c>
      <c r="Q728" s="4" t="s">
        <v>8322</v>
      </c>
      <c r="R728" s="4" t="s">
        <v>8323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  <c r="V728" s="14" t="s">
        <v>8372</v>
      </c>
    </row>
    <row r="729" spans="1:22" ht="11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9">
        <f t="shared" si="55"/>
        <v>155.51428571428571</v>
      </c>
      <c r="P729" s="8">
        <f t="shared" si="56"/>
        <v>36.530201342281877</v>
      </c>
      <c r="Q729" s="4" t="s">
        <v>8322</v>
      </c>
      <c r="R729" s="4" t="s">
        <v>8323</v>
      </c>
      <c r="S729" s="13">
        <f t="shared" si="57"/>
        <v>41247.020243055558</v>
      </c>
      <c r="T729" s="13">
        <f t="shared" si="58"/>
        <v>41288.888888888891</v>
      </c>
      <c r="U729">
        <f t="shared" si="59"/>
        <v>2012</v>
      </c>
      <c r="V729" s="14" t="s">
        <v>8378</v>
      </c>
    </row>
    <row r="730" spans="1:22" ht="66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9">
        <f t="shared" si="55"/>
        <v>105.566</v>
      </c>
      <c r="P730" s="8">
        <f t="shared" si="56"/>
        <v>60.903461538461535</v>
      </c>
      <c r="Q730" s="4" t="s">
        <v>8322</v>
      </c>
      <c r="R730" s="4" t="s">
        <v>8323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  <c r="V730" s="14" t="s">
        <v>8373</v>
      </c>
    </row>
    <row r="731" spans="1:22" ht="88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9">
        <f t="shared" si="55"/>
        <v>130.65</v>
      </c>
      <c r="P731" s="8">
        <f t="shared" si="56"/>
        <v>43.55</v>
      </c>
      <c r="Q731" s="4" t="s">
        <v>8322</v>
      </c>
      <c r="R731" s="4" t="s">
        <v>8323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  <c r="V731" s="14" t="s">
        <v>8373</v>
      </c>
    </row>
    <row r="732" spans="1:22" ht="44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9">
        <f t="shared" si="55"/>
        <v>132.19</v>
      </c>
      <c r="P732" s="8">
        <f t="shared" si="56"/>
        <v>99.766037735849054</v>
      </c>
      <c r="Q732" s="4" t="s">
        <v>8322</v>
      </c>
      <c r="R732" s="4" t="s">
        <v>8323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  <c r="V732" s="14" t="s">
        <v>8377</v>
      </c>
    </row>
    <row r="733" spans="1:22" ht="88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9">
        <f t="shared" si="55"/>
        <v>126</v>
      </c>
      <c r="P733" s="8">
        <f t="shared" si="56"/>
        <v>88.732394366197184</v>
      </c>
      <c r="Q733" s="4" t="s">
        <v>8322</v>
      </c>
      <c r="R733" s="4" t="s">
        <v>8323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  <c r="V733" s="14" t="s">
        <v>8378</v>
      </c>
    </row>
    <row r="734" spans="1:22" ht="88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9">
        <f t="shared" si="55"/>
        <v>160</v>
      </c>
      <c r="P734" s="8">
        <f t="shared" si="56"/>
        <v>4.9230769230769234</v>
      </c>
      <c r="Q734" s="4" t="s">
        <v>8322</v>
      </c>
      <c r="R734" s="4" t="s">
        <v>8323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  <c r="V734" s="14" t="s">
        <v>8373</v>
      </c>
    </row>
    <row r="735" spans="1:22" ht="11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9">
        <f t="shared" si="55"/>
        <v>120.48</v>
      </c>
      <c r="P735" s="8">
        <f t="shared" si="56"/>
        <v>17.822485207100591</v>
      </c>
      <c r="Q735" s="4" t="s">
        <v>8322</v>
      </c>
      <c r="R735" s="4" t="s">
        <v>8323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  <c r="V735" s="14" t="s">
        <v>8377</v>
      </c>
    </row>
    <row r="736" spans="1:22" ht="66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9">
        <f t="shared" si="55"/>
        <v>125.52941176470588</v>
      </c>
      <c r="P736" s="8">
        <f t="shared" si="56"/>
        <v>187.19298245614036</v>
      </c>
      <c r="Q736" s="4" t="s">
        <v>8322</v>
      </c>
      <c r="R736" s="4" t="s">
        <v>8323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  <c r="V736" s="14" t="s">
        <v>8369</v>
      </c>
    </row>
    <row r="737" spans="1:22" ht="88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9">
        <f t="shared" si="55"/>
        <v>114.40638297872341</v>
      </c>
      <c r="P737" s="8">
        <f t="shared" si="56"/>
        <v>234.80786026200875</v>
      </c>
      <c r="Q737" s="4" t="s">
        <v>8322</v>
      </c>
      <c r="R737" s="4" t="s">
        <v>8323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  <c r="V737" s="14" t="s">
        <v>8377</v>
      </c>
    </row>
    <row r="738" spans="1:22" ht="11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9">
        <f t="shared" si="55"/>
        <v>315.13888888888891</v>
      </c>
      <c r="P738" s="8">
        <f t="shared" si="56"/>
        <v>105.04629629629629</v>
      </c>
      <c r="Q738" s="4" t="s">
        <v>8322</v>
      </c>
      <c r="R738" s="4" t="s">
        <v>8323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  <c r="V738" s="14" t="s">
        <v>8377</v>
      </c>
    </row>
    <row r="739" spans="1:22" ht="11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9">
        <f t="shared" si="55"/>
        <v>122.39999999999999</v>
      </c>
      <c r="P739" s="8">
        <f t="shared" si="56"/>
        <v>56.666666666666664</v>
      </c>
      <c r="Q739" s="4" t="s">
        <v>8322</v>
      </c>
      <c r="R739" s="4" t="s">
        <v>8323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  <c r="V739" s="14" t="s">
        <v>8367</v>
      </c>
    </row>
    <row r="740" spans="1:22" ht="66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9">
        <f t="shared" si="55"/>
        <v>106.73333333333332</v>
      </c>
      <c r="P740" s="8">
        <f t="shared" si="56"/>
        <v>39.048780487804876</v>
      </c>
      <c r="Q740" s="4" t="s">
        <v>8322</v>
      </c>
      <c r="R740" s="4" t="s">
        <v>8323</v>
      </c>
      <c r="S740" s="13">
        <f t="shared" si="57"/>
        <v>41943.604097222225</v>
      </c>
      <c r="T740" s="13">
        <f t="shared" si="58"/>
        <v>41974.207638888889</v>
      </c>
      <c r="U740">
        <f t="shared" si="59"/>
        <v>2014</v>
      </c>
      <c r="V740" s="14" t="s">
        <v>8376</v>
      </c>
    </row>
    <row r="741" spans="1:22" ht="11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9">
        <f t="shared" si="55"/>
        <v>158.33333333333331</v>
      </c>
      <c r="P741" s="8">
        <f t="shared" si="56"/>
        <v>68.345323741007192</v>
      </c>
      <c r="Q741" s="4" t="s">
        <v>8322</v>
      </c>
      <c r="R741" s="4" t="s">
        <v>8323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  <c r="V741" s="14" t="s">
        <v>8373</v>
      </c>
    </row>
    <row r="742" spans="1:22" ht="11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9">
        <f t="shared" si="55"/>
        <v>107.4</v>
      </c>
      <c r="P742" s="8">
        <f t="shared" si="56"/>
        <v>169.57894736842104</v>
      </c>
      <c r="Q742" s="4" t="s">
        <v>8322</v>
      </c>
      <c r="R742" s="4" t="s">
        <v>8323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  <c r="V742" s="14" t="s">
        <v>8371</v>
      </c>
    </row>
    <row r="743" spans="1:22" ht="44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9">
        <f t="shared" si="55"/>
        <v>102.25999999999999</v>
      </c>
      <c r="P743" s="8">
        <f t="shared" si="56"/>
        <v>141.42340425531913</v>
      </c>
      <c r="Q743" s="4" t="s">
        <v>8322</v>
      </c>
      <c r="R743" s="4" t="s">
        <v>8323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  <c r="V743" s="14" t="s">
        <v>8370</v>
      </c>
    </row>
    <row r="744" spans="1:22" ht="88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9">
        <f t="shared" si="55"/>
        <v>110.71428571428572</v>
      </c>
      <c r="P744" s="8">
        <f t="shared" si="56"/>
        <v>67.391304347826093</v>
      </c>
      <c r="Q744" s="4" t="s">
        <v>8322</v>
      </c>
      <c r="R744" s="4" t="s">
        <v>8323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  <c r="V744" s="14" t="s">
        <v>8368</v>
      </c>
    </row>
    <row r="745" spans="1:22" ht="88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9">
        <f t="shared" si="55"/>
        <v>148</v>
      </c>
      <c r="P745" s="8">
        <f t="shared" si="56"/>
        <v>54.266666666666666</v>
      </c>
      <c r="Q745" s="4" t="s">
        <v>8322</v>
      </c>
      <c r="R745" s="4" t="s">
        <v>8323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  <c r="V745" s="14" t="s">
        <v>8372</v>
      </c>
    </row>
    <row r="746" spans="1:22" ht="66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9">
        <f t="shared" si="55"/>
        <v>102.32000000000001</v>
      </c>
      <c r="P746" s="8">
        <f t="shared" si="56"/>
        <v>82.516129032258064</v>
      </c>
      <c r="Q746" s="4" t="s">
        <v>8322</v>
      </c>
      <c r="R746" s="4" t="s">
        <v>8323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  <c r="V746" s="14" t="s">
        <v>8377</v>
      </c>
    </row>
    <row r="747" spans="1:22" ht="88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9">
        <f t="shared" si="55"/>
        <v>179.09909909909908</v>
      </c>
      <c r="P747" s="8">
        <f t="shared" si="56"/>
        <v>53.729729729729726</v>
      </c>
      <c r="Q747" s="4" t="s">
        <v>8322</v>
      </c>
      <c r="R747" s="4" t="s">
        <v>8323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  <c r="V747" s="14" t="s">
        <v>8369</v>
      </c>
    </row>
    <row r="748" spans="1:22" ht="44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9">
        <f t="shared" si="55"/>
        <v>111.08135252761969</v>
      </c>
      <c r="P748" s="8">
        <f t="shared" si="56"/>
        <v>34.206185567010309</v>
      </c>
      <c r="Q748" s="4" t="s">
        <v>8322</v>
      </c>
      <c r="R748" s="4" t="s">
        <v>8323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  <c r="V748" s="14" t="s">
        <v>8375</v>
      </c>
    </row>
    <row r="749" spans="1:22" ht="88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9">
        <f t="shared" si="55"/>
        <v>100.04285714285714</v>
      </c>
      <c r="P749" s="8">
        <f t="shared" si="56"/>
        <v>127.32727272727273</v>
      </c>
      <c r="Q749" s="4" t="s">
        <v>8322</v>
      </c>
      <c r="R749" s="4" t="s">
        <v>8323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  <c r="V749" s="14" t="s">
        <v>8378</v>
      </c>
    </row>
    <row r="750" spans="1:22" ht="88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9">
        <f t="shared" si="55"/>
        <v>100.25</v>
      </c>
      <c r="P750" s="8">
        <f t="shared" si="56"/>
        <v>45.56818181818182</v>
      </c>
      <c r="Q750" s="4" t="s">
        <v>8322</v>
      </c>
      <c r="R750" s="4" t="s">
        <v>8323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  <c r="V750" s="14" t="s">
        <v>8373</v>
      </c>
    </row>
    <row r="751" spans="1:22" ht="88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9">
        <f t="shared" si="55"/>
        <v>105.56</v>
      </c>
      <c r="P751" s="8">
        <f t="shared" si="56"/>
        <v>95.963636363636368</v>
      </c>
      <c r="Q751" s="4" t="s">
        <v>8322</v>
      </c>
      <c r="R751" s="4" t="s">
        <v>8323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  <c r="V751" s="14" t="s">
        <v>8378</v>
      </c>
    </row>
    <row r="752" spans="1:22" ht="88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9">
        <f t="shared" si="55"/>
        <v>102.58775877587757</v>
      </c>
      <c r="P752" s="8">
        <f t="shared" si="56"/>
        <v>77.271186440677965</v>
      </c>
      <c r="Q752" s="4" t="s">
        <v>8322</v>
      </c>
      <c r="R752" s="4" t="s">
        <v>8323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  <c r="V752" s="14" t="s">
        <v>8367</v>
      </c>
    </row>
    <row r="753" spans="1:22" ht="88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9">
        <f t="shared" si="55"/>
        <v>118.5</v>
      </c>
      <c r="P753" s="8">
        <f t="shared" si="56"/>
        <v>57.338709677419352</v>
      </c>
      <c r="Q753" s="4" t="s">
        <v>8322</v>
      </c>
      <c r="R753" s="4" t="s">
        <v>8323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  <c r="V753" s="14" t="s">
        <v>8371</v>
      </c>
    </row>
    <row r="754" spans="1:22" ht="11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9">
        <f t="shared" si="55"/>
        <v>111.7</v>
      </c>
      <c r="P754" s="8">
        <f t="shared" si="56"/>
        <v>53.19047619047619</v>
      </c>
      <c r="Q754" s="4" t="s">
        <v>8322</v>
      </c>
      <c r="R754" s="4" t="s">
        <v>8323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  <c r="V754" s="14" t="s">
        <v>8375</v>
      </c>
    </row>
    <row r="755" spans="1:22" ht="88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9">
        <f t="shared" si="55"/>
        <v>128</v>
      </c>
      <c r="P755" s="8">
        <f t="shared" si="56"/>
        <v>492.30769230769232</v>
      </c>
      <c r="Q755" s="4" t="s">
        <v>8322</v>
      </c>
      <c r="R755" s="4" t="s">
        <v>8323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  <c r="V755" s="14" t="s">
        <v>8367</v>
      </c>
    </row>
    <row r="756" spans="1:22" ht="11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9">
        <f t="shared" si="55"/>
        <v>103.75000000000001</v>
      </c>
      <c r="P756" s="8">
        <f t="shared" si="56"/>
        <v>42.346938775510203</v>
      </c>
      <c r="Q756" s="4" t="s">
        <v>8322</v>
      </c>
      <c r="R756" s="4" t="s">
        <v>8323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  <c r="V756" s="14" t="s">
        <v>8378</v>
      </c>
    </row>
    <row r="757" spans="1:22" ht="88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9">
        <f t="shared" si="55"/>
        <v>101.9076</v>
      </c>
      <c r="P757" s="8">
        <f t="shared" si="56"/>
        <v>37.466029411764708</v>
      </c>
      <c r="Q757" s="4" t="s">
        <v>8322</v>
      </c>
      <c r="R757" s="4" t="s">
        <v>8323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  <c r="V757" s="14" t="s">
        <v>8369</v>
      </c>
    </row>
    <row r="758" spans="1:22" ht="88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9">
        <f t="shared" si="55"/>
        <v>117.71428571428571</v>
      </c>
      <c r="P758" s="8">
        <f t="shared" si="56"/>
        <v>37.454545454545453</v>
      </c>
      <c r="Q758" s="4" t="s">
        <v>8322</v>
      </c>
      <c r="R758" s="4" t="s">
        <v>8323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  <c r="V758" s="14" t="s">
        <v>8368</v>
      </c>
    </row>
    <row r="759" spans="1:22" ht="88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9">
        <f t="shared" si="55"/>
        <v>238</v>
      </c>
      <c r="P759" s="8">
        <f t="shared" si="56"/>
        <v>33.055555555555557</v>
      </c>
      <c r="Q759" s="4" t="s">
        <v>8322</v>
      </c>
      <c r="R759" s="4" t="s">
        <v>8323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  <c r="V759" s="14" t="s">
        <v>8377</v>
      </c>
    </row>
    <row r="760" spans="1:22" ht="66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9">
        <f t="shared" si="55"/>
        <v>102</v>
      </c>
      <c r="P760" s="8">
        <f t="shared" si="56"/>
        <v>134.21052631578948</v>
      </c>
      <c r="Q760" s="4" t="s">
        <v>8322</v>
      </c>
      <c r="R760" s="4" t="s">
        <v>8323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  <c r="V760" s="14" t="s">
        <v>8375</v>
      </c>
    </row>
    <row r="761" spans="1:22" ht="88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9">
        <f t="shared" si="55"/>
        <v>101.92000000000002</v>
      </c>
      <c r="P761" s="8">
        <f t="shared" si="56"/>
        <v>51.474747474747474</v>
      </c>
      <c r="Q761" s="4" t="s">
        <v>8322</v>
      </c>
      <c r="R761" s="4" t="s">
        <v>8323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  <c r="V761" s="14" t="s">
        <v>8370</v>
      </c>
    </row>
    <row r="762" spans="1:22" ht="11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9">
        <f t="shared" si="55"/>
        <v>0</v>
      </c>
      <c r="P762" s="8">
        <f t="shared" si="56"/>
        <v>0</v>
      </c>
      <c r="Q762" s="4" t="s">
        <v>8322</v>
      </c>
      <c r="R762" s="4" t="s">
        <v>8324</v>
      </c>
      <c r="S762" s="13">
        <f t="shared" si="57"/>
        <v>42670.764039351852</v>
      </c>
      <c r="T762" s="13">
        <f t="shared" si="58"/>
        <v>42700.805706018524</v>
      </c>
      <c r="U762">
        <f t="shared" si="59"/>
        <v>2016</v>
      </c>
      <c r="V762" s="14" t="s">
        <v>8376</v>
      </c>
    </row>
    <row r="763" spans="1:22" ht="88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9">
        <f t="shared" si="55"/>
        <v>4.7</v>
      </c>
      <c r="P763" s="8">
        <f t="shared" si="56"/>
        <v>39.166666666666664</v>
      </c>
      <c r="Q763" s="4" t="s">
        <v>8322</v>
      </c>
      <c r="R763" s="4" t="s">
        <v>8324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  <c r="V763" s="14" t="s">
        <v>8367</v>
      </c>
    </row>
    <row r="764" spans="1:22" ht="88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9">
        <f t="shared" si="55"/>
        <v>0</v>
      </c>
      <c r="P764" s="8">
        <f t="shared" si="56"/>
        <v>0</v>
      </c>
      <c r="Q764" s="4" t="s">
        <v>8322</v>
      </c>
      <c r="R764" s="4" t="s">
        <v>8324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  <c r="V764" s="14" t="s">
        <v>8377</v>
      </c>
    </row>
    <row r="765" spans="1:22" ht="88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9">
        <f t="shared" si="55"/>
        <v>0.11655011655011654</v>
      </c>
      <c r="P765" s="8">
        <f t="shared" si="56"/>
        <v>5</v>
      </c>
      <c r="Q765" s="4" t="s">
        <v>8322</v>
      </c>
      <c r="R765" s="4" t="s">
        <v>8324</v>
      </c>
      <c r="S765" s="13">
        <f t="shared" si="57"/>
        <v>41471.446851851855</v>
      </c>
      <c r="T765" s="13">
        <f t="shared" si="58"/>
        <v>41501.446851851855</v>
      </c>
      <c r="U765">
        <f t="shared" si="59"/>
        <v>2013</v>
      </c>
      <c r="V765" s="14" t="s">
        <v>8373</v>
      </c>
    </row>
    <row r="766" spans="1:22" ht="88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9">
        <f t="shared" si="55"/>
        <v>0</v>
      </c>
      <c r="P766" s="8">
        <f t="shared" si="56"/>
        <v>0</v>
      </c>
      <c r="Q766" s="4" t="s">
        <v>8322</v>
      </c>
      <c r="R766" s="4" t="s">
        <v>8324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  <c r="V766" s="14" t="s">
        <v>8374</v>
      </c>
    </row>
    <row r="767" spans="1:22" ht="88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9">
        <f t="shared" si="55"/>
        <v>36.014285714285712</v>
      </c>
      <c r="P767" s="8">
        <f t="shared" si="56"/>
        <v>57.295454545454547</v>
      </c>
      <c r="Q767" s="4" t="s">
        <v>8322</v>
      </c>
      <c r="R767" s="4" t="s">
        <v>8324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  <c r="V767" s="14" t="s">
        <v>8375</v>
      </c>
    </row>
    <row r="768" spans="1:22" ht="88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9">
        <f t="shared" si="55"/>
        <v>0</v>
      </c>
      <c r="P768" s="8">
        <f t="shared" si="56"/>
        <v>0</v>
      </c>
      <c r="Q768" s="4" t="s">
        <v>8322</v>
      </c>
      <c r="R768" s="4" t="s">
        <v>8324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  <c r="V768" s="14" t="s">
        <v>8367</v>
      </c>
    </row>
    <row r="769" spans="1:22" ht="132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9">
        <f t="shared" si="55"/>
        <v>3.54</v>
      </c>
      <c r="P769" s="8">
        <f t="shared" si="56"/>
        <v>59</v>
      </c>
      <c r="Q769" s="4" t="s">
        <v>8322</v>
      </c>
      <c r="R769" s="4" t="s">
        <v>8324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  <c r="V769" s="14" t="s">
        <v>8369</v>
      </c>
    </row>
    <row r="770" spans="1:22" ht="88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9">
        <f t="shared" si="55"/>
        <v>0</v>
      </c>
      <c r="P770" s="8">
        <f t="shared" si="56"/>
        <v>0</v>
      </c>
      <c r="Q770" s="4" t="s">
        <v>8322</v>
      </c>
      <c r="R770" s="4" t="s">
        <v>8324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  <c r="V770" s="14" t="s">
        <v>8377</v>
      </c>
    </row>
    <row r="771" spans="1:22" ht="11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9">
        <f t="shared" ref="O771:O834" si="60">+(E771/D771)*100</f>
        <v>41.4</v>
      </c>
      <c r="P771" s="8">
        <f t="shared" ref="P771:P834" si="61">+IFERROR(E771/L771,0)</f>
        <v>31.846153846153847</v>
      </c>
      <c r="Q771" s="4" t="s">
        <v>8322</v>
      </c>
      <c r="R771" s="4" t="s">
        <v>8324</v>
      </c>
      <c r="S771" s="13">
        <f t="shared" ref="S771:S834" si="62">(((J771/86400)+25569))</f>
        <v>41604.996458333335</v>
      </c>
      <c r="T771" s="13">
        <f t="shared" ref="T771:T834" si="63">(((I771/86400)+25569))</f>
        <v>41634.996458333335</v>
      </c>
      <c r="U771">
        <f t="shared" ref="U771:U834" si="64">+YEAR(S771)</f>
        <v>2013</v>
      </c>
      <c r="V771" s="14" t="s">
        <v>8377</v>
      </c>
    </row>
    <row r="772" spans="1:22" ht="88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9">
        <f t="shared" si="60"/>
        <v>0</v>
      </c>
      <c r="P772" s="8">
        <f t="shared" si="61"/>
        <v>0</v>
      </c>
      <c r="Q772" s="4" t="s">
        <v>8322</v>
      </c>
      <c r="R772" s="4" t="s">
        <v>8324</v>
      </c>
      <c r="S772" s="13">
        <f t="shared" si="62"/>
        <v>41289.9996412037</v>
      </c>
      <c r="T772" s="13">
        <f t="shared" si="63"/>
        <v>41329.9996412037</v>
      </c>
      <c r="U772">
        <f t="shared" si="64"/>
        <v>2013</v>
      </c>
      <c r="V772" s="14" t="s">
        <v>8367</v>
      </c>
    </row>
    <row r="773" spans="1:22" ht="88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9">
        <f t="shared" si="60"/>
        <v>2.6315789473684209E-2</v>
      </c>
      <c r="P773" s="8">
        <f t="shared" si="61"/>
        <v>10</v>
      </c>
      <c r="Q773" s="4" t="s">
        <v>8322</v>
      </c>
      <c r="R773" s="4" t="s">
        <v>8324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  <c r="V773" s="14" t="s">
        <v>8378</v>
      </c>
    </row>
    <row r="774" spans="1:22" ht="11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9">
        <f t="shared" si="60"/>
        <v>3.3333333333333335</v>
      </c>
      <c r="P774" s="8">
        <f t="shared" si="61"/>
        <v>50</v>
      </c>
      <c r="Q774" s="4" t="s">
        <v>8322</v>
      </c>
      <c r="R774" s="4" t="s">
        <v>8324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  <c r="V774" s="14" t="s">
        <v>8375</v>
      </c>
    </row>
    <row r="775" spans="1:22" ht="88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9">
        <f t="shared" si="60"/>
        <v>0.85129023676509719</v>
      </c>
      <c r="P775" s="8">
        <f t="shared" si="61"/>
        <v>16</v>
      </c>
      <c r="Q775" s="4" t="s">
        <v>8322</v>
      </c>
      <c r="R775" s="4" t="s">
        <v>8324</v>
      </c>
      <c r="S775" s="13">
        <f t="shared" si="62"/>
        <v>42100.735937500001</v>
      </c>
      <c r="T775" s="13">
        <f t="shared" si="63"/>
        <v>42134.959027777775</v>
      </c>
      <c r="U775">
        <f t="shared" si="64"/>
        <v>2015</v>
      </c>
      <c r="V775" s="14" t="s">
        <v>8369</v>
      </c>
    </row>
    <row r="776" spans="1:22" ht="88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9">
        <f t="shared" si="60"/>
        <v>70.199999999999989</v>
      </c>
      <c r="P776" s="8">
        <f t="shared" si="61"/>
        <v>39</v>
      </c>
      <c r="Q776" s="4" t="s">
        <v>8322</v>
      </c>
      <c r="R776" s="4" t="s">
        <v>8324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  <c r="V776" s="14" t="s">
        <v>8367</v>
      </c>
    </row>
    <row r="777" spans="1:22" ht="66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9">
        <f t="shared" si="60"/>
        <v>1.7000000000000002</v>
      </c>
      <c r="P777" s="8">
        <f t="shared" si="61"/>
        <v>34</v>
      </c>
      <c r="Q777" s="4" t="s">
        <v>8322</v>
      </c>
      <c r="R777" s="4" t="s">
        <v>8324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  <c r="V777" s="14" t="s">
        <v>8377</v>
      </c>
    </row>
    <row r="778" spans="1:22" ht="11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9">
        <f t="shared" si="60"/>
        <v>51.4</v>
      </c>
      <c r="P778" s="8">
        <f t="shared" si="61"/>
        <v>63.122807017543863</v>
      </c>
      <c r="Q778" s="4" t="s">
        <v>8322</v>
      </c>
      <c r="R778" s="4" t="s">
        <v>8324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  <c r="V778" s="14" t="s">
        <v>8375</v>
      </c>
    </row>
    <row r="779" spans="1:22" ht="11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9">
        <f t="shared" si="60"/>
        <v>0.70000000000000007</v>
      </c>
      <c r="P779" s="8">
        <f t="shared" si="61"/>
        <v>7</v>
      </c>
      <c r="Q779" s="4" t="s">
        <v>8322</v>
      </c>
      <c r="R779" s="4" t="s">
        <v>8324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  <c r="V779" s="14" t="s">
        <v>8373</v>
      </c>
    </row>
    <row r="780" spans="1:22" ht="88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9">
        <f t="shared" si="60"/>
        <v>0.4</v>
      </c>
      <c r="P780" s="8">
        <f t="shared" si="61"/>
        <v>2</v>
      </c>
      <c r="Q780" s="4" t="s">
        <v>8322</v>
      </c>
      <c r="R780" s="4" t="s">
        <v>8324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  <c r="V780" s="14" t="s">
        <v>8372</v>
      </c>
    </row>
    <row r="781" spans="1:22" ht="11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9">
        <f t="shared" si="60"/>
        <v>2.666666666666667</v>
      </c>
      <c r="P781" s="8">
        <f t="shared" si="61"/>
        <v>66.666666666666671</v>
      </c>
      <c r="Q781" s="4" t="s">
        <v>8322</v>
      </c>
      <c r="R781" s="4" t="s">
        <v>8324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  <c r="V781" s="14" t="s">
        <v>8375</v>
      </c>
    </row>
    <row r="782" spans="1:22" ht="66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9">
        <f t="shared" si="60"/>
        <v>104</v>
      </c>
      <c r="P782" s="8">
        <f t="shared" si="61"/>
        <v>38.518518518518519</v>
      </c>
      <c r="Q782" s="4" t="s">
        <v>8325</v>
      </c>
      <c r="R782" s="4" t="s">
        <v>8326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  <c r="V782" s="14" t="s">
        <v>8369</v>
      </c>
    </row>
    <row r="783" spans="1:22" ht="88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9">
        <f t="shared" si="60"/>
        <v>133.15375</v>
      </c>
      <c r="P783" s="8">
        <f t="shared" si="61"/>
        <v>42.609200000000001</v>
      </c>
      <c r="Q783" s="4" t="s">
        <v>8325</v>
      </c>
      <c r="R783" s="4" t="s">
        <v>8326</v>
      </c>
      <c r="S783" s="13">
        <f t="shared" si="62"/>
        <v>41403.000856481478</v>
      </c>
      <c r="T783" s="13">
        <f t="shared" si="63"/>
        <v>41433.000856481478</v>
      </c>
      <c r="U783">
        <f t="shared" si="64"/>
        <v>2013</v>
      </c>
      <c r="V783" s="14" t="s">
        <v>8370</v>
      </c>
    </row>
    <row r="784" spans="1:22" ht="88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9">
        <f t="shared" si="60"/>
        <v>100</v>
      </c>
      <c r="P784" s="8">
        <f t="shared" si="61"/>
        <v>50</v>
      </c>
      <c r="Q784" s="4" t="s">
        <v>8325</v>
      </c>
      <c r="R784" s="4" t="s">
        <v>8326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  <c r="V784" s="14" t="s">
        <v>8373</v>
      </c>
    </row>
    <row r="785" spans="1:22" ht="88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9">
        <f t="shared" si="60"/>
        <v>148.13333333333333</v>
      </c>
      <c r="P785" s="8">
        <f t="shared" si="61"/>
        <v>63.485714285714288</v>
      </c>
      <c r="Q785" s="4" t="s">
        <v>8325</v>
      </c>
      <c r="R785" s="4" t="s">
        <v>8326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  <c r="V785" s="14" t="s">
        <v>8372</v>
      </c>
    </row>
    <row r="786" spans="1:22" ht="11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9">
        <f t="shared" si="60"/>
        <v>102.49999999999999</v>
      </c>
      <c r="P786" s="8">
        <f t="shared" si="61"/>
        <v>102.5</v>
      </c>
      <c r="Q786" s="4" t="s">
        <v>8325</v>
      </c>
      <c r="R786" s="4" t="s">
        <v>8326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  <c r="V786" s="14" t="s">
        <v>8368</v>
      </c>
    </row>
    <row r="787" spans="1:22" ht="11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9">
        <f t="shared" si="60"/>
        <v>180.62799999999999</v>
      </c>
      <c r="P787" s="8">
        <f t="shared" si="61"/>
        <v>31.142758620689655</v>
      </c>
      <c r="Q787" s="4" t="s">
        <v>8325</v>
      </c>
      <c r="R787" s="4" t="s">
        <v>8326</v>
      </c>
      <c r="S787" s="13">
        <f t="shared" si="62"/>
        <v>41303.593923611115</v>
      </c>
      <c r="T787" s="13">
        <f t="shared" si="63"/>
        <v>41333.593923611115</v>
      </c>
      <c r="U787">
        <f t="shared" si="64"/>
        <v>2013</v>
      </c>
      <c r="V787" s="14" t="s">
        <v>8367</v>
      </c>
    </row>
    <row r="788" spans="1:22" ht="88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9">
        <f t="shared" si="60"/>
        <v>142.79999999999998</v>
      </c>
      <c r="P788" s="8">
        <f t="shared" si="61"/>
        <v>162.27272727272728</v>
      </c>
      <c r="Q788" s="4" t="s">
        <v>8325</v>
      </c>
      <c r="R788" s="4" t="s">
        <v>8326</v>
      </c>
      <c r="S788" s="13">
        <f t="shared" si="62"/>
        <v>40983.055949074071</v>
      </c>
      <c r="T788" s="13">
        <f t="shared" si="63"/>
        <v>41040.657638888893</v>
      </c>
      <c r="U788">
        <f t="shared" si="64"/>
        <v>2012</v>
      </c>
      <c r="V788" s="14" t="s">
        <v>8372</v>
      </c>
    </row>
    <row r="789" spans="1:22" ht="88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9">
        <f t="shared" si="60"/>
        <v>114.16666666666666</v>
      </c>
      <c r="P789" s="8">
        <f t="shared" si="61"/>
        <v>80.588235294117652</v>
      </c>
      <c r="Q789" s="4" t="s">
        <v>8325</v>
      </c>
      <c r="R789" s="4" t="s">
        <v>8326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  <c r="V789" s="14" t="s">
        <v>8376</v>
      </c>
    </row>
    <row r="790" spans="1:22" ht="88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9">
        <f t="shared" si="60"/>
        <v>203.505</v>
      </c>
      <c r="P790" s="8">
        <f t="shared" si="61"/>
        <v>59.85441176470588</v>
      </c>
      <c r="Q790" s="4" t="s">
        <v>8325</v>
      </c>
      <c r="R790" s="4" t="s">
        <v>8326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  <c r="V790" s="14" t="s">
        <v>8370</v>
      </c>
    </row>
    <row r="791" spans="1:22" ht="88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9">
        <f t="shared" si="60"/>
        <v>109.41176470588236</v>
      </c>
      <c r="P791" s="8">
        <f t="shared" si="61"/>
        <v>132.85714285714286</v>
      </c>
      <c r="Q791" s="4" t="s">
        <v>8325</v>
      </c>
      <c r="R791" s="4" t="s">
        <v>8326</v>
      </c>
      <c r="S791" s="13">
        <f t="shared" si="62"/>
        <v>41277.186111111107</v>
      </c>
      <c r="T791" s="13">
        <f t="shared" si="63"/>
        <v>41295.332638888889</v>
      </c>
      <c r="U791">
        <f t="shared" si="64"/>
        <v>2013</v>
      </c>
      <c r="V791" s="14" t="s">
        <v>8367</v>
      </c>
    </row>
    <row r="792" spans="1:22" ht="11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9">
        <f t="shared" si="60"/>
        <v>144.37459999999999</v>
      </c>
      <c r="P792" s="8">
        <f t="shared" si="61"/>
        <v>92.547820512820508</v>
      </c>
      <c r="Q792" s="4" t="s">
        <v>8325</v>
      </c>
      <c r="R792" s="4" t="s">
        <v>8326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  <c r="V792" s="14" t="s">
        <v>8367</v>
      </c>
    </row>
    <row r="793" spans="1:22" ht="88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9">
        <f t="shared" si="60"/>
        <v>103.86666666666666</v>
      </c>
      <c r="P793" s="8">
        <f t="shared" si="61"/>
        <v>60.859375</v>
      </c>
      <c r="Q793" s="4" t="s">
        <v>8325</v>
      </c>
      <c r="R793" s="4" t="s">
        <v>8326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  <c r="V793" s="14" t="s">
        <v>8376</v>
      </c>
    </row>
    <row r="794" spans="1:22" ht="66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9">
        <f t="shared" si="60"/>
        <v>100.44440000000002</v>
      </c>
      <c r="P794" s="8">
        <f t="shared" si="61"/>
        <v>41.851833333333339</v>
      </c>
      <c r="Q794" s="4" t="s">
        <v>8325</v>
      </c>
      <c r="R794" s="4" t="s">
        <v>8326</v>
      </c>
      <c r="S794" s="13">
        <f t="shared" si="62"/>
        <v>41555.87364583333</v>
      </c>
      <c r="T794" s="13">
        <f t="shared" si="63"/>
        <v>41585.915312500001</v>
      </c>
      <c r="U794">
        <f t="shared" si="64"/>
        <v>2013</v>
      </c>
      <c r="V794" s="14" t="s">
        <v>8376</v>
      </c>
    </row>
    <row r="795" spans="1:22" ht="11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9">
        <f t="shared" si="60"/>
        <v>102.77927272727271</v>
      </c>
      <c r="P795" s="8">
        <f t="shared" si="61"/>
        <v>88.325937499999995</v>
      </c>
      <c r="Q795" s="4" t="s">
        <v>8325</v>
      </c>
      <c r="R795" s="4" t="s">
        <v>8326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  <c r="V795" s="14" t="s">
        <v>8371</v>
      </c>
    </row>
    <row r="796" spans="1:22" ht="88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9">
        <f t="shared" si="60"/>
        <v>105.31250000000001</v>
      </c>
      <c r="P796" s="8">
        <f t="shared" si="61"/>
        <v>158.96226415094338</v>
      </c>
      <c r="Q796" s="4" t="s">
        <v>8325</v>
      </c>
      <c r="R796" s="4" t="s">
        <v>8326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  <c r="V796" s="14" t="s">
        <v>8373</v>
      </c>
    </row>
    <row r="797" spans="1:22" ht="88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9">
        <f t="shared" si="60"/>
        <v>111.78571428571429</v>
      </c>
      <c r="P797" s="8">
        <f t="shared" si="61"/>
        <v>85.054347826086953</v>
      </c>
      <c r="Q797" s="4" t="s">
        <v>8325</v>
      </c>
      <c r="R797" s="4" t="s">
        <v>8326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  <c r="V797" s="14" t="s">
        <v>8368</v>
      </c>
    </row>
    <row r="798" spans="1:22" ht="88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9">
        <f t="shared" si="60"/>
        <v>101.35000000000001</v>
      </c>
      <c r="P798" s="8">
        <f t="shared" si="61"/>
        <v>112.61111111111111</v>
      </c>
      <c r="Q798" s="4" t="s">
        <v>8325</v>
      </c>
      <c r="R798" s="4" t="s">
        <v>8326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  <c r="V798" s="14" t="s">
        <v>8374</v>
      </c>
    </row>
    <row r="799" spans="1:22" ht="88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9">
        <f t="shared" si="60"/>
        <v>107.53333333333333</v>
      </c>
      <c r="P799" s="8">
        <f t="shared" si="61"/>
        <v>45.436619718309856</v>
      </c>
      <c r="Q799" s="4" t="s">
        <v>8325</v>
      </c>
      <c r="R799" s="4" t="s">
        <v>8326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  <c r="V799" s="14" t="s">
        <v>8372</v>
      </c>
    </row>
    <row r="800" spans="1:22" ht="88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9">
        <f t="shared" si="60"/>
        <v>114.88571428571429</v>
      </c>
      <c r="P800" s="8">
        <f t="shared" si="61"/>
        <v>46.218390804597703</v>
      </c>
      <c r="Q800" s="4" t="s">
        <v>8325</v>
      </c>
      <c r="R800" s="4" t="s">
        <v>8326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  <c r="V800" s="14" t="s">
        <v>8374</v>
      </c>
    </row>
    <row r="801" spans="1:22" ht="88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9">
        <f t="shared" si="60"/>
        <v>100.02</v>
      </c>
      <c r="P801" s="8">
        <f t="shared" si="61"/>
        <v>178.60714285714286</v>
      </c>
      <c r="Q801" s="4" t="s">
        <v>8325</v>
      </c>
      <c r="R801" s="4" t="s">
        <v>8326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  <c r="V801" s="14" t="s">
        <v>8372</v>
      </c>
    </row>
    <row r="802" spans="1:22" ht="88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9">
        <f t="shared" si="60"/>
        <v>152.13333333333335</v>
      </c>
      <c r="P802" s="8">
        <f t="shared" si="61"/>
        <v>40.75</v>
      </c>
      <c r="Q802" s="4" t="s">
        <v>8325</v>
      </c>
      <c r="R802" s="4" t="s">
        <v>8326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  <c r="V802" s="14" t="s">
        <v>8374</v>
      </c>
    </row>
    <row r="803" spans="1:22" ht="88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9">
        <f t="shared" si="60"/>
        <v>111.52149999999999</v>
      </c>
      <c r="P803" s="8">
        <f t="shared" si="61"/>
        <v>43.733921568627444</v>
      </c>
      <c r="Q803" s="4" t="s">
        <v>8325</v>
      </c>
      <c r="R803" s="4" t="s">
        <v>8326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  <c r="V803" s="14" t="s">
        <v>8371</v>
      </c>
    </row>
    <row r="804" spans="1:22" ht="11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9">
        <f t="shared" si="60"/>
        <v>101.33333333333334</v>
      </c>
      <c r="P804" s="8">
        <f t="shared" si="61"/>
        <v>81.066666666666663</v>
      </c>
      <c r="Q804" s="4" t="s">
        <v>8325</v>
      </c>
      <c r="R804" s="4" t="s">
        <v>8326</v>
      </c>
      <c r="S804" s="13">
        <f t="shared" si="62"/>
        <v>41123.022268518514</v>
      </c>
      <c r="T804" s="13">
        <f t="shared" si="63"/>
        <v>41169.170138888891</v>
      </c>
      <c r="U804">
        <f t="shared" si="64"/>
        <v>2012</v>
      </c>
      <c r="V804" s="14" t="s">
        <v>8374</v>
      </c>
    </row>
    <row r="805" spans="1:22" ht="88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9">
        <f t="shared" si="60"/>
        <v>123.2608695652174</v>
      </c>
      <c r="P805" s="8">
        <f t="shared" si="61"/>
        <v>74.60526315789474</v>
      </c>
      <c r="Q805" s="4" t="s">
        <v>8325</v>
      </c>
      <c r="R805" s="4" t="s">
        <v>8326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  <c r="V805" s="14" t="s">
        <v>8370</v>
      </c>
    </row>
    <row r="806" spans="1:22" ht="88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9">
        <f t="shared" si="60"/>
        <v>100</v>
      </c>
      <c r="P806" s="8">
        <f t="shared" si="61"/>
        <v>305.55555555555554</v>
      </c>
      <c r="Q806" s="4" t="s">
        <v>8325</v>
      </c>
      <c r="R806" s="4" t="s">
        <v>8326</v>
      </c>
      <c r="S806" s="13">
        <f t="shared" si="62"/>
        <v>40730.105624999997</v>
      </c>
      <c r="T806" s="13">
        <f t="shared" si="63"/>
        <v>40747.165972222225</v>
      </c>
      <c r="U806">
        <f t="shared" si="64"/>
        <v>2011</v>
      </c>
      <c r="V806" s="14" t="s">
        <v>8373</v>
      </c>
    </row>
    <row r="807" spans="1:22" ht="88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9">
        <f t="shared" si="60"/>
        <v>105</v>
      </c>
      <c r="P807" s="8">
        <f t="shared" si="61"/>
        <v>58.333333333333336</v>
      </c>
      <c r="Q807" s="4" t="s">
        <v>8325</v>
      </c>
      <c r="R807" s="4" t="s">
        <v>8326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  <c r="V807" s="14" t="s">
        <v>8370</v>
      </c>
    </row>
    <row r="808" spans="1:22" ht="44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9">
        <f t="shared" si="60"/>
        <v>104.4375</v>
      </c>
      <c r="P808" s="8">
        <f t="shared" si="61"/>
        <v>117.67605633802818</v>
      </c>
      <c r="Q808" s="4" t="s">
        <v>8325</v>
      </c>
      <c r="R808" s="4" t="s">
        <v>8326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  <c r="V808" s="14" t="s">
        <v>8374</v>
      </c>
    </row>
    <row r="809" spans="1:22" ht="44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9">
        <f t="shared" si="60"/>
        <v>105.125</v>
      </c>
      <c r="P809" s="8">
        <f t="shared" si="61"/>
        <v>73.771929824561397</v>
      </c>
      <c r="Q809" s="4" t="s">
        <v>8325</v>
      </c>
      <c r="R809" s="4" t="s">
        <v>8326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  <c r="V809" s="14" t="s">
        <v>8367</v>
      </c>
    </row>
    <row r="810" spans="1:22" ht="88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9">
        <f t="shared" si="60"/>
        <v>100</v>
      </c>
      <c r="P810" s="8">
        <f t="shared" si="61"/>
        <v>104.65116279069767</v>
      </c>
      <c r="Q810" s="4" t="s">
        <v>8325</v>
      </c>
      <c r="R810" s="4" t="s">
        <v>8326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  <c r="V810" s="14" t="s">
        <v>8377</v>
      </c>
    </row>
    <row r="811" spans="1:22" ht="66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9">
        <f t="shared" si="60"/>
        <v>103.77499999999999</v>
      </c>
      <c r="P811" s="8">
        <f t="shared" si="61"/>
        <v>79.82692307692308</v>
      </c>
      <c r="Q811" s="4" t="s">
        <v>8325</v>
      </c>
      <c r="R811" s="4" t="s">
        <v>8326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  <c r="V811" s="14" t="s">
        <v>8378</v>
      </c>
    </row>
    <row r="812" spans="1:22" ht="88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9">
        <f t="shared" si="60"/>
        <v>105</v>
      </c>
      <c r="P812" s="8">
        <f t="shared" si="61"/>
        <v>58.333333333333336</v>
      </c>
      <c r="Q812" s="4" t="s">
        <v>8325</v>
      </c>
      <c r="R812" s="4" t="s">
        <v>8326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  <c r="V812" s="14" t="s">
        <v>8374</v>
      </c>
    </row>
    <row r="813" spans="1:22" ht="66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9">
        <f t="shared" si="60"/>
        <v>104</v>
      </c>
      <c r="P813" s="8">
        <f t="shared" si="61"/>
        <v>86.666666666666671</v>
      </c>
      <c r="Q813" s="4" t="s">
        <v>8325</v>
      </c>
      <c r="R813" s="4" t="s">
        <v>8326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  <c r="V813" s="14" t="s">
        <v>8371</v>
      </c>
    </row>
    <row r="814" spans="1:22" ht="88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9">
        <f t="shared" si="60"/>
        <v>151.83333333333334</v>
      </c>
      <c r="P814" s="8">
        <f t="shared" si="61"/>
        <v>27.606060606060606</v>
      </c>
      <c r="Q814" s="4" t="s">
        <v>8325</v>
      </c>
      <c r="R814" s="4" t="s">
        <v>8326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  <c r="V814" s="14" t="s">
        <v>8367</v>
      </c>
    </row>
    <row r="815" spans="1:22" ht="66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9">
        <f t="shared" si="60"/>
        <v>159.99600000000001</v>
      </c>
      <c r="P815" s="8">
        <f t="shared" si="61"/>
        <v>24.999375000000001</v>
      </c>
      <c r="Q815" s="4" t="s">
        <v>8325</v>
      </c>
      <c r="R815" s="4" t="s">
        <v>8326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  <c r="V815" s="14" t="s">
        <v>8371</v>
      </c>
    </row>
    <row r="816" spans="1:22" ht="88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9">
        <f t="shared" si="60"/>
        <v>127.3</v>
      </c>
      <c r="P816" s="8">
        <f t="shared" si="61"/>
        <v>45.464285714285715</v>
      </c>
      <c r="Q816" s="4" t="s">
        <v>8325</v>
      </c>
      <c r="R816" s="4" t="s">
        <v>8326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  <c r="V816" s="14" t="s">
        <v>8370</v>
      </c>
    </row>
    <row r="817" spans="1:22" ht="44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9">
        <f t="shared" si="60"/>
        <v>107</v>
      </c>
      <c r="P817" s="8">
        <f t="shared" si="61"/>
        <v>99.534883720930239</v>
      </c>
      <c r="Q817" s="4" t="s">
        <v>8325</v>
      </c>
      <c r="R817" s="4" t="s">
        <v>8326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  <c r="V817" s="14" t="s">
        <v>8376</v>
      </c>
    </row>
    <row r="818" spans="1:22" ht="66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9">
        <f t="shared" si="60"/>
        <v>115.12214285714286</v>
      </c>
      <c r="P818" s="8">
        <f t="shared" si="61"/>
        <v>39.31</v>
      </c>
      <c r="Q818" s="4" t="s">
        <v>8325</v>
      </c>
      <c r="R818" s="4" t="s">
        <v>8326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  <c r="V818" s="14" t="s">
        <v>8372</v>
      </c>
    </row>
    <row r="819" spans="1:22" ht="88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9">
        <f t="shared" si="60"/>
        <v>137.11066666666665</v>
      </c>
      <c r="P819" s="8">
        <f t="shared" si="61"/>
        <v>89.419999999999987</v>
      </c>
      <c r="Q819" s="4" t="s">
        <v>8325</v>
      </c>
      <c r="R819" s="4" t="s">
        <v>8326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  <c r="V819" s="14" t="s">
        <v>8367</v>
      </c>
    </row>
    <row r="820" spans="1:22" ht="88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9">
        <f t="shared" si="60"/>
        <v>155.71428571428572</v>
      </c>
      <c r="P820" s="8">
        <f t="shared" si="61"/>
        <v>28.684210526315791</v>
      </c>
      <c r="Q820" s="4" t="s">
        <v>8325</v>
      </c>
      <c r="R820" s="4" t="s">
        <v>8326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  <c r="V820" s="14" t="s">
        <v>8373</v>
      </c>
    </row>
    <row r="821" spans="1:22" ht="44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9">
        <f t="shared" si="60"/>
        <v>108.74999999999999</v>
      </c>
      <c r="P821" s="8">
        <f t="shared" si="61"/>
        <v>31.071428571428573</v>
      </c>
      <c r="Q821" s="4" t="s">
        <v>8325</v>
      </c>
      <c r="R821" s="4" t="s">
        <v>8326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  <c r="V821" s="14" t="s">
        <v>8378</v>
      </c>
    </row>
    <row r="822" spans="1:22" ht="88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9">
        <f t="shared" si="60"/>
        <v>134.05000000000001</v>
      </c>
      <c r="P822" s="8">
        <f t="shared" si="61"/>
        <v>70.55263157894737</v>
      </c>
      <c r="Q822" s="4" t="s">
        <v>8325</v>
      </c>
      <c r="R822" s="4" t="s">
        <v>8326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  <c r="V822" s="14" t="s">
        <v>8370</v>
      </c>
    </row>
    <row r="823" spans="1:22" ht="88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9">
        <f t="shared" si="60"/>
        <v>100</v>
      </c>
      <c r="P823" s="8">
        <f t="shared" si="61"/>
        <v>224.12820512820514</v>
      </c>
      <c r="Q823" s="4" t="s">
        <v>8325</v>
      </c>
      <c r="R823" s="4" t="s">
        <v>8326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  <c r="V823" s="14" t="s">
        <v>8372</v>
      </c>
    </row>
    <row r="824" spans="1:22" ht="66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9">
        <f t="shared" si="60"/>
        <v>119.16666666666667</v>
      </c>
      <c r="P824" s="8">
        <f t="shared" si="61"/>
        <v>51.811594202898547</v>
      </c>
      <c r="Q824" s="4" t="s">
        <v>8325</v>
      </c>
      <c r="R824" s="4" t="s">
        <v>8326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  <c r="V824" s="14" t="s">
        <v>8375</v>
      </c>
    </row>
    <row r="825" spans="1:22" ht="88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9">
        <f t="shared" si="60"/>
        <v>179.5</v>
      </c>
      <c r="P825" s="8">
        <f t="shared" si="61"/>
        <v>43.515151515151516</v>
      </c>
      <c r="Q825" s="4" t="s">
        <v>8325</v>
      </c>
      <c r="R825" s="4" t="s">
        <v>8326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  <c r="V825" s="14" t="s">
        <v>8368</v>
      </c>
    </row>
    <row r="826" spans="1:22" ht="11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9">
        <f t="shared" si="60"/>
        <v>134.38124999999999</v>
      </c>
      <c r="P826" s="8">
        <f t="shared" si="61"/>
        <v>39.816666666666663</v>
      </c>
      <c r="Q826" s="4" t="s">
        <v>8325</v>
      </c>
      <c r="R826" s="4" t="s">
        <v>8326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  <c r="V826" s="14" t="s">
        <v>8372</v>
      </c>
    </row>
    <row r="827" spans="1:22" ht="66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9">
        <f t="shared" si="60"/>
        <v>100.43200000000002</v>
      </c>
      <c r="P827" s="8">
        <f t="shared" si="61"/>
        <v>126.8080808080808</v>
      </c>
      <c r="Q827" s="4" t="s">
        <v>8325</v>
      </c>
      <c r="R827" s="4" t="s">
        <v>8326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  <c r="V827" s="14" t="s">
        <v>8376</v>
      </c>
    </row>
    <row r="828" spans="1:22" ht="88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9">
        <f t="shared" si="60"/>
        <v>101.45454545454547</v>
      </c>
      <c r="P828" s="8">
        <f t="shared" si="61"/>
        <v>113.87755102040816</v>
      </c>
      <c r="Q828" s="4" t="s">
        <v>8325</v>
      </c>
      <c r="R828" s="4" t="s">
        <v>8326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  <c r="V828" s="14" t="s">
        <v>8372</v>
      </c>
    </row>
    <row r="829" spans="1:22" ht="11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9">
        <f t="shared" si="60"/>
        <v>103.33333333333334</v>
      </c>
      <c r="P829" s="8">
        <f t="shared" si="61"/>
        <v>28.181818181818183</v>
      </c>
      <c r="Q829" s="4" t="s">
        <v>8325</v>
      </c>
      <c r="R829" s="4" t="s">
        <v>8326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  <c r="V829" s="14" t="s">
        <v>8367</v>
      </c>
    </row>
    <row r="830" spans="1:22" ht="88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9">
        <f t="shared" si="60"/>
        <v>107</v>
      </c>
      <c r="P830" s="8">
        <f t="shared" si="61"/>
        <v>36.60526315789474</v>
      </c>
      <c r="Q830" s="4" t="s">
        <v>8325</v>
      </c>
      <c r="R830" s="4" t="s">
        <v>8326</v>
      </c>
      <c r="S830" s="13">
        <f t="shared" si="62"/>
        <v>41073.050717592589</v>
      </c>
      <c r="T830" s="13">
        <f t="shared" si="63"/>
        <v>41085.683333333334</v>
      </c>
      <c r="U830">
        <f t="shared" si="64"/>
        <v>2012</v>
      </c>
      <c r="V830" s="14" t="s">
        <v>8371</v>
      </c>
    </row>
    <row r="831" spans="1:22" ht="11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9">
        <f t="shared" si="60"/>
        <v>104</v>
      </c>
      <c r="P831" s="8">
        <f t="shared" si="61"/>
        <v>32.5</v>
      </c>
      <c r="Q831" s="4" t="s">
        <v>8325</v>
      </c>
      <c r="R831" s="4" t="s">
        <v>8326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  <c r="V831" s="14" t="s">
        <v>8370</v>
      </c>
    </row>
    <row r="832" spans="1:22" ht="88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9">
        <f t="shared" si="60"/>
        <v>107.83333333333334</v>
      </c>
      <c r="P832" s="8">
        <f t="shared" si="61"/>
        <v>60.65625</v>
      </c>
      <c r="Q832" s="4" t="s">
        <v>8325</v>
      </c>
      <c r="R832" s="4" t="s">
        <v>8326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  <c r="V832" s="14" t="s">
        <v>8368</v>
      </c>
    </row>
    <row r="833" spans="1:22" ht="66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9">
        <f t="shared" si="60"/>
        <v>233.33333333333334</v>
      </c>
      <c r="P833" s="8">
        <f t="shared" si="61"/>
        <v>175</v>
      </c>
      <c r="Q833" s="4" t="s">
        <v>8325</v>
      </c>
      <c r="R833" s="4" t="s">
        <v>8326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  <c r="V833" s="14" t="s">
        <v>8372</v>
      </c>
    </row>
    <row r="834" spans="1:22" ht="88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9">
        <f t="shared" si="60"/>
        <v>100.60706666666665</v>
      </c>
      <c r="P834" s="8">
        <f t="shared" si="61"/>
        <v>97.993896103896105</v>
      </c>
      <c r="Q834" s="4" t="s">
        <v>8325</v>
      </c>
      <c r="R834" s="4" t="s">
        <v>8326</v>
      </c>
      <c r="S834" s="13">
        <f t="shared" si="62"/>
        <v>40869.675173611111</v>
      </c>
      <c r="T834" s="13">
        <f t="shared" si="63"/>
        <v>40929.342361111107</v>
      </c>
      <c r="U834">
        <f t="shared" si="64"/>
        <v>2011</v>
      </c>
      <c r="V834" s="14" t="s">
        <v>8377</v>
      </c>
    </row>
    <row r="835" spans="1:22" ht="22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9">
        <f t="shared" ref="O835:O898" si="65">+(E835/D835)*100</f>
        <v>101.66666666666666</v>
      </c>
      <c r="P835" s="8">
        <f t="shared" ref="P835:P898" si="66">+IFERROR(E835/L835,0)</f>
        <v>148.78048780487805</v>
      </c>
      <c r="Q835" s="4" t="s">
        <v>8325</v>
      </c>
      <c r="R835" s="4" t="s">
        <v>8326</v>
      </c>
      <c r="S835" s="13">
        <f t="shared" ref="S835:S898" si="67">(((J835/86400)+25569))</f>
        <v>41718.878182870372</v>
      </c>
      <c r="T835" s="13">
        <f t="shared" ref="T835:T898" si="68">(((I835/86400)+25569))</f>
        <v>41748.878182870372</v>
      </c>
      <c r="U835">
        <f t="shared" ref="U835:U898" si="69">+YEAR(S835)</f>
        <v>2014</v>
      </c>
      <c r="V835" s="14" t="s">
        <v>8372</v>
      </c>
    </row>
    <row r="836" spans="1:22" ht="11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9">
        <f t="shared" si="65"/>
        <v>131.0181818181818</v>
      </c>
      <c r="P836" s="8">
        <f t="shared" si="66"/>
        <v>96.08</v>
      </c>
      <c r="Q836" s="4" t="s">
        <v>8325</v>
      </c>
      <c r="R836" s="4" t="s">
        <v>8326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  <c r="V836" s="14" t="s">
        <v>8370</v>
      </c>
    </row>
    <row r="837" spans="1:22" ht="88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9">
        <f t="shared" si="65"/>
        <v>117.25000000000001</v>
      </c>
      <c r="P837" s="8">
        <f t="shared" si="66"/>
        <v>58.625</v>
      </c>
      <c r="Q837" s="4" t="s">
        <v>8325</v>
      </c>
      <c r="R837" s="4" t="s">
        <v>8326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  <c r="V837" s="14" t="s">
        <v>8369</v>
      </c>
    </row>
    <row r="838" spans="1:22" ht="44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9">
        <f t="shared" si="65"/>
        <v>100.93039999999999</v>
      </c>
      <c r="P838" s="8">
        <f t="shared" si="66"/>
        <v>109.70695652173914</v>
      </c>
      <c r="Q838" s="4" t="s">
        <v>8325</v>
      </c>
      <c r="R838" s="4" t="s">
        <v>8326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  <c r="V838" s="14" t="s">
        <v>8375</v>
      </c>
    </row>
    <row r="839" spans="1:22" ht="66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9">
        <f t="shared" si="65"/>
        <v>121.8</v>
      </c>
      <c r="P839" s="8">
        <f t="shared" si="66"/>
        <v>49.112903225806448</v>
      </c>
      <c r="Q839" s="4" t="s">
        <v>8325</v>
      </c>
      <c r="R839" s="4" t="s">
        <v>8326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  <c r="V839" s="14" t="s">
        <v>8369</v>
      </c>
    </row>
    <row r="840" spans="1:22" ht="88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9">
        <f t="shared" si="65"/>
        <v>145.4</v>
      </c>
      <c r="P840" s="8">
        <f t="shared" si="66"/>
        <v>47.672131147540981</v>
      </c>
      <c r="Q840" s="4" t="s">
        <v>8325</v>
      </c>
      <c r="R840" s="4" t="s">
        <v>8326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  <c r="V840" s="14" t="s">
        <v>8378</v>
      </c>
    </row>
    <row r="841" spans="1:22" ht="88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9">
        <f t="shared" si="65"/>
        <v>116.61660000000001</v>
      </c>
      <c r="P841" s="8">
        <f t="shared" si="66"/>
        <v>60.737812499999997</v>
      </c>
      <c r="Q841" s="4" t="s">
        <v>8325</v>
      </c>
      <c r="R841" s="4" t="s">
        <v>8326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  <c r="V841" s="14" t="s">
        <v>8374</v>
      </c>
    </row>
    <row r="842" spans="1:22" ht="66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9">
        <f t="shared" si="65"/>
        <v>120.4166</v>
      </c>
      <c r="P842" s="8">
        <f t="shared" si="66"/>
        <v>63.37715789473684</v>
      </c>
      <c r="Q842" s="4" t="s">
        <v>8325</v>
      </c>
      <c r="R842" s="4" t="s">
        <v>8327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  <c r="V842" s="14" t="s">
        <v>8374</v>
      </c>
    </row>
    <row r="843" spans="1:22" ht="11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9">
        <f t="shared" si="65"/>
        <v>101.32000000000001</v>
      </c>
      <c r="P843" s="8">
        <f t="shared" si="66"/>
        <v>53.893617021276597</v>
      </c>
      <c r="Q843" s="4" t="s">
        <v>8325</v>
      </c>
      <c r="R843" s="4" t="s">
        <v>8327</v>
      </c>
      <c r="S843" s="13">
        <f t="shared" si="67"/>
        <v>41923.838692129633</v>
      </c>
      <c r="T843" s="13">
        <f t="shared" si="68"/>
        <v>41953.880358796298</v>
      </c>
      <c r="U843">
        <f t="shared" si="69"/>
        <v>2014</v>
      </c>
      <c r="V843" s="14" t="s">
        <v>8376</v>
      </c>
    </row>
    <row r="844" spans="1:22" ht="88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9">
        <f t="shared" si="65"/>
        <v>104.32</v>
      </c>
      <c r="P844" s="8">
        <f t="shared" si="66"/>
        <v>66.871794871794876</v>
      </c>
      <c r="Q844" s="4" t="s">
        <v>8325</v>
      </c>
      <c r="R844" s="4" t="s">
        <v>8327</v>
      </c>
      <c r="S844" s="13">
        <f t="shared" si="67"/>
        <v>41526.59239583333</v>
      </c>
      <c r="T844" s="13">
        <f t="shared" si="68"/>
        <v>41561.165972222225</v>
      </c>
      <c r="U844">
        <f t="shared" si="69"/>
        <v>2013</v>
      </c>
      <c r="V844" s="14" t="s">
        <v>8375</v>
      </c>
    </row>
    <row r="845" spans="1:22" ht="11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9">
        <f t="shared" si="65"/>
        <v>267.13333333333333</v>
      </c>
      <c r="P845" s="8">
        <f t="shared" si="66"/>
        <v>63.102362204724407</v>
      </c>
      <c r="Q845" s="4" t="s">
        <v>8325</v>
      </c>
      <c r="R845" s="4" t="s">
        <v>8327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  <c r="V845" s="14" t="s">
        <v>8377</v>
      </c>
    </row>
    <row r="846" spans="1:22" ht="11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9">
        <f t="shared" si="65"/>
        <v>194.13333333333333</v>
      </c>
      <c r="P846" s="8">
        <f t="shared" si="66"/>
        <v>36.628930817610062</v>
      </c>
      <c r="Q846" s="4" t="s">
        <v>8325</v>
      </c>
      <c r="R846" s="4" t="s">
        <v>8327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  <c r="V846" s="14" t="s">
        <v>8375</v>
      </c>
    </row>
    <row r="847" spans="1:22" ht="88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9">
        <f t="shared" si="65"/>
        <v>120.3802</v>
      </c>
      <c r="P847" s="8">
        <f t="shared" si="66"/>
        <v>34.005706214689269</v>
      </c>
      <c r="Q847" s="4" t="s">
        <v>8325</v>
      </c>
      <c r="R847" s="4" t="s">
        <v>8327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  <c r="V847" s="14" t="s">
        <v>8373</v>
      </c>
    </row>
    <row r="848" spans="1:22" ht="66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9">
        <f t="shared" si="65"/>
        <v>122.00090909090908</v>
      </c>
      <c r="P848" s="8">
        <f t="shared" si="66"/>
        <v>28.553404255319148</v>
      </c>
      <c r="Q848" s="4" t="s">
        <v>8325</v>
      </c>
      <c r="R848" s="4" t="s">
        <v>8327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  <c r="V848" s="14" t="s">
        <v>8368</v>
      </c>
    </row>
    <row r="849" spans="1:22" ht="44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9">
        <f t="shared" si="65"/>
        <v>100</v>
      </c>
      <c r="P849" s="8">
        <f t="shared" si="66"/>
        <v>10</v>
      </c>
      <c r="Q849" s="4" t="s">
        <v>8325</v>
      </c>
      <c r="R849" s="4" t="s">
        <v>8327</v>
      </c>
      <c r="S849" s="13">
        <f t="shared" si="67"/>
        <v>42165.798333333332</v>
      </c>
      <c r="T849" s="13">
        <f t="shared" si="68"/>
        <v>42195.798333333332</v>
      </c>
      <c r="U849">
        <f t="shared" si="69"/>
        <v>2015</v>
      </c>
      <c r="V849" s="14" t="s">
        <v>8371</v>
      </c>
    </row>
    <row r="850" spans="1:22" ht="88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9">
        <f t="shared" si="65"/>
        <v>100</v>
      </c>
      <c r="P850" s="8">
        <f t="shared" si="66"/>
        <v>18.75</v>
      </c>
      <c r="Q850" s="4" t="s">
        <v>8325</v>
      </c>
      <c r="R850" s="4" t="s">
        <v>8327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  <c r="V850" s="14" t="s">
        <v>8372</v>
      </c>
    </row>
    <row r="851" spans="1:22" ht="88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9">
        <f t="shared" si="65"/>
        <v>119.9</v>
      </c>
      <c r="P851" s="8">
        <f t="shared" si="66"/>
        <v>41.704347826086959</v>
      </c>
      <c r="Q851" s="4" t="s">
        <v>8325</v>
      </c>
      <c r="R851" s="4" t="s">
        <v>8327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  <c r="V851" s="14" t="s">
        <v>8368</v>
      </c>
    </row>
    <row r="852" spans="1:22" ht="88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9">
        <f t="shared" si="65"/>
        <v>155.17499999999998</v>
      </c>
      <c r="P852" s="8">
        <f t="shared" si="66"/>
        <v>46.669172932330824</v>
      </c>
      <c r="Q852" s="4" t="s">
        <v>8325</v>
      </c>
      <c r="R852" s="4" t="s">
        <v>8327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  <c r="V852" s="14" t="s">
        <v>8372</v>
      </c>
    </row>
    <row r="853" spans="1:22" ht="66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9">
        <f t="shared" si="65"/>
        <v>130.44999999999999</v>
      </c>
      <c r="P853" s="8">
        <f t="shared" si="66"/>
        <v>37.271428571428572</v>
      </c>
      <c r="Q853" s="4" t="s">
        <v>8325</v>
      </c>
      <c r="R853" s="4" t="s">
        <v>8327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  <c r="V853" s="14" t="s">
        <v>8371</v>
      </c>
    </row>
    <row r="854" spans="1:22" ht="66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9">
        <f t="shared" si="65"/>
        <v>104.97142857142859</v>
      </c>
      <c r="P854" s="8">
        <f t="shared" si="66"/>
        <v>59.258064516129032</v>
      </c>
      <c r="Q854" s="4" t="s">
        <v>8325</v>
      </c>
      <c r="R854" s="4" t="s">
        <v>8327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  <c r="V854" s="14" t="s">
        <v>8376</v>
      </c>
    </row>
    <row r="855" spans="1:22" ht="88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9">
        <f t="shared" si="65"/>
        <v>100</v>
      </c>
      <c r="P855" s="8">
        <f t="shared" si="66"/>
        <v>30</v>
      </c>
      <c r="Q855" s="4" t="s">
        <v>8325</v>
      </c>
      <c r="R855" s="4" t="s">
        <v>8327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  <c r="V855" s="14" t="s">
        <v>8367</v>
      </c>
    </row>
    <row r="856" spans="1:22" ht="66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9">
        <f t="shared" si="65"/>
        <v>118.2205035971223</v>
      </c>
      <c r="P856" s="8">
        <f t="shared" si="66"/>
        <v>65.8623246492986</v>
      </c>
      <c r="Q856" s="4" t="s">
        <v>8325</v>
      </c>
      <c r="R856" s="4" t="s">
        <v>8327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  <c r="V856" s="14" t="s">
        <v>8377</v>
      </c>
    </row>
    <row r="857" spans="1:22" ht="66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9">
        <f t="shared" si="65"/>
        <v>103.44827586206897</v>
      </c>
      <c r="P857" s="8">
        <f t="shared" si="66"/>
        <v>31.914893617021278</v>
      </c>
      <c r="Q857" s="4" t="s">
        <v>8325</v>
      </c>
      <c r="R857" s="4" t="s">
        <v>8327</v>
      </c>
      <c r="S857" s="13">
        <f t="shared" si="67"/>
        <v>42545.125196759254</v>
      </c>
      <c r="T857" s="13">
        <f t="shared" si="68"/>
        <v>42575.125196759254</v>
      </c>
      <c r="U857">
        <f t="shared" si="69"/>
        <v>2016</v>
      </c>
      <c r="V857" s="14" t="s">
        <v>8371</v>
      </c>
    </row>
    <row r="858" spans="1:22" ht="11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9">
        <f t="shared" si="65"/>
        <v>218.00000000000003</v>
      </c>
      <c r="P858" s="8">
        <f t="shared" si="66"/>
        <v>19.464285714285715</v>
      </c>
      <c r="Q858" s="4" t="s">
        <v>8325</v>
      </c>
      <c r="R858" s="4" t="s">
        <v>8327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  <c r="V858" s="14" t="s">
        <v>8374</v>
      </c>
    </row>
    <row r="859" spans="1:22" ht="66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9">
        <f t="shared" si="65"/>
        <v>100</v>
      </c>
      <c r="P859" s="8">
        <f t="shared" si="66"/>
        <v>50</v>
      </c>
      <c r="Q859" s="4" t="s">
        <v>8325</v>
      </c>
      <c r="R859" s="4" t="s">
        <v>8327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  <c r="V859" s="14" t="s">
        <v>8376</v>
      </c>
    </row>
    <row r="860" spans="1:22" ht="11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9">
        <f t="shared" si="65"/>
        <v>144.00583333333333</v>
      </c>
      <c r="P860" s="8">
        <f t="shared" si="66"/>
        <v>22.737763157894737</v>
      </c>
      <c r="Q860" s="4" t="s">
        <v>8325</v>
      </c>
      <c r="R860" s="4" t="s">
        <v>8327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  <c r="V860" s="14" t="s">
        <v>8372</v>
      </c>
    </row>
    <row r="861" spans="1:22" ht="66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9">
        <f t="shared" si="65"/>
        <v>104.67500000000001</v>
      </c>
      <c r="P861" s="8">
        <f t="shared" si="66"/>
        <v>42.724489795918366</v>
      </c>
      <c r="Q861" s="4" t="s">
        <v>8325</v>
      </c>
      <c r="R861" s="4" t="s">
        <v>8327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  <c r="V861" s="14" t="s">
        <v>8370</v>
      </c>
    </row>
    <row r="862" spans="1:22" ht="88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9">
        <f t="shared" si="65"/>
        <v>18.142857142857142</v>
      </c>
      <c r="P862" s="8">
        <f t="shared" si="66"/>
        <v>52.916666666666664</v>
      </c>
      <c r="Q862" s="4" t="s">
        <v>8325</v>
      </c>
      <c r="R862" s="4" t="s">
        <v>8328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  <c r="V862" s="14" t="s">
        <v>8376</v>
      </c>
    </row>
    <row r="863" spans="1:22" ht="88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9">
        <f t="shared" si="65"/>
        <v>2.2444444444444445</v>
      </c>
      <c r="P863" s="8">
        <f t="shared" si="66"/>
        <v>50.5</v>
      </c>
      <c r="Q863" s="4" t="s">
        <v>8325</v>
      </c>
      <c r="R863" s="4" t="s">
        <v>8328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  <c r="V863" s="14" t="s">
        <v>8374</v>
      </c>
    </row>
    <row r="864" spans="1:22" ht="88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9">
        <f t="shared" si="65"/>
        <v>0.33999999999999997</v>
      </c>
      <c r="P864" s="8">
        <f t="shared" si="66"/>
        <v>42.5</v>
      </c>
      <c r="Q864" s="4" t="s">
        <v>8325</v>
      </c>
      <c r="R864" s="4" t="s">
        <v>8328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  <c r="V864" s="14" t="s">
        <v>8376</v>
      </c>
    </row>
    <row r="865" spans="1:22" ht="66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9">
        <f t="shared" si="65"/>
        <v>4.5</v>
      </c>
      <c r="P865" s="8">
        <f t="shared" si="66"/>
        <v>18</v>
      </c>
      <c r="Q865" s="4" t="s">
        <v>8325</v>
      </c>
      <c r="R865" s="4" t="s">
        <v>8328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  <c r="V865" s="14" t="s">
        <v>8367</v>
      </c>
    </row>
    <row r="866" spans="1:22" ht="88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9">
        <f t="shared" si="65"/>
        <v>41.53846153846154</v>
      </c>
      <c r="P866" s="8">
        <f t="shared" si="66"/>
        <v>34.177215189873415</v>
      </c>
      <c r="Q866" s="4" t="s">
        <v>8325</v>
      </c>
      <c r="R866" s="4" t="s">
        <v>8328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  <c r="V866" s="14" t="s">
        <v>8375</v>
      </c>
    </row>
    <row r="867" spans="1:22" ht="88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9">
        <f t="shared" si="65"/>
        <v>2.0454545454545454</v>
      </c>
      <c r="P867" s="8">
        <f t="shared" si="66"/>
        <v>22.5</v>
      </c>
      <c r="Q867" s="4" t="s">
        <v>8325</v>
      </c>
      <c r="R867" s="4" t="s">
        <v>8328</v>
      </c>
      <c r="S867" s="13">
        <f t="shared" si="67"/>
        <v>41230.773113425923</v>
      </c>
      <c r="T867" s="13">
        <f t="shared" si="68"/>
        <v>41290.773113425923</v>
      </c>
      <c r="U867">
        <f t="shared" si="69"/>
        <v>2012</v>
      </c>
      <c r="V867" s="14" t="s">
        <v>8377</v>
      </c>
    </row>
    <row r="868" spans="1:22" ht="88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9">
        <f t="shared" si="65"/>
        <v>18.285714285714285</v>
      </c>
      <c r="P868" s="8">
        <f t="shared" si="66"/>
        <v>58.18181818181818</v>
      </c>
      <c r="Q868" s="4" t="s">
        <v>8325</v>
      </c>
      <c r="R868" s="4" t="s">
        <v>8328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  <c r="V868" s="14" t="s">
        <v>8367</v>
      </c>
    </row>
    <row r="869" spans="1:22" ht="11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9">
        <f t="shared" si="65"/>
        <v>24.02</v>
      </c>
      <c r="P869" s="8">
        <f t="shared" si="66"/>
        <v>109.18181818181819</v>
      </c>
      <c r="Q869" s="4" t="s">
        <v>8325</v>
      </c>
      <c r="R869" s="4" t="s">
        <v>8328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  <c r="V869" s="14" t="s">
        <v>8376</v>
      </c>
    </row>
    <row r="870" spans="1:22" ht="11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9">
        <f t="shared" si="65"/>
        <v>0.1111111111111111</v>
      </c>
      <c r="P870" s="8">
        <f t="shared" si="66"/>
        <v>50</v>
      </c>
      <c r="Q870" s="4" t="s">
        <v>8325</v>
      </c>
      <c r="R870" s="4" t="s">
        <v>8328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  <c r="V870" s="14" t="s">
        <v>8378</v>
      </c>
    </row>
    <row r="871" spans="1:22" ht="88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9">
        <f t="shared" si="65"/>
        <v>11.818181818181818</v>
      </c>
      <c r="P871" s="8">
        <f t="shared" si="66"/>
        <v>346.66666666666669</v>
      </c>
      <c r="Q871" s="4" t="s">
        <v>8325</v>
      </c>
      <c r="R871" s="4" t="s">
        <v>8328</v>
      </c>
      <c r="S871" s="13">
        <f t="shared" si="67"/>
        <v>41342.845567129625</v>
      </c>
      <c r="T871" s="13">
        <f t="shared" si="68"/>
        <v>41372.803900462961</v>
      </c>
      <c r="U871">
        <f t="shared" si="69"/>
        <v>2013</v>
      </c>
      <c r="V871" s="14" t="s">
        <v>8372</v>
      </c>
    </row>
    <row r="872" spans="1:22" ht="88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9">
        <f t="shared" si="65"/>
        <v>0.31</v>
      </c>
      <c r="P872" s="8">
        <f t="shared" si="66"/>
        <v>12.4</v>
      </c>
      <c r="Q872" s="4" t="s">
        <v>8325</v>
      </c>
      <c r="R872" s="4" t="s">
        <v>8328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  <c r="V872" s="14" t="s">
        <v>8374</v>
      </c>
    </row>
    <row r="873" spans="1:22" ht="11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9">
        <f t="shared" si="65"/>
        <v>5.416666666666667</v>
      </c>
      <c r="P873" s="8">
        <f t="shared" si="66"/>
        <v>27.083333333333332</v>
      </c>
      <c r="Q873" s="4" t="s">
        <v>8325</v>
      </c>
      <c r="R873" s="4" t="s">
        <v>8328</v>
      </c>
      <c r="S873" s="13">
        <f t="shared" si="67"/>
        <v>41577.561284722222</v>
      </c>
      <c r="T873" s="13">
        <f t="shared" si="68"/>
        <v>41607.602951388893</v>
      </c>
      <c r="U873">
        <f t="shared" si="69"/>
        <v>2013</v>
      </c>
      <c r="V873" s="14" t="s">
        <v>8376</v>
      </c>
    </row>
    <row r="874" spans="1:22" ht="88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9">
        <f t="shared" si="65"/>
        <v>0.8125</v>
      </c>
      <c r="P874" s="8">
        <f t="shared" si="66"/>
        <v>32.5</v>
      </c>
      <c r="Q874" s="4" t="s">
        <v>8325</v>
      </c>
      <c r="R874" s="4" t="s">
        <v>8328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  <c r="V874" s="14" t="s">
        <v>8367</v>
      </c>
    </row>
    <row r="875" spans="1:22" ht="66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9">
        <f t="shared" si="65"/>
        <v>1.2857142857142856</v>
      </c>
      <c r="P875" s="8">
        <f t="shared" si="66"/>
        <v>9</v>
      </c>
      <c r="Q875" s="4" t="s">
        <v>8325</v>
      </c>
      <c r="R875" s="4" t="s">
        <v>8328</v>
      </c>
      <c r="S875" s="13">
        <f t="shared" si="67"/>
        <v>41184.167129629626</v>
      </c>
      <c r="T875" s="13">
        <f t="shared" si="68"/>
        <v>41224.208796296298</v>
      </c>
      <c r="U875">
        <f t="shared" si="69"/>
        <v>2012</v>
      </c>
      <c r="V875" s="14" t="s">
        <v>8376</v>
      </c>
    </row>
    <row r="876" spans="1:22" ht="88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9">
        <f t="shared" si="65"/>
        <v>24.333333333333336</v>
      </c>
      <c r="P876" s="8">
        <f t="shared" si="66"/>
        <v>34.761904761904759</v>
      </c>
      <c r="Q876" s="4" t="s">
        <v>8325</v>
      </c>
      <c r="R876" s="4" t="s">
        <v>8328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  <c r="V876" s="14" t="s">
        <v>8369</v>
      </c>
    </row>
    <row r="877" spans="1:22" ht="11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9">
        <f t="shared" si="65"/>
        <v>0</v>
      </c>
      <c r="P877" s="8">
        <f t="shared" si="66"/>
        <v>0</v>
      </c>
      <c r="Q877" s="4" t="s">
        <v>8325</v>
      </c>
      <c r="R877" s="4" t="s">
        <v>8328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  <c r="V877" s="14" t="s">
        <v>8375</v>
      </c>
    </row>
    <row r="878" spans="1:22" ht="44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9">
        <f t="shared" si="65"/>
        <v>40.799492385786799</v>
      </c>
      <c r="P878" s="8">
        <f t="shared" si="66"/>
        <v>28.577777777777779</v>
      </c>
      <c r="Q878" s="4" t="s">
        <v>8325</v>
      </c>
      <c r="R878" s="4" t="s">
        <v>8328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  <c r="V878" s="14" t="s">
        <v>8367</v>
      </c>
    </row>
    <row r="879" spans="1:22" ht="11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9">
        <f t="shared" si="65"/>
        <v>67.55</v>
      </c>
      <c r="P879" s="8">
        <f t="shared" si="66"/>
        <v>46.586206896551722</v>
      </c>
      <c r="Q879" s="4" t="s">
        <v>8325</v>
      </c>
      <c r="R879" s="4" t="s">
        <v>8328</v>
      </c>
      <c r="S879" s="13">
        <f t="shared" si="67"/>
        <v>41597.788888888885</v>
      </c>
      <c r="T879" s="13">
        <f t="shared" si="68"/>
        <v>41627.788888888885</v>
      </c>
      <c r="U879">
        <f t="shared" si="69"/>
        <v>2013</v>
      </c>
      <c r="V879" s="14" t="s">
        <v>8377</v>
      </c>
    </row>
    <row r="880" spans="1:22" ht="88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9">
        <f t="shared" si="65"/>
        <v>1.3</v>
      </c>
      <c r="P880" s="8">
        <f t="shared" si="66"/>
        <v>32.5</v>
      </c>
      <c r="Q880" s="4" t="s">
        <v>8325</v>
      </c>
      <c r="R880" s="4" t="s">
        <v>8328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  <c r="V880" s="14" t="s">
        <v>8377</v>
      </c>
    </row>
    <row r="881" spans="1:22" ht="88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9">
        <f t="shared" si="65"/>
        <v>30.666666666666664</v>
      </c>
      <c r="P881" s="8">
        <f t="shared" si="66"/>
        <v>21.466666666666665</v>
      </c>
      <c r="Q881" s="4" t="s">
        <v>8325</v>
      </c>
      <c r="R881" s="4" t="s">
        <v>8328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  <c r="V881" s="14" t="s">
        <v>8370</v>
      </c>
    </row>
    <row r="882" spans="1:22" ht="88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9">
        <f t="shared" si="65"/>
        <v>2.9894179894179893</v>
      </c>
      <c r="P882" s="8">
        <f t="shared" si="66"/>
        <v>14.125</v>
      </c>
      <c r="Q882" s="4" t="s">
        <v>8325</v>
      </c>
      <c r="R882" s="4" t="s">
        <v>8329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  <c r="V882" s="14" t="s">
        <v>8375</v>
      </c>
    </row>
    <row r="883" spans="1:22" ht="66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9">
        <f t="shared" si="65"/>
        <v>0.8</v>
      </c>
      <c r="P883" s="8">
        <f t="shared" si="66"/>
        <v>30</v>
      </c>
      <c r="Q883" s="4" t="s">
        <v>8325</v>
      </c>
      <c r="R883" s="4" t="s">
        <v>8329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  <c r="V883" s="14" t="s">
        <v>8377</v>
      </c>
    </row>
    <row r="884" spans="1:22" ht="88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9">
        <f t="shared" si="65"/>
        <v>20.133333333333333</v>
      </c>
      <c r="P884" s="8">
        <f t="shared" si="66"/>
        <v>21.571428571428573</v>
      </c>
      <c r="Q884" s="4" t="s">
        <v>8325</v>
      </c>
      <c r="R884" s="4" t="s">
        <v>8329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  <c r="V884" s="14" t="s">
        <v>8374</v>
      </c>
    </row>
    <row r="885" spans="1:22" ht="88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9">
        <f t="shared" si="65"/>
        <v>40.020000000000003</v>
      </c>
      <c r="P885" s="8">
        <f t="shared" si="66"/>
        <v>83.375</v>
      </c>
      <c r="Q885" s="4" t="s">
        <v>8325</v>
      </c>
      <c r="R885" s="4" t="s">
        <v>8329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  <c r="V885" s="14" t="s">
        <v>8367</v>
      </c>
    </row>
    <row r="886" spans="1:22" ht="66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9">
        <f t="shared" si="65"/>
        <v>1</v>
      </c>
      <c r="P886" s="8">
        <f t="shared" si="66"/>
        <v>10</v>
      </c>
      <c r="Q886" s="4" t="s">
        <v>8325</v>
      </c>
      <c r="R886" s="4" t="s">
        <v>8329</v>
      </c>
      <c r="S886" s="13">
        <f t="shared" si="67"/>
        <v>40981.802615740744</v>
      </c>
      <c r="T886" s="13">
        <f t="shared" si="68"/>
        <v>41041.104861111111</v>
      </c>
      <c r="U886">
        <f t="shared" si="69"/>
        <v>2012</v>
      </c>
      <c r="V886" s="14" t="s">
        <v>8372</v>
      </c>
    </row>
    <row r="887" spans="1:22" ht="88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9">
        <f t="shared" si="65"/>
        <v>75</v>
      </c>
      <c r="P887" s="8">
        <f t="shared" si="66"/>
        <v>35.714285714285715</v>
      </c>
      <c r="Q887" s="4" t="s">
        <v>8325</v>
      </c>
      <c r="R887" s="4" t="s">
        <v>8329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  <c r="V887" s="14" t="s">
        <v>8378</v>
      </c>
    </row>
    <row r="888" spans="1:22" ht="11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9">
        <f t="shared" si="65"/>
        <v>41</v>
      </c>
      <c r="P888" s="8">
        <f t="shared" si="66"/>
        <v>29.285714285714285</v>
      </c>
      <c r="Q888" s="4" t="s">
        <v>8325</v>
      </c>
      <c r="R888" s="4" t="s">
        <v>8329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  <c r="V888" s="14" t="s">
        <v>8374</v>
      </c>
    </row>
    <row r="889" spans="1:22" ht="88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9">
        <f t="shared" si="65"/>
        <v>0</v>
      </c>
      <c r="P889" s="8">
        <f t="shared" si="66"/>
        <v>0</v>
      </c>
      <c r="Q889" s="4" t="s">
        <v>8325</v>
      </c>
      <c r="R889" s="4" t="s">
        <v>8329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  <c r="V889" s="14" t="s">
        <v>8369</v>
      </c>
    </row>
    <row r="890" spans="1:22" ht="11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9">
        <f t="shared" si="65"/>
        <v>7.1999999999999993</v>
      </c>
      <c r="P890" s="8">
        <f t="shared" si="66"/>
        <v>18</v>
      </c>
      <c r="Q890" s="4" t="s">
        <v>8325</v>
      </c>
      <c r="R890" s="4" t="s">
        <v>8329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  <c r="V890" s="14" t="s">
        <v>8373</v>
      </c>
    </row>
    <row r="891" spans="1:22" ht="88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9">
        <f t="shared" si="65"/>
        <v>9.4412800000000008</v>
      </c>
      <c r="P891" s="8">
        <f t="shared" si="66"/>
        <v>73.760000000000005</v>
      </c>
      <c r="Q891" s="4" t="s">
        <v>8325</v>
      </c>
      <c r="R891" s="4" t="s">
        <v>8329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  <c r="V891" s="14" t="s">
        <v>8375</v>
      </c>
    </row>
    <row r="892" spans="1:22" ht="88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9">
        <f t="shared" si="65"/>
        <v>4.1666666666666661</v>
      </c>
      <c r="P892" s="8">
        <f t="shared" si="66"/>
        <v>31.25</v>
      </c>
      <c r="Q892" s="4" t="s">
        <v>8325</v>
      </c>
      <c r="R892" s="4" t="s">
        <v>8329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  <c r="V892" s="14" t="s">
        <v>8376</v>
      </c>
    </row>
    <row r="893" spans="1:22" ht="88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9">
        <f t="shared" si="65"/>
        <v>3.25</v>
      </c>
      <c r="P893" s="8">
        <f t="shared" si="66"/>
        <v>28.888888888888889</v>
      </c>
      <c r="Q893" s="4" t="s">
        <v>8325</v>
      </c>
      <c r="R893" s="4" t="s">
        <v>8329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  <c r="V893" s="14" t="s">
        <v>8373</v>
      </c>
    </row>
    <row r="894" spans="1:22" ht="88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9">
        <f t="shared" si="65"/>
        <v>40.75</v>
      </c>
      <c r="P894" s="8">
        <f t="shared" si="66"/>
        <v>143.8235294117647</v>
      </c>
      <c r="Q894" s="4" t="s">
        <v>8325</v>
      </c>
      <c r="R894" s="4" t="s">
        <v>8329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  <c r="V894" s="14" t="s">
        <v>8370</v>
      </c>
    </row>
    <row r="895" spans="1:22" ht="88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9">
        <f t="shared" si="65"/>
        <v>10</v>
      </c>
      <c r="P895" s="8">
        <f t="shared" si="66"/>
        <v>40</v>
      </c>
      <c r="Q895" s="4" t="s">
        <v>8325</v>
      </c>
      <c r="R895" s="4" t="s">
        <v>8329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  <c r="V895" s="14" t="s">
        <v>8372</v>
      </c>
    </row>
    <row r="896" spans="1:22" ht="11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9">
        <f t="shared" si="65"/>
        <v>39.17</v>
      </c>
      <c r="P896" s="8">
        <f t="shared" si="66"/>
        <v>147.81132075471697</v>
      </c>
      <c r="Q896" s="4" t="s">
        <v>8325</v>
      </c>
      <c r="R896" s="4" t="s">
        <v>8329</v>
      </c>
      <c r="S896" s="13">
        <f t="shared" si="67"/>
        <v>42496.98159722222</v>
      </c>
      <c r="T896" s="13">
        <f t="shared" si="68"/>
        <v>42526.98159722222</v>
      </c>
      <c r="U896">
        <f t="shared" si="69"/>
        <v>2016</v>
      </c>
      <c r="V896" s="14" t="s">
        <v>8370</v>
      </c>
    </row>
    <row r="897" spans="1:22" ht="88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9">
        <f t="shared" si="65"/>
        <v>2.4375</v>
      </c>
      <c r="P897" s="8">
        <f t="shared" si="66"/>
        <v>27.857142857142858</v>
      </c>
      <c r="Q897" s="4" t="s">
        <v>8325</v>
      </c>
      <c r="R897" s="4" t="s">
        <v>8329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  <c r="V897" s="14" t="s">
        <v>8375</v>
      </c>
    </row>
    <row r="898" spans="1:22" ht="88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9">
        <f t="shared" si="65"/>
        <v>40</v>
      </c>
      <c r="P898" s="8">
        <f t="shared" si="66"/>
        <v>44.444444444444443</v>
      </c>
      <c r="Q898" s="4" t="s">
        <v>8325</v>
      </c>
      <c r="R898" s="4" t="s">
        <v>8329</v>
      </c>
      <c r="S898" s="13">
        <f t="shared" si="67"/>
        <v>42218.872986111106</v>
      </c>
      <c r="T898" s="13">
        <f t="shared" si="68"/>
        <v>42244.166666666672</v>
      </c>
      <c r="U898">
        <f t="shared" si="69"/>
        <v>2015</v>
      </c>
      <c r="V898" s="14" t="s">
        <v>8374</v>
      </c>
    </row>
    <row r="899" spans="1:22" ht="11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9">
        <f t="shared" ref="O899:O962" si="70">+(E899/D899)*100</f>
        <v>0</v>
      </c>
      <c r="P899" s="8">
        <f t="shared" ref="P899:P962" si="71">+IFERROR(E899/L899,0)</f>
        <v>0</v>
      </c>
      <c r="Q899" s="4" t="s">
        <v>8325</v>
      </c>
      <c r="R899" s="4" t="s">
        <v>8329</v>
      </c>
      <c r="S899" s="13">
        <f t="shared" ref="S899:S962" si="72">(((J899/86400)+25569))</f>
        <v>41211.688750000001</v>
      </c>
      <c r="T899" s="13">
        <f t="shared" ref="T899:T962" si="73">(((I899/86400)+25569))</f>
        <v>41241.730416666665</v>
      </c>
      <c r="U899">
        <f t="shared" ref="U899:U962" si="74">+YEAR(S899)</f>
        <v>2012</v>
      </c>
      <c r="V899" s="14" t="s">
        <v>8376</v>
      </c>
    </row>
    <row r="900" spans="1:22" ht="88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9">
        <f t="shared" si="70"/>
        <v>2.8000000000000003</v>
      </c>
      <c r="P900" s="8">
        <f t="shared" si="71"/>
        <v>35</v>
      </c>
      <c r="Q900" s="4" t="s">
        <v>8325</v>
      </c>
      <c r="R900" s="4" t="s">
        <v>8329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  <c r="V900" s="14" t="s">
        <v>8378</v>
      </c>
    </row>
    <row r="901" spans="1:22" ht="88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9">
        <f t="shared" si="70"/>
        <v>37.333333333333336</v>
      </c>
      <c r="P901" s="8">
        <f t="shared" si="71"/>
        <v>35</v>
      </c>
      <c r="Q901" s="4" t="s">
        <v>8325</v>
      </c>
      <c r="R901" s="4" t="s">
        <v>8329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  <c r="V901" s="14" t="s">
        <v>8369</v>
      </c>
    </row>
    <row r="902" spans="1:22" ht="66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9">
        <f t="shared" si="70"/>
        <v>0.42</v>
      </c>
      <c r="P902" s="8">
        <f t="shared" si="71"/>
        <v>10.5</v>
      </c>
      <c r="Q902" s="4" t="s">
        <v>8325</v>
      </c>
      <c r="R902" s="4" t="s">
        <v>8328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  <c r="V902" s="14" t="s">
        <v>8368</v>
      </c>
    </row>
    <row r="903" spans="1:22" ht="11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9">
        <f t="shared" si="70"/>
        <v>0</v>
      </c>
      <c r="P903" s="8">
        <f t="shared" si="71"/>
        <v>0</v>
      </c>
      <c r="Q903" s="4" t="s">
        <v>8325</v>
      </c>
      <c r="R903" s="4" t="s">
        <v>8328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  <c r="V903" s="14" t="s">
        <v>8369</v>
      </c>
    </row>
    <row r="904" spans="1:22" ht="11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9">
        <f t="shared" si="70"/>
        <v>0.3</v>
      </c>
      <c r="P904" s="8">
        <f t="shared" si="71"/>
        <v>30</v>
      </c>
      <c r="Q904" s="4" t="s">
        <v>8325</v>
      </c>
      <c r="R904" s="4" t="s">
        <v>8328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  <c r="V904" s="14" t="s">
        <v>8373</v>
      </c>
    </row>
    <row r="905" spans="1:22" ht="88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9">
        <f t="shared" si="70"/>
        <v>3.2</v>
      </c>
      <c r="P905" s="8">
        <f t="shared" si="71"/>
        <v>40</v>
      </c>
      <c r="Q905" s="4" t="s">
        <v>8325</v>
      </c>
      <c r="R905" s="4" t="s">
        <v>8328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  <c r="V905" s="14" t="s">
        <v>8374</v>
      </c>
    </row>
    <row r="906" spans="1:22" ht="88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9">
        <f t="shared" si="70"/>
        <v>0.30199999999999999</v>
      </c>
      <c r="P906" s="8">
        <f t="shared" si="71"/>
        <v>50.333333333333336</v>
      </c>
      <c r="Q906" s="4" t="s">
        <v>8325</v>
      </c>
      <c r="R906" s="4" t="s">
        <v>8328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  <c r="V906" s="14" t="s">
        <v>8378</v>
      </c>
    </row>
    <row r="907" spans="1:22" ht="88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9">
        <f t="shared" si="70"/>
        <v>3.0153846153846153</v>
      </c>
      <c r="P907" s="8">
        <f t="shared" si="71"/>
        <v>32.666666666666664</v>
      </c>
      <c r="Q907" s="4" t="s">
        <v>8325</v>
      </c>
      <c r="R907" s="4" t="s">
        <v>8328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  <c r="V907" s="14" t="s">
        <v>8377</v>
      </c>
    </row>
    <row r="908" spans="1:22" ht="44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9">
        <f t="shared" si="70"/>
        <v>0</v>
      </c>
      <c r="P908" s="8">
        <f t="shared" si="71"/>
        <v>0</v>
      </c>
      <c r="Q908" s="4" t="s">
        <v>8325</v>
      </c>
      <c r="R908" s="4" t="s">
        <v>8328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  <c r="V908" s="14" t="s">
        <v>8368</v>
      </c>
    </row>
    <row r="909" spans="1:22" ht="66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9">
        <f t="shared" si="70"/>
        <v>0</v>
      </c>
      <c r="P909" s="8">
        <f t="shared" si="71"/>
        <v>0</v>
      </c>
      <c r="Q909" s="4" t="s">
        <v>8325</v>
      </c>
      <c r="R909" s="4" t="s">
        <v>8328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  <c r="V909" s="14" t="s">
        <v>8374</v>
      </c>
    </row>
    <row r="910" spans="1:22" ht="66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9">
        <f t="shared" si="70"/>
        <v>0</v>
      </c>
      <c r="P910" s="8">
        <f t="shared" si="71"/>
        <v>0</v>
      </c>
      <c r="Q910" s="4" t="s">
        <v>8325</v>
      </c>
      <c r="R910" s="4" t="s">
        <v>8328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  <c r="V910" s="14" t="s">
        <v>8371</v>
      </c>
    </row>
    <row r="911" spans="1:22" ht="88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9">
        <f t="shared" si="70"/>
        <v>3.25</v>
      </c>
      <c r="P911" s="8">
        <f t="shared" si="71"/>
        <v>65</v>
      </c>
      <c r="Q911" s="4" t="s">
        <v>8325</v>
      </c>
      <c r="R911" s="4" t="s">
        <v>8328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  <c r="V911" s="14" t="s">
        <v>8371</v>
      </c>
    </row>
    <row r="912" spans="1:22" ht="88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9">
        <f t="shared" si="70"/>
        <v>22.363636363636363</v>
      </c>
      <c r="P912" s="8">
        <f t="shared" si="71"/>
        <v>24.6</v>
      </c>
      <c r="Q912" s="4" t="s">
        <v>8325</v>
      </c>
      <c r="R912" s="4" t="s">
        <v>8328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  <c r="V912" s="14" t="s">
        <v>8367</v>
      </c>
    </row>
    <row r="913" spans="1:22" ht="88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9">
        <f t="shared" si="70"/>
        <v>0</v>
      </c>
      <c r="P913" s="8">
        <f t="shared" si="71"/>
        <v>0</v>
      </c>
      <c r="Q913" s="4" t="s">
        <v>8325</v>
      </c>
      <c r="R913" s="4" t="s">
        <v>8328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  <c r="V913" s="14" t="s">
        <v>8367</v>
      </c>
    </row>
    <row r="914" spans="1:22" ht="88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9">
        <f t="shared" si="70"/>
        <v>0.85714285714285721</v>
      </c>
      <c r="P914" s="8">
        <f t="shared" si="71"/>
        <v>15</v>
      </c>
      <c r="Q914" s="4" t="s">
        <v>8325</v>
      </c>
      <c r="R914" s="4" t="s">
        <v>8328</v>
      </c>
      <c r="S914" s="13">
        <f t="shared" si="72"/>
        <v>41194.109340277777</v>
      </c>
      <c r="T914" s="13">
        <f t="shared" si="73"/>
        <v>41254.151006944448</v>
      </c>
      <c r="U914">
        <f t="shared" si="74"/>
        <v>2012</v>
      </c>
      <c r="V914" s="14" t="s">
        <v>8376</v>
      </c>
    </row>
    <row r="915" spans="1:22" ht="11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9">
        <f t="shared" si="70"/>
        <v>6.6066666666666665</v>
      </c>
      <c r="P915" s="8">
        <f t="shared" si="71"/>
        <v>82.583333333333329</v>
      </c>
      <c r="Q915" s="4" t="s">
        <v>8325</v>
      </c>
      <c r="R915" s="4" t="s">
        <v>8328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  <c r="V915" s="14" t="s">
        <v>8369</v>
      </c>
    </row>
    <row r="916" spans="1:22" ht="88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9">
        <f t="shared" si="70"/>
        <v>0</v>
      </c>
      <c r="P916" s="8">
        <f t="shared" si="71"/>
        <v>0</v>
      </c>
      <c r="Q916" s="4" t="s">
        <v>8325</v>
      </c>
      <c r="R916" s="4" t="s">
        <v>8328</v>
      </c>
      <c r="S916" s="13">
        <f t="shared" si="72"/>
        <v>41116.763275462959</v>
      </c>
      <c r="T916" s="13">
        <f t="shared" si="73"/>
        <v>41146.763275462959</v>
      </c>
      <c r="U916">
        <f t="shared" si="74"/>
        <v>2012</v>
      </c>
      <c r="V916" s="14" t="s">
        <v>8373</v>
      </c>
    </row>
    <row r="917" spans="1:22" ht="88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9">
        <f t="shared" si="70"/>
        <v>5.7692307692307692</v>
      </c>
      <c r="P917" s="8">
        <f t="shared" si="71"/>
        <v>41.666666666666664</v>
      </c>
      <c r="Q917" s="4" t="s">
        <v>8325</v>
      </c>
      <c r="R917" s="4" t="s">
        <v>8328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  <c r="V917" s="14" t="s">
        <v>8367</v>
      </c>
    </row>
    <row r="918" spans="1:22" ht="66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9">
        <f t="shared" si="70"/>
        <v>0</v>
      </c>
      <c r="P918" s="8">
        <f t="shared" si="71"/>
        <v>0</v>
      </c>
      <c r="Q918" s="4" t="s">
        <v>8325</v>
      </c>
      <c r="R918" s="4" t="s">
        <v>8328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  <c r="V918" s="14" t="s">
        <v>8375</v>
      </c>
    </row>
    <row r="919" spans="1:22" ht="11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9">
        <f t="shared" si="70"/>
        <v>0.6</v>
      </c>
      <c r="P919" s="8">
        <f t="shared" si="71"/>
        <v>30</v>
      </c>
      <c r="Q919" s="4" t="s">
        <v>8325</v>
      </c>
      <c r="R919" s="4" t="s">
        <v>8328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  <c r="V919" s="14" t="s">
        <v>8371</v>
      </c>
    </row>
    <row r="920" spans="1:22" ht="11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9">
        <f t="shared" si="70"/>
        <v>5.0256410256410255</v>
      </c>
      <c r="P920" s="8">
        <f t="shared" si="71"/>
        <v>19.600000000000001</v>
      </c>
      <c r="Q920" s="4" t="s">
        <v>8325</v>
      </c>
      <c r="R920" s="4" t="s">
        <v>8328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  <c r="V920" s="14" t="s">
        <v>8377</v>
      </c>
    </row>
    <row r="921" spans="1:22" ht="44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9">
        <f t="shared" si="70"/>
        <v>0.5</v>
      </c>
      <c r="P921" s="8">
        <f t="shared" si="71"/>
        <v>100</v>
      </c>
      <c r="Q921" s="4" t="s">
        <v>8325</v>
      </c>
      <c r="R921" s="4" t="s">
        <v>8328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  <c r="V921" s="14" t="s">
        <v>8377</v>
      </c>
    </row>
    <row r="922" spans="1:22" ht="88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9">
        <f t="shared" si="70"/>
        <v>0</v>
      </c>
      <c r="P922" s="8">
        <f t="shared" si="71"/>
        <v>0</v>
      </c>
      <c r="Q922" s="4" t="s">
        <v>8325</v>
      </c>
      <c r="R922" s="4" t="s">
        <v>8328</v>
      </c>
      <c r="S922" s="13">
        <f t="shared" si="72"/>
        <v>41562.671550925923</v>
      </c>
      <c r="T922" s="13">
        <f t="shared" si="73"/>
        <v>41592.713217592594</v>
      </c>
      <c r="U922">
        <f t="shared" si="74"/>
        <v>2013</v>
      </c>
      <c r="V922" s="14" t="s">
        <v>8376</v>
      </c>
    </row>
    <row r="923" spans="1:22" ht="11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9">
        <f t="shared" si="70"/>
        <v>30.9</v>
      </c>
      <c r="P923" s="8">
        <f t="shared" si="71"/>
        <v>231.75</v>
      </c>
      <c r="Q923" s="4" t="s">
        <v>8325</v>
      </c>
      <c r="R923" s="4" t="s">
        <v>8328</v>
      </c>
      <c r="S923" s="13">
        <f t="shared" si="72"/>
        <v>40847.171018518522</v>
      </c>
      <c r="T923" s="13">
        <f t="shared" si="73"/>
        <v>40889.212685185186</v>
      </c>
      <c r="U923">
        <f t="shared" si="74"/>
        <v>2011</v>
      </c>
      <c r="V923" s="14" t="s">
        <v>8376</v>
      </c>
    </row>
    <row r="924" spans="1:22" ht="88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9">
        <f t="shared" si="70"/>
        <v>21.037037037037038</v>
      </c>
      <c r="P924" s="8">
        <f t="shared" si="71"/>
        <v>189.33333333333334</v>
      </c>
      <c r="Q924" s="4" t="s">
        <v>8325</v>
      </c>
      <c r="R924" s="4" t="s">
        <v>8328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  <c r="V924" s="14" t="s">
        <v>8374</v>
      </c>
    </row>
    <row r="925" spans="1:22" ht="11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9">
        <f t="shared" si="70"/>
        <v>2.1999999999999997</v>
      </c>
      <c r="P925" s="8">
        <f t="shared" si="71"/>
        <v>55</v>
      </c>
      <c r="Q925" s="4" t="s">
        <v>8325</v>
      </c>
      <c r="R925" s="4" t="s">
        <v>8328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  <c r="V925" s="14" t="s">
        <v>8376</v>
      </c>
    </row>
    <row r="926" spans="1:22" ht="88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9">
        <f t="shared" si="70"/>
        <v>10.9</v>
      </c>
      <c r="P926" s="8">
        <f t="shared" si="71"/>
        <v>21.8</v>
      </c>
      <c r="Q926" s="4" t="s">
        <v>8325</v>
      </c>
      <c r="R926" s="4" t="s">
        <v>8328</v>
      </c>
      <c r="S926" s="13">
        <f t="shared" si="72"/>
        <v>41288.942928240736</v>
      </c>
      <c r="T926" s="13">
        <f t="shared" si="73"/>
        <v>41318.942928240736</v>
      </c>
      <c r="U926">
        <f t="shared" si="74"/>
        <v>2013</v>
      </c>
      <c r="V926" s="14" t="s">
        <v>8367</v>
      </c>
    </row>
    <row r="927" spans="1:22" ht="88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9">
        <f t="shared" si="70"/>
        <v>2.666666666666667</v>
      </c>
      <c r="P927" s="8">
        <f t="shared" si="71"/>
        <v>32</v>
      </c>
      <c r="Q927" s="4" t="s">
        <v>8325</v>
      </c>
      <c r="R927" s="4" t="s">
        <v>8328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  <c r="V927" s="14" t="s">
        <v>8376</v>
      </c>
    </row>
    <row r="928" spans="1:22" ht="11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9">
        <f t="shared" si="70"/>
        <v>0</v>
      </c>
      <c r="P928" s="8">
        <f t="shared" si="71"/>
        <v>0</v>
      </c>
      <c r="Q928" s="4" t="s">
        <v>8325</v>
      </c>
      <c r="R928" s="4" t="s">
        <v>8328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  <c r="V928" s="14" t="s">
        <v>8371</v>
      </c>
    </row>
    <row r="929" spans="1:22" ht="44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9">
        <f t="shared" si="70"/>
        <v>0</v>
      </c>
      <c r="P929" s="8">
        <f t="shared" si="71"/>
        <v>0</v>
      </c>
      <c r="Q929" s="4" t="s">
        <v>8325</v>
      </c>
      <c r="R929" s="4" t="s">
        <v>8328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  <c r="V929" s="14" t="s">
        <v>8369</v>
      </c>
    </row>
    <row r="930" spans="1:22" ht="88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9">
        <f t="shared" si="70"/>
        <v>10.86206896551724</v>
      </c>
      <c r="P930" s="8">
        <f t="shared" si="71"/>
        <v>56.25</v>
      </c>
      <c r="Q930" s="4" t="s">
        <v>8325</v>
      </c>
      <c r="R930" s="4" t="s">
        <v>8328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  <c r="V930" s="14" t="s">
        <v>8375</v>
      </c>
    </row>
    <row r="931" spans="1:22" ht="88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9">
        <f t="shared" si="70"/>
        <v>0</v>
      </c>
      <c r="P931" s="8">
        <f t="shared" si="71"/>
        <v>0</v>
      </c>
      <c r="Q931" s="4" t="s">
        <v>8325</v>
      </c>
      <c r="R931" s="4" t="s">
        <v>8328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  <c r="V931" s="14" t="s">
        <v>8372</v>
      </c>
    </row>
    <row r="932" spans="1:22" ht="11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9">
        <f t="shared" si="70"/>
        <v>38.333333333333336</v>
      </c>
      <c r="P932" s="8">
        <f t="shared" si="71"/>
        <v>69</v>
      </c>
      <c r="Q932" s="4" t="s">
        <v>8325</v>
      </c>
      <c r="R932" s="4" t="s">
        <v>8328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  <c r="V932" s="14" t="s">
        <v>8370</v>
      </c>
    </row>
    <row r="933" spans="1:22" ht="88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9">
        <f t="shared" si="70"/>
        <v>6.5500000000000007</v>
      </c>
      <c r="P933" s="8">
        <f t="shared" si="71"/>
        <v>18.714285714285715</v>
      </c>
      <c r="Q933" s="4" t="s">
        <v>8325</v>
      </c>
      <c r="R933" s="4" t="s">
        <v>8328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  <c r="V933" s="14" t="s">
        <v>8368</v>
      </c>
    </row>
    <row r="934" spans="1:22" ht="66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9">
        <f t="shared" si="70"/>
        <v>14.536842105263158</v>
      </c>
      <c r="P934" s="8">
        <f t="shared" si="71"/>
        <v>46.033333333333331</v>
      </c>
      <c r="Q934" s="4" t="s">
        <v>8325</v>
      </c>
      <c r="R934" s="4" t="s">
        <v>8328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  <c r="V934" s="14" t="s">
        <v>8368</v>
      </c>
    </row>
    <row r="935" spans="1:22" ht="88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9">
        <f t="shared" si="70"/>
        <v>6</v>
      </c>
      <c r="P935" s="8">
        <f t="shared" si="71"/>
        <v>60</v>
      </c>
      <c r="Q935" s="4" t="s">
        <v>8325</v>
      </c>
      <c r="R935" s="4" t="s">
        <v>8328</v>
      </c>
      <c r="S935" s="13">
        <f t="shared" si="72"/>
        <v>41711.169085648144</v>
      </c>
      <c r="T935" s="13">
        <f t="shared" si="73"/>
        <v>41771.169085648144</v>
      </c>
      <c r="U935">
        <f t="shared" si="74"/>
        <v>2014</v>
      </c>
      <c r="V935" s="14" t="s">
        <v>8372</v>
      </c>
    </row>
    <row r="936" spans="1:22" ht="88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9">
        <f t="shared" si="70"/>
        <v>30.4</v>
      </c>
      <c r="P936" s="8">
        <f t="shared" si="71"/>
        <v>50.666666666666664</v>
      </c>
      <c r="Q936" s="4" t="s">
        <v>8325</v>
      </c>
      <c r="R936" s="4" t="s">
        <v>8328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  <c r="V936" s="14" t="s">
        <v>8369</v>
      </c>
    </row>
    <row r="937" spans="1:22" ht="11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9">
        <f t="shared" si="70"/>
        <v>1.4285714285714286</v>
      </c>
      <c r="P937" s="8">
        <f t="shared" si="71"/>
        <v>25</v>
      </c>
      <c r="Q937" s="4" t="s">
        <v>8325</v>
      </c>
      <c r="R937" s="4" t="s">
        <v>8328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  <c r="V937" s="14" t="s">
        <v>8378</v>
      </c>
    </row>
    <row r="938" spans="1:22" ht="88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9">
        <f t="shared" si="70"/>
        <v>0</v>
      </c>
      <c r="P938" s="8">
        <f t="shared" si="71"/>
        <v>0</v>
      </c>
      <c r="Q938" s="4" t="s">
        <v>8325</v>
      </c>
      <c r="R938" s="4" t="s">
        <v>8328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  <c r="V938" s="14" t="s">
        <v>8378</v>
      </c>
    </row>
    <row r="939" spans="1:22" ht="88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9">
        <f t="shared" si="70"/>
        <v>1.1428571428571428</v>
      </c>
      <c r="P939" s="8">
        <f t="shared" si="71"/>
        <v>20</v>
      </c>
      <c r="Q939" s="4" t="s">
        <v>8325</v>
      </c>
      <c r="R939" s="4" t="s">
        <v>8328</v>
      </c>
      <c r="S939" s="13">
        <f t="shared" si="72"/>
        <v>41551.798113425924</v>
      </c>
      <c r="T939" s="13">
        <f t="shared" si="73"/>
        <v>41581.839780092589</v>
      </c>
      <c r="U939">
        <f t="shared" si="74"/>
        <v>2013</v>
      </c>
      <c r="V939" s="14" t="s">
        <v>8376</v>
      </c>
    </row>
    <row r="940" spans="1:22" ht="66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9">
        <f t="shared" si="70"/>
        <v>0.35714285714285715</v>
      </c>
      <c r="P940" s="8">
        <f t="shared" si="71"/>
        <v>25</v>
      </c>
      <c r="Q940" s="4" t="s">
        <v>8325</v>
      </c>
      <c r="R940" s="4" t="s">
        <v>8328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  <c r="V940" s="14" t="s">
        <v>8374</v>
      </c>
    </row>
    <row r="941" spans="1:22" ht="88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9">
        <f t="shared" si="70"/>
        <v>1.4545454545454546</v>
      </c>
      <c r="P941" s="8">
        <f t="shared" si="71"/>
        <v>20</v>
      </c>
      <c r="Q941" s="4" t="s">
        <v>8325</v>
      </c>
      <c r="R941" s="4" t="s">
        <v>8328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  <c r="V941" s="14" t="s">
        <v>8370</v>
      </c>
    </row>
    <row r="942" spans="1:22" ht="88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9">
        <f t="shared" si="70"/>
        <v>17.155555555555555</v>
      </c>
      <c r="P942" s="8">
        <f t="shared" si="71"/>
        <v>110.28571428571429</v>
      </c>
      <c r="Q942" s="4" t="s">
        <v>8319</v>
      </c>
      <c r="R942" s="4" t="s">
        <v>8321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  <c r="V942" s="14" t="s">
        <v>8371</v>
      </c>
    </row>
    <row r="943" spans="1:22" ht="88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9">
        <f t="shared" si="70"/>
        <v>2.3220000000000001</v>
      </c>
      <c r="P943" s="8">
        <f t="shared" si="71"/>
        <v>37.451612903225808</v>
      </c>
      <c r="Q943" s="4" t="s">
        <v>8319</v>
      </c>
      <c r="R943" s="4" t="s">
        <v>8321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  <c r="V943" s="14" t="s">
        <v>8367</v>
      </c>
    </row>
    <row r="944" spans="1:22" ht="11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9">
        <f t="shared" si="70"/>
        <v>8.9066666666666663</v>
      </c>
      <c r="P944" s="8">
        <f t="shared" si="71"/>
        <v>41.75</v>
      </c>
      <c r="Q944" s="4" t="s">
        <v>8319</v>
      </c>
      <c r="R944" s="4" t="s">
        <v>8321</v>
      </c>
      <c r="S944" s="13">
        <f t="shared" si="72"/>
        <v>42382.843287037038</v>
      </c>
      <c r="T944" s="13">
        <f t="shared" si="73"/>
        <v>42418.843287037038</v>
      </c>
      <c r="U944">
        <f t="shared" si="74"/>
        <v>2016</v>
      </c>
      <c r="V944" s="14" t="s">
        <v>8367</v>
      </c>
    </row>
    <row r="945" spans="1:22" ht="66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9">
        <f t="shared" si="70"/>
        <v>9.6333333333333346</v>
      </c>
      <c r="P945" s="8">
        <f t="shared" si="71"/>
        <v>24.083333333333332</v>
      </c>
      <c r="Q945" s="4" t="s">
        <v>8319</v>
      </c>
      <c r="R945" s="4" t="s">
        <v>8321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  <c r="V945" s="14" t="s">
        <v>8376</v>
      </c>
    </row>
    <row r="946" spans="1:22" ht="88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9">
        <f t="shared" si="70"/>
        <v>13.325999999999999</v>
      </c>
      <c r="P946" s="8">
        <f t="shared" si="71"/>
        <v>69.40625</v>
      </c>
      <c r="Q946" s="4" t="s">
        <v>8319</v>
      </c>
      <c r="R946" s="4" t="s">
        <v>8321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  <c r="V946" s="14" t="s">
        <v>8372</v>
      </c>
    </row>
    <row r="947" spans="1:22" ht="88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9">
        <f t="shared" si="70"/>
        <v>2.484</v>
      </c>
      <c r="P947" s="8">
        <f t="shared" si="71"/>
        <v>155.25</v>
      </c>
      <c r="Q947" s="4" t="s">
        <v>8319</v>
      </c>
      <c r="R947" s="4" t="s">
        <v>8321</v>
      </c>
      <c r="S947" s="13">
        <f t="shared" si="72"/>
        <v>42732.872986111106</v>
      </c>
      <c r="T947" s="13">
        <f t="shared" si="73"/>
        <v>42784.999305555553</v>
      </c>
      <c r="U947">
        <f t="shared" si="74"/>
        <v>2016</v>
      </c>
      <c r="V947" s="14" t="s">
        <v>8378</v>
      </c>
    </row>
    <row r="948" spans="1:22" ht="66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9">
        <f t="shared" si="70"/>
        <v>1.9066666666666665</v>
      </c>
      <c r="P948" s="8">
        <f t="shared" si="71"/>
        <v>57.2</v>
      </c>
      <c r="Q948" s="4" t="s">
        <v>8319</v>
      </c>
      <c r="R948" s="4" t="s">
        <v>8321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  <c r="V948" s="14" t="s">
        <v>8374</v>
      </c>
    </row>
    <row r="949" spans="1:22" ht="88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9">
        <f t="shared" si="70"/>
        <v>0</v>
      </c>
      <c r="P949" s="8">
        <f t="shared" si="71"/>
        <v>0</v>
      </c>
      <c r="Q949" s="4" t="s">
        <v>8319</v>
      </c>
      <c r="R949" s="4" t="s">
        <v>8321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  <c r="V949" s="14" t="s">
        <v>8370</v>
      </c>
    </row>
    <row r="950" spans="1:22" ht="88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9">
        <f t="shared" si="70"/>
        <v>12</v>
      </c>
      <c r="P950" s="8">
        <f t="shared" si="71"/>
        <v>60</v>
      </c>
      <c r="Q950" s="4" t="s">
        <v>8319</v>
      </c>
      <c r="R950" s="4" t="s">
        <v>8321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  <c r="V950" s="14" t="s">
        <v>8368</v>
      </c>
    </row>
    <row r="951" spans="1:22" ht="88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9">
        <f t="shared" si="70"/>
        <v>1.365</v>
      </c>
      <c r="P951" s="8">
        <f t="shared" si="71"/>
        <v>39</v>
      </c>
      <c r="Q951" s="4" t="s">
        <v>8319</v>
      </c>
      <c r="R951" s="4" t="s">
        <v>8321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  <c r="V951" s="14" t="s">
        <v>8378</v>
      </c>
    </row>
    <row r="952" spans="1:22" ht="88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9">
        <f t="shared" si="70"/>
        <v>28.04</v>
      </c>
      <c r="P952" s="8">
        <f t="shared" si="71"/>
        <v>58.416666666666664</v>
      </c>
      <c r="Q952" s="4" t="s">
        <v>8319</v>
      </c>
      <c r="R952" s="4" t="s">
        <v>8321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  <c r="V952" s="14" t="s">
        <v>8378</v>
      </c>
    </row>
    <row r="953" spans="1:22" ht="44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9">
        <f t="shared" si="70"/>
        <v>38.39</v>
      </c>
      <c r="P953" s="8">
        <f t="shared" si="71"/>
        <v>158.63636363636363</v>
      </c>
      <c r="Q953" s="4" t="s">
        <v>8319</v>
      </c>
      <c r="R953" s="4" t="s">
        <v>8321</v>
      </c>
      <c r="S953" s="13">
        <f t="shared" si="72"/>
        <v>42480.653611111113</v>
      </c>
      <c r="T953" s="13">
        <f t="shared" si="73"/>
        <v>42525.653611111113</v>
      </c>
      <c r="U953">
        <f t="shared" si="74"/>
        <v>2016</v>
      </c>
      <c r="V953" s="14" t="s">
        <v>8369</v>
      </c>
    </row>
    <row r="954" spans="1:22" ht="66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9">
        <f t="shared" si="70"/>
        <v>39.942857142857143</v>
      </c>
      <c r="P954" s="8">
        <f t="shared" si="71"/>
        <v>99.857142857142861</v>
      </c>
      <c r="Q954" s="4" t="s">
        <v>8319</v>
      </c>
      <c r="R954" s="4" t="s">
        <v>8321</v>
      </c>
      <c r="S954" s="13">
        <f t="shared" si="72"/>
        <v>42662.613564814819</v>
      </c>
      <c r="T954" s="13">
        <f t="shared" si="73"/>
        <v>42692.655231481476</v>
      </c>
      <c r="U954">
        <f t="shared" si="74"/>
        <v>2016</v>
      </c>
      <c r="V954" s="14" t="s">
        <v>8376</v>
      </c>
    </row>
    <row r="955" spans="1:22" ht="88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9">
        <f t="shared" si="70"/>
        <v>0.84</v>
      </c>
      <c r="P955" s="8">
        <f t="shared" si="71"/>
        <v>25.2</v>
      </c>
      <c r="Q955" s="4" t="s">
        <v>8319</v>
      </c>
      <c r="R955" s="4" t="s">
        <v>8321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  <c r="V955" s="14" t="s">
        <v>8378</v>
      </c>
    </row>
    <row r="956" spans="1:22" ht="88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9">
        <f t="shared" si="70"/>
        <v>43.406666666666666</v>
      </c>
      <c r="P956" s="8">
        <f t="shared" si="71"/>
        <v>89.191780821917803</v>
      </c>
      <c r="Q956" s="4" t="s">
        <v>8319</v>
      </c>
      <c r="R956" s="4" t="s">
        <v>8321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  <c r="V956" s="14" t="s">
        <v>8373</v>
      </c>
    </row>
    <row r="957" spans="1:22" ht="88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9">
        <f t="shared" si="70"/>
        <v>5.6613333333333333</v>
      </c>
      <c r="P957" s="8">
        <f t="shared" si="71"/>
        <v>182.6236559139785</v>
      </c>
      <c r="Q957" s="4" t="s">
        <v>8319</v>
      </c>
      <c r="R957" s="4" t="s">
        <v>8321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  <c r="V957" s="14" t="s">
        <v>8374</v>
      </c>
    </row>
    <row r="958" spans="1:22" ht="132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9">
        <f t="shared" si="70"/>
        <v>1.722</v>
      </c>
      <c r="P958" s="8">
        <f t="shared" si="71"/>
        <v>50.647058823529413</v>
      </c>
      <c r="Q958" s="4" t="s">
        <v>8319</v>
      </c>
      <c r="R958" s="4" t="s">
        <v>8321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  <c r="V958" s="14" t="s">
        <v>8368</v>
      </c>
    </row>
    <row r="959" spans="1:22" ht="66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9">
        <f t="shared" si="70"/>
        <v>1.9416666666666664</v>
      </c>
      <c r="P959" s="8">
        <f t="shared" si="71"/>
        <v>33.285714285714285</v>
      </c>
      <c r="Q959" s="4" t="s">
        <v>8319</v>
      </c>
      <c r="R959" s="4" t="s">
        <v>8321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  <c r="V959" s="14" t="s">
        <v>8376</v>
      </c>
    </row>
    <row r="960" spans="1:22" ht="11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9">
        <f t="shared" si="70"/>
        <v>11.328275684711327</v>
      </c>
      <c r="P960" s="8">
        <f t="shared" si="71"/>
        <v>51.823529411764703</v>
      </c>
      <c r="Q960" s="4" t="s">
        <v>8319</v>
      </c>
      <c r="R960" s="4" t="s">
        <v>8321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  <c r="V960" s="14" t="s">
        <v>8372</v>
      </c>
    </row>
    <row r="961" spans="1:22" ht="88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9">
        <f t="shared" si="70"/>
        <v>38.86</v>
      </c>
      <c r="P961" s="8">
        <f t="shared" si="71"/>
        <v>113.62573099415205</v>
      </c>
      <c r="Q961" s="4" t="s">
        <v>8319</v>
      </c>
      <c r="R961" s="4" t="s">
        <v>8321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  <c r="V961" s="14" t="s">
        <v>8378</v>
      </c>
    </row>
    <row r="962" spans="1:22" ht="88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9">
        <f t="shared" si="70"/>
        <v>46.100628930817614</v>
      </c>
      <c r="P962" s="8">
        <f t="shared" si="71"/>
        <v>136.46276595744681</v>
      </c>
      <c r="Q962" s="4" t="s">
        <v>8319</v>
      </c>
      <c r="R962" s="4" t="s">
        <v>8321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  <c r="V962" s="14" t="s">
        <v>8367</v>
      </c>
    </row>
    <row r="963" spans="1:22" ht="66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9">
        <f t="shared" ref="O963:O1026" si="75">+(E963/D963)*100</f>
        <v>42.188421052631583</v>
      </c>
      <c r="P963" s="8">
        <f t="shared" ref="P963:P1026" si="76">+IFERROR(E963/L963,0)</f>
        <v>364.35454545454547</v>
      </c>
      <c r="Q963" s="4" t="s">
        <v>8319</v>
      </c>
      <c r="R963" s="4" t="s">
        <v>8321</v>
      </c>
      <c r="S963" s="13">
        <f t="shared" ref="S963:S1026" si="77">(((J963/86400)+25569))</f>
        <v>42740.693692129629</v>
      </c>
      <c r="T963" s="13">
        <f t="shared" ref="T963:T1026" si="78">(((I963/86400)+25569))</f>
        <v>42786.791666666672</v>
      </c>
      <c r="U963">
        <f t="shared" ref="U963:U1026" si="79">+YEAR(S963)</f>
        <v>2017</v>
      </c>
      <c r="V963" s="14" t="s">
        <v>8367</v>
      </c>
    </row>
    <row r="964" spans="1:22" ht="11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9">
        <f t="shared" si="75"/>
        <v>28.48</v>
      </c>
      <c r="P964" s="8">
        <f t="shared" si="76"/>
        <v>19.243243243243242</v>
      </c>
      <c r="Q964" s="4" t="s">
        <v>8319</v>
      </c>
      <c r="R964" s="4" t="s">
        <v>8321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  <c r="V964" s="14" t="s">
        <v>8367</v>
      </c>
    </row>
    <row r="965" spans="1:22" ht="66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9">
        <f t="shared" si="75"/>
        <v>1.077142857142857</v>
      </c>
      <c r="P965" s="8">
        <f t="shared" si="76"/>
        <v>41.888888888888886</v>
      </c>
      <c r="Q965" s="4" t="s">
        <v>8319</v>
      </c>
      <c r="R965" s="4" t="s">
        <v>8321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  <c r="V965" s="14" t="s">
        <v>8375</v>
      </c>
    </row>
    <row r="966" spans="1:22" ht="88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9">
        <f t="shared" si="75"/>
        <v>0.79909090909090907</v>
      </c>
      <c r="P966" s="8">
        <f t="shared" si="76"/>
        <v>30.310344827586206</v>
      </c>
      <c r="Q966" s="4" t="s">
        <v>8319</v>
      </c>
      <c r="R966" s="4" t="s">
        <v>8321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  <c r="V966" s="14" t="s">
        <v>8373</v>
      </c>
    </row>
    <row r="967" spans="1:22" ht="88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9">
        <f t="shared" si="75"/>
        <v>1.1919999999999999</v>
      </c>
      <c r="P967" s="8">
        <f t="shared" si="76"/>
        <v>49.666666666666664</v>
      </c>
      <c r="Q967" s="4" t="s">
        <v>8319</v>
      </c>
      <c r="R967" s="4" t="s">
        <v>8321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  <c r="V967" s="14" t="s">
        <v>8375</v>
      </c>
    </row>
    <row r="968" spans="1:22" ht="88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9">
        <f t="shared" si="75"/>
        <v>14.799999999999999</v>
      </c>
      <c r="P968" s="8">
        <f t="shared" si="76"/>
        <v>59.2</v>
      </c>
      <c r="Q968" s="4" t="s">
        <v>8319</v>
      </c>
      <c r="R968" s="4" t="s">
        <v>8321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  <c r="V968" s="14" t="s">
        <v>8375</v>
      </c>
    </row>
    <row r="969" spans="1:22" ht="88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9">
        <f t="shared" si="75"/>
        <v>17.810000000000002</v>
      </c>
      <c r="P969" s="8">
        <f t="shared" si="76"/>
        <v>43.97530864197531</v>
      </c>
      <c r="Q969" s="4" t="s">
        <v>8319</v>
      </c>
      <c r="R969" s="4" t="s">
        <v>8321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  <c r="V969" s="14" t="s">
        <v>8368</v>
      </c>
    </row>
    <row r="970" spans="1:22" ht="88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9">
        <f t="shared" si="75"/>
        <v>1.325</v>
      </c>
      <c r="P970" s="8">
        <f t="shared" si="76"/>
        <v>26.5</v>
      </c>
      <c r="Q970" s="4" t="s">
        <v>8319</v>
      </c>
      <c r="R970" s="4" t="s">
        <v>8321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  <c r="V970" s="14" t="s">
        <v>8373</v>
      </c>
    </row>
    <row r="971" spans="1:22" ht="44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9">
        <f t="shared" si="75"/>
        <v>46.666666666666664</v>
      </c>
      <c r="P971" s="8">
        <f t="shared" si="76"/>
        <v>1272.7272727272727</v>
      </c>
      <c r="Q971" s="4" t="s">
        <v>8319</v>
      </c>
      <c r="R971" s="4" t="s">
        <v>8321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  <c r="V971" s="14" t="s">
        <v>8367</v>
      </c>
    </row>
    <row r="972" spans="1:22" ht="11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9">
        <f t="shared" si="75"/>
        <v>45.92</v>
      </c>
      <c r="P972" s="8">
        <f t="shared" si="76"/>
        <v>164</v>
      </c>
      <c r="Q972" s="4" t="s">
        <v>8319</v>
      </c>
      <c r="R972" s="4" t="s">
        <v>8321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  <c r="V972" s="14" t="s">
        <v>8378</v>
      </c>
    </row>
    <row r="973" spans="1:22" ht="88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9">
        <f t="shared" si="75"/>
        <v>0.22599999999999998</v>
      </c>
      <c r="P973" s="8">
        <f t="shared" si="76"/>
        <v>45.2</v>
      </c>
      <c r="Q973" s="4" t="s">
        <v>8319</v>
      </c>
      <c r="R973" s="4" t="s">
        <v>8321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  <c r="V973" s="14" t="s">
        <v>8369</v>
      </c>
    </row>
    <row r="974" spans="1:22" ht="88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9">
        <f t="shared" si="75"/>
        <v>34.625</v>
      </c>
      <c r="P974" s="8">
        <f t="shared" si="76"/>
        <v>153.88888888888889</v>
      </c>
      <c r="Q974" s="4" t="s">
        <v>8319</v>
      </c>
      <c r="R974" s="4" t="s">
        <v>8321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  <c r="V974" s="14" t="s">
        <v>8374</v>
      </c>
    </row>
    <row r="975" spans="1:22" ht="11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9">
        <f t="shared" si="75"/>
        <v>2.0549999999999997</v>
      </c>
      <c r="P975" s="8">
        <f t="shared" si="76"/>
        <v>51.375</v>
      </c>
      <c r="Q975" s="4" t="s">
        <v>8319</v>
      </c>
      <c r="R975" s="4" t="s">
        <v>8321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  <c r="V975" s="14" t="s">
        <v>8375</v>
      </c>
    </row>
    <row r="976" spans="1:22" ht="88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9">
        <f t="shared" si="75"/>
        <v>0.55999999999999994</v>
      </c>
      <c r="P976" s="8">
        <f t="shared" si="76"/>
        <v>93.333333333333329</v>
      </c>
      <c r="Q976" s="4" t="s">
        <v>8319</v>
      </c>
      <c r="R976" s="4" t="s">
        <v>8321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  <c r="V976" s="14" t="s">
        <v>8368</v>
      </c>
    </row>
    <row r="977" spans="1:22" ht="11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9">
        <f t="shared" si="75"/>
        <v>2.6069999999999998</v>
      </c>
      <c r="P977" s="8">
        <f t="shared" si="76"/>
        <v>108.625</v>
      </c>
      <c r="Q977" s="4" t="s">
        <v>8319</v>
      </c>
      <c r="R977" s="4" t="s">
        <v>8321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  <c r="V977" s="14" t="s">
        <v>8369</v>
      </c>
    </row>
    <row r="978" spans="1:22" ht="88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9">
        <f t="shared" si="75"/>
        <v>1.9259999999999999</v>
      </c>
      <c r="P978" s="8">
        <f t="shared" si="76"/>
        <v>160.5</v>
      </c>
      <c r="Q978" s="4" t="s">
        <v>8319</v>
      </c>
      <c r="R978" s="4" t="s">
        <v>8321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  <c r="V978" s="14" t="s">
        <v>8371</v>
      </c>
    </row>
    <row r="979" spans="1:22" ht="11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9">
        <f t="shared" si="75"/>
        <v>33.666666666666664</v>
      </c>
      <c r="P979" s="8">
        <f t="shared" si="76"/>
        <v>75.75</v>
      </c>
      <c r="Q979" s="4" t="s">
        <v>8319</v>
      </c>
      <c r="R979" s="4" t="s">
        <v>8321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  <c r="V979" s="14" t="s">
        <v>8367</v>
      </c>
    </row>
    <row r="980" spans="1:22" ht="88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9">
        <f t="shared" si="75"/>
        <v>56.263267182990241</v>
      </c>
      <c r="P980" s="8">
        <f t="shared" si="76"/>
        <v>790.83739837398377</v>
      </c>
      <c r="Q980" s="4" t="s">
        <v>8319</v>
      </c>
      <c r="R980" s="4" t="s">
        <v>8321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  <c r="V980" s="14" t="s">
        <v>8367</v>
      </c>
    </row>
    <row r="981" spans="1:22" ht="88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9">
        <f t="shared" si="75"/>
        <v>82.817599999999999</v>
      </c>
      <c r="P981" s="8">
        <f t="shared" si="76"/>
        <v>301.93916666666667</v>
      </c>
      <c r="Q981" s="4" t="s">
        <v>8319</v>
      </c>
      <c r="R981" s="4" t="s">
        <v>8321</v>
      </c>
      <c r="S981" s="13">
        <f t="shared" si="77"/>
        <v>42506.416990740741</v>
      </c>
      <c r="T981" s="13">
        <f t="shared" si="78"/>
        <v>42541.790972222225</v>
      </c>
      <c r="U981">
        <f t="shared" si="79"/>
        <v>2016</v>
      </c>
      <c r="V981" s="14" t="s">
        <v>8370</v>
      </c>
    </row>
    <row r="982" spans="1:22" ht="11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9">
        <f t="shared" si="75"/>
        <v>14.860000000000001</v>
      </c>
      <c r="P982" s="8">
        <f t="shared" si="76"/>
        <v>47.935483870967744</v>
      </c>
      <c r="Q982" s="4" t="s">
        <v>8319</v>
      </c>
      <c r="R982" s="4" t="s">
        <v>8321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  <c r="V982" s="14" t="s">
        <v>8376</v>
      </c>
    </row>
    <row r="983" spans="1:22" ht="11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9">
        <f t="shared" si="75"/>
        <v>1.2375123751237513E-2</v>
      </c>
      <c r="P983" s="8">
        <f t="shared" si="76"/>
        <v>2.75</v>
      </c>
      <c r="Q983" s="4" t="s">
        <v>8319</v>
      </c>
      <c r="R983" s="4" t="s">
        <v>8321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  <c r="V983" s="14" t="s">
        <v>8373</v>
      </c>
    </row>
    <row r="984" spans="1:22" ht="88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9">
        <f t="shared" si="75"/>
        <v>1.7142857142857144E-2</v>
      </c>
      <c r="P984" s="8">
        <f t="shared" si="76"/>
        <v>1</v>
      </c>
      <c r="Q984" s="4" t="s">
        <v>8319</v>
      </c>
      <c r="R984" s="4" t="s">
        <v>8321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  <c r="V984" s="14" t="s">
        <v>8375</v>
      </c>
    </row>
    <row r="985" spans="1:22" ht="11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9">
        <f t="shared" si="75"/>
        <v>29.506136117214709</v>
      </c>
      <c r="P985" s="8">
        <f t="shared" si="76"/>
        <v>171.79329608938548</v>
      </c>
      <c r="Q985" s="4" t="s">
        <v>8319</v>
      </c>
      <c r="R985" s="4" t="s">
        <v>8321</v>
      </c>
      <c r="S985" s="13">
        <f t="shared" si="77"/>
        <v>42574.667650462958</v>
      </c>
      <c r="T985" s="13">
        <f t="shared" si="78"/>
        <v>42605.870833333334</v>
      </c>
      <c r="U985">
        <f t="shared" si="79"/>
        <v>2016</v>
      </c>
      <c r="V985" s="14" t="s">
        <v>8373</v>
      </c>
    </row>
    <row r="986" spans="1:22" ht="132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9">
        <f t="shared" si="75"/>
        <v>1.06</v>
      </c>
      <c r="P986" s="8">
        <f t="shared" si="76"/>
        <v>35.333333333333336</v>
      </c>
      <c r="Q986" s="4" t="s">
        <v>8319</v>
      </c>
      <c r="R986" s="4" t="s">
        <v>8321</v>
      </c>
      <c r="S986" s="13">
        <f t="shared" si="77"/>
        <v>42061.11583333333</v>
      </c>
      <c r="T986" s="13">
        <f t="shared" si="78"/>
        <v>42091.074166666665</v>
      </c>
      <c r="U986">
        <f t="shared" si="79"/>
        <v>2015</v>
      </c>
      <c r="V986" s="14" t="s">
        <v>8368</v>
      </c>
    </row>
    <row r="987" spans="1:22" ht="88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9">
        <f t="shared" si="75"/>
        <v>6.293333333333333</v>
      </c>
      <c r="P987" s="8">
        <f t="shared" si="76"/>
        <v>82.086956521739125</v>
      </c>
      <c r="Q987" s="4" t="s">
        <v>8319</v>
      </c>
      <c r="R987" s="4" t="s">
        <v>8321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  <c r="V987" s="14" t="s">
        <v>8378</v>
      </c>
    </row>
    <row r="988" spans="1:22" ht="88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9">
        <f t="shared" si="75"/>
        <v>12.75</v>
      </c>
      <c r="P988" s="8">
        <f t="shared" si="76"/>
        <v>110.8695652173913</v>
      </c>
      <c r="Q988" s="4" t="s">
        <v>8319</v>
      </c>
      <c r="R988" s="4" t="s">
        <v>8321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  <c r="V988" s="14" t="s">
        <v>8377</v>
      </c>
    </row>
    <row r="989" spans="1:22" ht="88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9">
        <f t="shared" si="75"/>
        <v>13.22</v>
      </c>
      <c r="P989" s="8">
        <f t="shared" si="76"/>
        <v>161.21951219512195</v>
      </c>
      <c r="Q989" s="4" t="s">
        <v>8319</v>
      </c>
      <c r="R989" s="4" t="s">
        <v>8321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  <c r="V989" s="14" t="s">
        <v>8370</v>
      </c>
    </row>
    <row r="990" spans="1:22" ht="88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9">
        <f t="shared" si="75"/>
        <v>0</v>
      </c>
      <c r="P990" s="8">
        <f t="shared" si="76"/>
        <v>0</v>
      </c>
      <c r="Q990" s="4" t="s">
        <v>8319</v>
      </c>
      <c r="R990" s="4" t="s">
        <v>8321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  <c r="V990" s="14" t="s">
        <v>8375</v>
      </c>
    </row>
    <row r="991" spans="1:22" ht="44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9">
        <f t="shared" si="75"/>
        <v>16.77</v>
      </c>
      <c r="P991" s="8">
        <f t="shared" si="76"/>
        <v>52.40625</v>
      </c>
      <c r="Q991" s="4" t="s">
        <v>8319</v>
      </c>
      <c r="R991" s="4" t="s">
        <v>8321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  <c r="V991" s="14" t="s">
        <v>8374</v>
      </c>
    </row>
    <row r="992" spans="1:22" ht="88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9">
        <f t="shared" si="75"/>
        <v>0.104</v>
      </c>
      <c r="P992" s="8">
        <f t="shared" si="76"/>
        <v>13</v>
      </c>
      <c r="Q992" s="4" t="s">
        <v>8319</v>
      </c>
      <c r="R992" s="4" t="s">
        <v>8321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  <c r="V992" s="14" t="s">
        <v>8374</v>
      </c>
    </row>
    <row r="993" spans="1:22" ht="132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9">
        <f t="shared" si="75"/>
        <v>4.24</v>
      </c>
      <c r="P993" s="8">
        <f t="shared" si="76"/>
        <v>30.285714285714285</v>
      </c>
      <c r="Q993" s="4" t="s">
        <v>8319</v>
      </c>
      <c r="R993" s="4" t="s">
        <v>8321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  <c r="V993" s="14" t="s">
        <v>8371</v>
      </c>
    </row>
    <row r="994" spans="1:22" ht="66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9">
        <f t="shared" si="75"/>
        <v>0.46699999999999997</v>
      </c>
      <c r="P994" s="8">
        <f t="shared" si="76"/>
        <v>116.75</v>
      </c>
      <c r="Q994" s="4" t="s">
        <v>8319</v>
      </c>
      <c r="R994" s="4" t="s">
        <v>8321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  <c r="V994" s="14" t="s">
        <v>8372</v>
      </c>
    </row>
    <row r="995" spans="1:22" ht="88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9">
        <f t="shared" si="75"/>
        <v>25.087142857142858</v>
      </c>
      <c r="P995" s="8">
        <f t="shared" si="76"/>
        <v>89.59693877551021</v>
      </c>
      <c r="Q995" s="4" t="s">
        <v>8319</v>
      </c>
      <c r="R995" s="4" t="s">
        <v>8321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  <c r="V995" s="14" t="s">
        <v>8376</v>
      </c>
    </row>
    <row r="996" spans="1:22" ht="132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9">
        <f t="shared" si="75"/>
        <v>2.3345000000000002</v>
      </c>
      <c r="P996" s="8">
        <f t="shared" si="76"/>
        <v>424.45454545454544</v>
      </c>
      <c r="Q996" s="4" t="s">
        <v>8319</v>
      </c>
      <c r="R996" s="4" t="s">
        <v>8321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  <c r="V996" s="14" t="s">
        <v>8376</v>
      </c>
    </row>
    <row r="997" spans="1:22" ht="88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9">
        <f t="shared" si="75"/>
        <v>7.26</v>
      </c>
      <c r="P997" s="8">
        <f t="shared" si="76"/>
        <v>80.666666666666671</v>
      </c>
      <c r="Q997" s="4" t="s">
        <v>8319</v>
      </c>
      <c r="R997" s="4" t="s">
        <v>8321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  <c r="V997" s="14" t="s">
        <v>8377</v>
      </c>
    </row>
    <row r="998" spans="1:22" ht="66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9">
        <f t="shared" si="75"/>
        <v>1.625</v>
      </c>
      <c r="P998" s="8">
        <f t="shared" si="76"/>
        <v>13</v>
      </c>
      <c r="Q998" s="4" t="s">
        <v>8319</v>
      </c>
      <c r="R998" s="4" t="s">
        <v>8321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  <c r="V998" s="14" t="s">
        <v>8371</v>
      </c>
    </row>
    <row r="999" spans="1:22" ht="66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9">
        <f t="shared" si="75"/>
        <v>1.3</v>
      </c>
      <c r="P999" s="8">
        <f t="shared" si="76"/>
        <v>8.125</v>
      </c>
      <c r="Q999" s="4" t="s">
        <v>8319</v>
      </c>
      <c r="R999" s="4" t="s">
        <v>8321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  <c r="V999" s="14" t="s">
        <v>8376</v>
      </c>
    </row>
    <row r="1000" spans="1:22" ht="66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9">
        <f t="shared" si="75"/>
        <v>58.558333333333337</v>
      </c>
      <c r="P1000" s="8">
        <f t="shared" si="76"/>
        <v>153.42794759825327</v>
      </c>
      <c r="Q1000" s="4" t="s">
        <v>8319</v>
      </c>
      <c r="R1000" s="4" t="s">
        <v>8321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  <c r="V1000" s="14" t="s">
        <v>8376</v>
      </c>
    </row>
    <row r="1001" spans="1:22" ht="88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9">
        <f t="shared" si="75"/>
        <v>7.7886666666666677</v>
      </c>
      <c r="P1001" s="8">
        <f t="shared" si="76"/>
        <v>292.07499999999999</v>
      </c>
      <c r="Q1001" s="4" t="s">
        <v>8319</v>
      </c>
      <c r="R1001" s="4" t="s">
        <v>8321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  <c r="V1001" s="14" t="s">
        <v>8376</v>
      </c>
    </row>
    <row r="1002" spans="1:22" ht="88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9">
        <f t="shared" si="75"/>
        <v>2.2157147647256061</v>
      </c>
      <c r="P1002" s="8">
        <f t="shared" si="76"/>
        <v>3304</v>
      </c>
      <c r="Q1002" s="4" t="s">
        <v>8319</v>
      </c>
      <c r="R1002" s="4" t="s">
        <v>8321</v>
      </c>
      <c r="S1002" s="13">
        <f t="shared" si="77"/>
        <v>42749.05972222222</v>
      </c>
      <c r="T1002" s="13">
        <f t="shared" si="78"/>
        <v>42809.018055555556</v>
      </c>
      <c r="U1002">
        <f t="shared" si="79"/>
        <v>2017</v>
      </c>
      <c r="V1002" s="14" t="s">
        <v>8367</v>
      </c>
    </row>
    <row r="1003" spans="1:22" ht="11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9">
        <f t="shared" si="75"/>
        <v>104</v>
      </c>
      <c r="P1003" s="8">
        <f t="shared" si="76"/>
        <v>1300</v>
      </c>
      <c r="Q1003" s="4" t="s">
        <v>8319</v>
      </c>
      <c r="R1003" s="4" t="s">
        <v>8321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  <c r="V1003" s="14" t="s">
        <v>8378</v>
      </c>
    </row>
    <row r="1004" spans="1:22" ht="88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9">
        <f t="shared" si="75"/>
        <v>29.6029602960296</v>
      </c>
      <c r="P1004" s="8">
        <f t="shared" si="76"/>
        <v>134.54545454545453</v>
      </c>
      <c r="Q1004" s="4" t="s">
        <v>8319</v>
      </c>
      <c r="R1004" s="4" t="s">
        <v>8321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  <c r="V1004" s="14" t="s">
        <v>8377</v>
      </c>
    </row>
    <row r="1005" spans="1:22" ht="66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9">
        <f t="shared" si="75"/>
        <v>16.055</v>
      </c>
      <c r="P1005" s="8">
        <f t="shared" si="76"/>
        <v>214.06666666666666</v>
      </c>
      <c r="Q1005" s="4" t="s">
        <v>8319</v>
      </c>
      <c r="R1005" s="4" t="s">
        <v>8321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  <c r="V1005" s="14" t="s">
        <v>8368</v>
      </c>
    </row>
    <row r="1006" spans="1:22" ht="66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9">
        <f t="shared" si="75"/>
        <v>82.207999999999998</v>
      </c>
      <c r="P1006" s="8">
        <f t="shared" si="76"/>
        <v>216.33684210526314</v>
      </c>
      <c r="Q1006" s="4" t="s">
        <v>8319</v>
      </c>
      <c r="R1006" s="4" t="s">
        <v>8321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  <c r="V1006" s="14" t="s">
        <v>8367</v>
      </c>
    </row>
    <row r="1007" spans="1:22" ht="66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9">
        <f t="shared" si="75"/>
        <v>75.051000000000002</v>
      </c>
      <c r="P1007" s="8">
        <f t="shared" si="76"/>
        <v>932.31055900621118</v>
      </c>
      <c r="Q1007" s="4" t="s">
        <v>8319</v>
      </c>
      <c r="R1007" s="4" t="s">
        <v>8321</v>
      </c>
      <c r="S1007" s="13">
        <f t="shared" si="77"/>
        <v>42276.624803240746</v>
      </c>
      <c r="T1007" s="13">
        <f t="shared" si="78"/>
        <v>42307.624803240746</v>
      </c>
      <c r="U1007">
        <f t="shared" si="79"/>
        <v>2015</v>
      </c>
      <c r="V1007" s="14" t="s">
        <v>8375</v>
      </c>
    </row>
    <row r="1008" spans="1:22" ht="88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9">
        <f t="shared" si="75"/>
        <v>5.8500000000000005</v>
      </c>
      <c r="P1008" s="8">
        <f t="shared" si="76"/>
        <v>29.25</v>
      </c>
      <c r="Q1008" s="4" t="s">
        <v>8319</v>
      </c>
      <c r="R1008" s="4" t="s">
        <v>8321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  <c r="V1008" s="14" t="s">
        <v>8378</v>
      </c>
    </row>
    <row r="1009" spans="1:22" ht="88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9">
        <f t="shared" si="75"/>
        <v>44.32</v>
      </c>
      <c r="P1009" s="8">
        <f t="shared" si="76"/>
        <v>174.94736842105263</v>
      </c>
      <c r="Q1009" s="4" t="s">
        <v>8319</v>
      </c>
      <c r="R1009" s="4" t="s">
        <v>8321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  <c r="V1009" s="14" t="s">
        <v>8377</v>
      </c>
    </row>
    <row r="1010" spans="1:22" ht="11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9">
        <f t="shared" si="75"/>
        <v>0.26737967914438499</v>
      </c>
      <c r="P1010" s="8">
        <f t="shared" si="76"/>
        <v>250</v>
      </c>
      <c r="Q1010" s="4" t="s">
        <v>8319</v>
      </c>
      <c r="R1010" s="4" t="s">
        <v>8321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  <c r="V1010" s="14" t="s">
        <v>8377</v>
      </c>
    </row>
    <row r="1011" spans="1:22" ht="11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9">
        <f t="shared" si="75"/>
        <v>13.13</v>
      </c>
      <c r="P1011" s="8">
        <f t="shared" si="76"/>
        <v>65</v>
      </c>
      <c r="Q1011" s="4" t="s">
        <v>8319</v>
      </c>
      <c r="R1011" s="4" t="s">
        <v>8321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  <c r="V1011" s="14" t="s">
        <v>8370</v>
      </c>
    </row>
    <row r="1012" spans="1:22" ht="88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9">
        <f t="shared" si="75"/>
        <v>0.19088937093275488</v>
      </c>
      <c r="P1012" s="8">
        <f t="shared" si="76"/>
        <v>55</v>
      </c>
      <c r="Q1012" s="4" t="s">
        <v>8319</v>
      </c>
      <c r="R1012" s="4" t="s">
        <v>8321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  <c r="V1012" s="14" t="s">
        <v>8373</v>
      </c>
    </row>
    <row r="1013" spans="1:22" ht="88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9">
        <f t="shared" si="75"/>
        <v>0.375</v>
      </c>
      <c r="P1013" s="8">
        <f t="shared" si="76"/>
        <v>75</v>
      </c>
      <c r="Q1013" s="4" t="s">
        <v>8319</v>
      </c>
      <c r="R1013" s="4" t="s">
        <v>8321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  <c r="V1013" s="14" t="s">
        <v>8377</v>
      </c>
    </row>
    <row r="1014" spans="1:22" ht="11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9">
        <f t="shared" si="75"/>
        <v>21535.021000000001</v>
      </c>
      <c r="P1014" s="8">
        <f t="shared" si="76"/>
        <v>1389.3561935483872</v>
      </c>
      <c r="Q1014" s="4" t="s">
        <v>8319</v>
      </c>
      <c r="R1014" s="4" t="s">
        <v>8321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  <c r="V1014" s="14" t="s">
        <v>8378</v>
      </c>
    </row>
    <row r="1015" spans="1:22" ht="88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9">
        <f t="shared" si="75"/>
        <v>34.527999999999999</v>
      </c>
      <c r="P1015" s="8">
        <f t="shared" si="76"/>
        <v>95.911111111111111</v>
      </c>
      <c r="Q1015" s="4" t="s">
        <v>8319</v>
      </c>
      <c r="R1015" s="4" t="s">
        <v>8321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  <c r="V1015" s="14" t="s">
        <v>8378</v>
      </c>
    </row>
    <row r="1016" spans="1:22" ht="66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9">
        <f t="shared" si="75"/>
        <v>30.599999999999998</v>
      </c>
      <c r="P1016" s="8">
        <f t="shared" si="76"/>
        <v>191.25</v>
      </c>
      <c r="Q1016" s="4" t="s">
        <v>8319</v>
      </c>
      <c r="R1016" s="4" t="s">
        <v>8321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  <c r="V1016" s="14" t="s">
        <v>8377</v>
      </c>
    </row>
    <row r="1017" spans="1:22" ht="66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9">
        <f t="shared" si="75"/>
        <v>2.666666666666667</v>
      </c>
      <c r="P1017" s="8">
        <f t="shared" si="76"/>
        <v>40</v>
      </c>
      <c r="Q1017" s="4" t="s">
        <v>8319</v>
      </c>
      <c r="R1017" s="4" t="s">
        <v>8321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  <c r="V1017" s="14" t="s">
        <v>8376</v>
      </c>
    </row>
    <row r="1018" spans="1:22" ht="88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9">
        <f t="shared" si="75"/>
        <v>2.8420000000000001</v>
      </c>
      <c r="P1018" s="8">
        <f t="shared" si="76"/>
        <v>74.78947368421052</v>
      </c>
      <c r="Q1018" s="4" t="s">
        <v>8319</v>
      </c>
      <c r="R1018" s="4" t="s">
        <v>8321</v>
      </c>
      <c r="S1018" s="13">
        <f t="shared" si="77"/>
        <v>42422.107129629629</v>
      </c>
      <c r="T1018" s="13">
        <f t="shared" si="78"/>
        <v>42467.065462962964</v>
      </c>
      <c r="U1018">
        <f t="shared" si="79"/>
        <v>2016</v>
      </c>
      <c r="V1018" s="14" t="s">
        <v>8368</v>
      </c>
    </row>
    <row r="1019" spans="1:22" ht="11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9">
        <f t="shared" si="75"/>
        <v>22.878799999999998</v>
      </c>
      <c r="P1019" s="8">
        <f t="shared" si="76"/>
        <v>161.11830985915492</v>
      </c>
      <c r="Q1019" s="4" t="s">
        <v>8319</v>
      </c>
      <c r="R1019" s="4" t="s">
        <v>8321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  <c r="V1019" s="14" t="s">
        <v>8376</v>
      </c>
    </row>
    <row r="1020" spans="1:22" ht="88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9">
        <f t="shared" si="75"/>
        <v>3.105</v>
      </c>
      <c r="P1020" s="8">
        <f t="shared" si="76"/>
        <v>88.714285714285708</v>
      </c>
      <c r="Q1020" s="4" t="s">
        <v>8319</v>
      </c>
      <c r="R1020" s="4" t="s">
        <v>8321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  <c r="V1020" s="14" t="s">
        <v>8371</v>
      </c>
    </row>
    <row r="1021" spans="1:22" ht="88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9">
        <f t="shared" si="75"/>
        <v>47.333333333333336</v>
      </c>
      <c r="P1021" s="8">
        <f t="shared" si="76"/>
        <v>53.25</v>
      </c>
      <c r="Q1021" s="4" t="s">
        <v>8319</v>
      </c>
      <c r="R1021" s="4" t="s">
        <v>8321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  <c r="V1021" s="14" t="s">
        <v>8367</v>
      </c>
    </row>
    <row r="1022" spans="1:22" ht="88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9">
        <f t="shared" si="75"/>
        <v>205.54838709677421</v>
      </c>
      <c r="P1022" s="8">
        <f t="shared" si="76"/>
        <v>106.2</v>
      </c>
      <c r="Q1022" s="4" t="s">
        <v>8325</v>
      </c>
      <c r="R1022" s="4" t="s">
        <v>8330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  <c r="V1022" s="14" t="s">
        <v>8370</v>
      </c>
    </row>
    <row r="1023" spans="1:22" ht="88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9">
        <f t="shared" si="75"/>
        <v>351.80366666666669</v>
      </c>
      <c r="P1023" s="8">
        <f t="shared" si="76"/>
        <v>22.079728033472804</v>
      </c>
      <c r="Q1023" s="4" t="s">
        <v>8325</v>
      </c>
      <c r="R1023" s="4" t="s">
        <v>8330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  <c r="V1023" s="14" t="s">
        <v>8375</v>
      </c>
    </row>
    <row r="1024" spans="1:22" ht="66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9">
        <f t="shared" si="75"/>
        <v>114.9</v>
      </c>
      <c r="P1024" s="8">
        <f t="shared" si="76"/>
        <v>31.054054054054053</v>
      </c>
      <c r="Q1024" s="4" t="s">
        <v>8325</v>
      </c>
      <c r="R1024" s="4" t="s">
        <v>8330</v>
      </c>
      <c r="S1024" s="13">
        <f t="shared" si="77"/>
        <v>42111.646724537037</v>
      </c>
      <c r="T1024" s="13">
        <f t="shared" si="78"/>
        <v>42141.646724537037</v>
      </c>
      <c r="U1024">
        <f t="shared" si="79"/>
        <v>2015</v>
      </c>
      <c r="V1024" s="14" t="s">
        <v>8369</v>
      </c>
    </row>
    <row r="1025" spans="1:22" ht="88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9">
        <f t="shared" si="75"/>
        <v>237.15</v>
      </c>
      <c r="P1025" s="8">
        <f t="shared" si="76"/>
        <v>36.206106870229007</v>
      </c>
      <c r="Q1025" s="4" t="s">
        <v>8325</v>
      </c>
      <c r="R1025" s="4" t="s">
        <v>8330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  <c r="V1025" s="14" t="s">
        <v>8370</v>
      </c>
    </row>
    <row r="1026" spans="1:22" ht="88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9">
        <f t="shared" si="75"/>
        <v>118.63774999999998</v>
      </c>
      <c r="P1026" s="8">
        <f t="shared" si="76"/>
        <v>388.9762295081967</v>
      </c>
      <c r="Q1026" s="4" t="s">
        <v>8325</v>
      </c>
      <c r="R1026" s="4" t="s">
        <v>8330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  <c r="V1026" s="14" t="s">
        <v>8367</v>
      </c>
    </row>
    <row r="1027" spans="1:22" ht="66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9">
        <f t="shared" ref="O1027:O1090" si="80">+(E1027/D1027)*100</f>
        <v>109.92831428571431</v>
      </c>
      <c r="P1027" s="8">
        <f t="shared" ref="P1027:P1090" si="81">+IFERROR(E1027/L1027,0)</f>
        <v>71.848571428571432</v>
      </c>
      <c r="Q1027" s="4" t="s">
        <v>8325</v>
      </c>
      <c r="R1027" s="4" t="s">
        <v>8330</v>
      </c>
      <c r="S1027" s="13">
        <f t="shared" ref="S1027:S1090" si="82">(((J1027/86400)+25569))</f>
        <v>42049.833761574075</v>
      </c>
      <c r="T1027" s="13">
        <f t="shared" ref="T1027:T1090" si="83">(((I1027/86400)+25569))</f>
        <v>42079.792094907403</v>
      </c>
      <c r="U1027">
        <f t="shared" ref="U1027:U1090" si="84">+YEAR(S1027)</f>
        <v>2015</v>
      </c>
      <c r="V1027" s="14" t="s">
        <v>8368</v>
      </c>
    </row>
    <row r="1028" spans="1:22" ht="11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9">
        <f t="shared" si="80"/>
        <v>100.00828571428571</v>
      </c>
      <c r="P1028" s="8">
        <f t="shared" si="81"/>
        <v>57.381803278688523</v>
      </c>
      <c r="Q1028" s="4" t="s">
        <v>8325</v>
      </c>
      <c r="R1028" s="4" t="s">
        <v>8330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  <c r="V1028" s="14" t="s">
        <v>8368</v>
      </c>
    </row>
    <row r="1029" spans="1:22" ht="11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9">
        <f t="shared" si="80"/>
        <v>103.09292094387415</v>
      </c>
      <c r="P1029" s="8">
        <f t="shared" si="81"/>
        <v>69.666666666666671</v>
      </c>
      <c r="Q1029" s="4" t="s">
        <v>8325</v>
      </c>
      <c r="R1029" s="4" t="s">
        <v>8330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  <c r="V1029" s="14" t="s">
        <v>8375</v>
      </c>
    </row>
    <row r="1030" spans="1:22" ht="88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9">
        <f t="shared" si="80"/>
        <v>117.27000000000001</v>
      </c>
      <c r="P1030" s="8">
        <f t="shared" si="81"/>
        <v>45.988235294117644</v>
      </c>
      <c r="Q1030" s="4" t="s">
        <v>8325</v>
      </c>
      <c r="R1030" s="4" t="s">
        <v>8330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  <c r="V1030" s="14" t="s">
        <v>8367</v>
      </c>
    </row>
    <row r="1031" spans="1:22" ht="66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9">
        <f t="shared" si="80"/>
        <v>111.75999999999999</v>
      </c>
      <c r="P1031" s="8">
        <f t="shared" si="81"/>
        <v>79.262411347517727</v>
      </c>
      <c r="Q1031" s="4" t="s">
        <v>8325</v>
      </c>
      <c r="R1031" s="4" t="s">
        <v>8330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  <c r="V1031" s="14" t="s">
        <v>8368</v>
      </c>
    </row>
    <row r="1032" spans="1:22" ht="44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9">
        <f t="shared" si="80"/>
        <v>342.09999999999997</v>
      </c>
      <c r="P1032" s="8">
        <f t="shared" si="81"/>
        <v>43.031446540880502</v>
      </c>
      <c r="Q1032" s="4" t="s">
        <v>8325</v>
      </c>
      <c r="R1032" s="4" t="s">
        <v>8330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  <c r="V1032" s="14" t="s">
        <v>8374</v>
      </c>
    </row>
    <row r="1033" spans="1:22" ht="88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9">
        <f t="shared" si="80"/>
        <v>107.4</v>
      </c>
      <c r="P1033" s="8">
        <f t="shared" si="81"/>
        <v>108.48484848484848</v>
      </c>
      <c r="Q1033" s="4" t="s">
        <v>8325</v>
      </c>
      <c r="R1033" s="4" t="s">
        <v>8330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  <c r="V1033" s="14" t="s">
        <v>8377</v>
      </c>
    </row>
    <row r="1034" spans="1:22" ht="44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9">
        <f t="shared" si="80"/>
        <v>108.49703703703703</v>
      </c>
      <c r="P1034" s="8">
        <f t="shared" si="81"/>
        <v>61.029583333333335</v>
      </c>
      <c r="Q1034" s="4" t="s">
        <v>8325</v>
      </c>
      <c r="R1034" s="4" t="s">
        <v>8330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  <c r="V1034" s="14" t="s">
        <v>8370</v>
      </c>
    </row>
    <row r="1035" spans="1:22" ht="11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9">
        <f t="shared" si="80"/>
        <v>102.86144578313252</v>
      </c>
      <c r="P1035" s="8">
        <f t="shared" si="81"/>
        <v>50.592592592592595</v>
      </c>
      <c r="Q1035" s="4" t="s">
        <v>8325</v>
      </c>
      <c r="R1035" s="4" t="s">
        <v>8330</v>
      </c>
      <c r="S1035" s="13">
        <f t="shared" si="82"/>
        <v>42688.732407407406</v>
      </c>
      <c r="T1035" s="13">
        <f t="shared" si="83"/>
        <v>42716.732407407406</v>
      </c>
      <c r="U1035">
        <f t="shared" si="84"/>
        <v>2016</v>
      </c>
      <c r="V1035" s="14" t="s">
        <v>8377</v>
      </c>
    </row>
    <row r="1036" spans="1:22" ht="88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9">
        <f t="shared" si="80"/>
        <v>130.0018</v>
      </c>
      <c r="P1036" s="8">
        <f t="shared" si="81"/>
        <v>39.157168674698795</v>
      </c>
      <c r="Q1036" s="4" t="s">
        <v>8325</v>
      </c>
      <c r="R1036" s="4" t="s">
        <v>8330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  <c r="V1036" s="14" t="s">
        <v>8373</v>
      </c>
    </row>
    <row r="1037" spans="1:22" ht="88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9">
        <f t="shared" si="80"/>
        <v>107.65217391304347</v>
      </c>
      <c r="P1037" s="8">
        <f t="shared" si="81"/>
        <v>65.15789473684211</v>
      </c>
      <c r="Q1037" s="4" t="s">
        <v>8325</v>
      </c>
      <c r="R1037" s="4" t="s">
        <v>8330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  <c r="V1037" s="14" t="s">
        <v>8367</v>
      </c>
    </row>
    <row r="1038" spans="1:22" ht="66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9">
        <f t="shared" si="80"/>
        <v>112.36044444444444</v>
      </c>
      <c r="P1038" s="8">
        <f t="shared" si="81"/>
        <v>23.963127962085309</v>
      </c>
      <c r="Q1038" s="4" t="s">
        <v>8325</v>
      </c>
      <c r="R1038" s="4" t="s">
        <v>8330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  <c r="V1038" s="14" t="s">
        <v>8378</v>
      </c>
    </row>
    <row r="1039" spans="1:22" ht="11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9">
        <f t="shared" si="80"/>
        <v>102.1</v>
      </c>
      <c r="P1039" s="8">
        <f t="shared" si="81"/>
        <v>48.61904761904762</v>
      </c>
      <c r="Q1039" s="4" t="s">
        <v>8325</v>
      </c>
      <c r="R1039" s="4" t="s">
        <v>8330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  <c r="V1039" s="14" t="s">
        <v>8369</v>
      </c>
    </row>
    <row r="1040" spans="1:22" ht="88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9">
        <f t="shared" si="80"/>
        <v>145.33333333333334</v>
      </c>
      <c r="P1040" s="8">
        <f t="shared" si="81"/>
        <v>35.73770491803279</v>
      </c>
      <c r="Q1040" s="4" t="s">
        <v>8325</v>
      </c>
      <c r="R1040" s="4" t="s">
        <v>8330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  <c r="V1040" s="14" t="s">
        <v>8368</v>
      </c>
    </row>
    <row r="1041" spans="1:22" ht="88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9">
        <f t="shared" si="80"/>
        <v>128.19999999999999</v>
      </c>
      <c r="P1041" s="8">
        <f t="shared" si="81"/>
        <v>21.366666666666667</v>
      </c>
      <c r="Q1041" s="4" t="s">
        <v>8325</v>
      </c>
      <c r="R1041" s="4" t="s">
        <v>8330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  <c r="V1041" s="14" t="s">
        <v>8377</v>
      </c>
    </row>
    <row r="1042" spans="1:22" ht="88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9">
        <f t="shared" si="80"/>
        <v>0.29411764705882354</v>
      </c>
      <c r="P1042" s="8">
        <f t="shared" si="81"/>
        <v>250</v>
      </c>
      <c r="Q1042" s="4" t="s">
        <v>8331</v>
      </c>
      <c r="R1042" s="4" t="s">
        <v>8332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  <c r="V1042" s="14" t="s">
        <v>8373</v>
      </c>
    </row>
    <row r="1043" spans="1:22" ht="66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9">
        <f t="shared" si="80"/>
        <v>0</v>
      </c>
      <c r="P1043" s="8">
        <f t="shared" si="81"/>
        <v>0</v>
      </c>
      <c r="Q1043" s="4" t="s">
        <v>8331</v>
      </c>
      <c r="R1043" s="4" t="s">
        <v>8332</v>
      </c>
      <c r="S1043" s="13">
        <f t="shared" si="82"/>
        <v>41831.06009259259</v>
      </c>
      <c r="T1043" s="13">
        <f t="shared" si="83"/>
        <v>41851.06009259259</v>
      </c>
      <c r="U1043">
        <f t="shared" si="84"/>
        <v>2014</v>
      </c>
      <c r="V1043" s="14" t="s">
        <v>8373</v>
      </c>
    </row>
    <row r="1044" spans="1:22" ht="88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9">
        <f t="shared" si="80"/>
        <v>1.5384615384615385</v>
      </c>
      <c r="P1044" s="8">
        <f t="shared" si="81"/>
        <v>10</v>
      </c>
      <c r="Q1044" s="4" t="s">
        <v>8331</v>
      </c>
      <c r="R1044" s="4" t="s">
        <v>8332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  <c r="V1044" s="14" t="s">
        <v>8373</v>
      </c>
    </row>
    <row r="1045" spans="1:22" ht="66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9">
        <f t="shared" si="80"/>
        <v>8.5370000000000008</v>
      </c>
      <c r="P1045" s="8">
        <f t="shared" si="81"/>
        <v>29.236301369863014</v>
      </c>
      <c r="Q1045" s="4" t="s">
        <v>8331</v>
      </c>
      <c r="R1045" s="4" t="s">
        <v>8332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  <c r="V1045" s="14" t="s">
        <v>8369</v>
      </c>
    </row>
    <row r="1046" spans="1:22" ht="11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9">
        <f t="shared" si="80"/>
        <v>8.5714285714285715E-2</v>
      </c>
      <c r="P1046" s="8">
        <f t="shared" si="81"/>
        <v>3</v>
      </c>
      <c r="Q1046" s="4" t="s">
        <v>8331</v>
      </c>
      <c r="R1046" s="4" t="s">
        <v>8332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  <c r="V1046" s="14" t="s">
        <v>8367</v>
      </c>
    </row>
    <row r="1047" spans="1:22" ht="88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9">
        <f t="shared" si="80"/>
        <v>2.6599999999999997</v>
      </c>
      <c r="P1047" s="8">
        <f t="shared" si="81"/>
        <v>33.25</v>
      </c>
      <c r="Q1047" s="4" t="s">
        <v>8331</v>
      </c>
      <c r="R1047" s="4" t="s">
        <v>8332</v>
      </c>
      <c r="S1047" s="13">
        <f t="shared" si="82"/>
        <v>41844.874421296292</v>
      </c>
      <c r="T1047" s="13">
        <f t="shared" si="83"/>
        <v>41874.874421296292</v>
      </c>
      <c r="U1047">
        <f t="shared" si="84"/>
        <v>2014</v>
      </c>
      <c r="V1047" s="14" t="s">
        <v>8373</v>
      </c>
    </row>
    <row r="1048" spans="1:22" ht="88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9">
        <f t="shared" si="80"/>
        <v>0</v>
      </c>
      <c r="P1048" s="8">
        <f t="shared" si="81"/>
        <v>0</v>
      </c>
      <c r="Q1048" s="4" t="s">
        <v>8331</v>
      </c>
      <c r="R1048" s="4" t="s">
        <v>8332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  <c r="V1048" s="14" t="s">
        <v>8377</v>
      </c>
    </row>
    <row r="1049" spans="1:22" ht="88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9">
        <f t="shared" si="80"/>
        <v>0.05</v>
      </c>
      <c r="P1049" s="8">
        <f t="shared" si="81"/>
        <v>1</v>
      </c>
      <c r="Q1049" s="4" t="s">
        <v>8331</v>
      </c>
      <c r="R1049" s="4" t="s">
        <v>8332</v>
      </c>
      <c r="S1049" s="13">
        <f t="shared" si="82"/>
        <v>41918.818460648152</v>
      </c>
      <c r="T1049" s="13">
        <f t="shared" si="83"/>
        <v>41948.860127314816</v>
      </c>
      <c r="U1049">
        <f t="shared" si="84"/>
        <v>2014</v>
      </c>
      <c r="V1049" s="14" t="s">
        <v>8376</v>
      </c>
    </row>
    <row r="1050" spans="1:22" ht="11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9">
        <f t="shared" si="80"/>
        <v>1.4133333333333333</v>
      </c>
      <c r="P1050" s="8">
        <f t="shared" si="81"/>
        <v>53</v>
      </c>
      <c r="Q1050" s="4" t="s">
        <v>8331</v>
      </c>
      <c r="R1050" s="4" t="s">
        <v>8332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  <c r="V1050" s="14" t="s">
        <v>8374</v>
      </c>
    </row>
    <row r="1051" spans="1:22" ht="22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9">
        <f t="shared" si="80"/>
        <v>0</v>
      </c>
      <c r="P1051" s="8">
        <f t="shared" si="81"/>
        <v>0</v>
      </c>
      <c r="Q1051" s="4" t="s">
        <v>8331</v>
      </c>
      <c r="R1051" s="4" t="s">
        <v>8332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  <c r="V1051" s="14" t="s">
        <v>8367</v>
      </c>
    </row>
    <row r="1052" spans="1:22" ht="44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9">
        <f t="shared" si="80"/>
        <v>0</v>
      </c>
      <c r="P1052" s="8">
        <f t="shared" si="81"/>
        <v>0</v>
      </c>
      <c r="Q1052" s="4" t="s">
        <v>8331</v>
      </c>
      <c r="R1052" s="4" t="s">
        <v>8332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  <c r="V1052" s="14" t="s">
        <v>8374</v>
      </c>
    </row>
    <row r="1053" spans="1:22" ht="88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9">
        <f t="shared" si="80"/>
        <v>0</v>
      </c>
      <c r="P1053" s="8">
        <f t="shared" si="81"/>
        <v>0</v>
      </c>
      <c r="Q1053" s="4" t="s">
        <v>8331</v>
      </c>
      <c r="R1053" s="4" t="s">
        <v>8332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  <c r="V1053" s="14" t="s">
        <v>8373</v>
      </c>
    </row>
    <row r="1054" spans="1:22" ht="110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9">
        <f t="shared" si="80"/>
        <v>0</v>
      </c>
      <c r="P1054" s="8">
        <f t="shared" si="81"/>
        <v>0</v>
      </c>
      <c r="Q1054" s="4" t="s">
        <v>8331</v>
      </c>
      <c r="R1054" s="4" t="s">
        <v>8332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  <c r="V1054" s="14" t="s">
        <v>8369</v>
      </c>
    </row>
    <row r="1055" spans="1:22" ht="88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9">
        <f t="shared" si="80"/>
        <v>1</v>
      </c>
      <c r="P1055" s="8">
        <f t="shared" si="81"/>
        <v>15</v>
      </c>
      <c r="Q1055" s="4" t="s">
        <v>8331</v>
      </c>
      <c r="R1055" s="4" t="s">
        <v>8332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  <c r="V1055" s="14" t="s">
        <v>8368</v>
      </c>
    </row>
    <row r="1056" spans="1:22" ht="11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9">
        <f t="shared" si="80"/>
        <v>0</v>
      </c>
      <c r="P1056" s="8">
        <f t="shared" si="81"/>
        <v>0</v>
      </c>
      <c r="Q1056" s="4" t="s">
        <v>8331</v>
      </c>
      <c r="R1056" s="4" t="s">
        <v>8332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  <c r="V1056" s="14" t="s">
        <v>8373</v>
      </c>
    </row>
    <row r="1057" spans="1:22" ht="88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9">
        <f t="shared" si="80"/>
        <v>0</v>
      </c>
      <c r="P1057" s="8">
        <f t="shared" si="81"/>
        <v>0</v>
      </c>
      <c r="Q1057" s="4" t="s">
        <v>8331</v>
      </c>
      <c r="R1057" s="4" t="s">
        <v>8332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  <c r="V1057" s="14" t="s">
        <v>8368</v>
      </c>
    </row>
    <row r="1058" spans="1:22" ht="11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9">
        <f t="shared" si="80"/>
        <v>0</v>
      </c>
      <c r="P1058" s="8">
        <f t="shared" si="81"/>
        <v>0</v>
      </c>
      <c r="Q1058" s="4" t="s">
        <v>8331</v>
      </c>
      <c r="R1058" s="4" t="s">
        <v>8332</v>
      </c>
      <c r="S1058" s="13">
        <f t="shared" si="82"/>
        <v>42058.719641203701</v>
      </c>
      <c r="T1058" s="13">
        <f t="shared" si="83"/>
        <v>42118.677974537037</v>
      </c>
      <c r="U1058">
        <f t="shared" si="84"/>
        <v>2015</v>
      </c>
      <c r="V1058" s="14" t="s">
        <v>8368</v>
      </c>
    </row>
    <row r="1059" spans="1:22" ht="88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9">
        <f t="shared" si="80"/>
        <v>0</v>
      </c>
      <c r="P1059" s="8">
        <f t="shared" si="81"/>
        <v>0</v>
      </c>
      <c r="Q1059" s="4" t="s">
        <v>8331</v>
      </c>
      <c r="R1059" s="4" t="s">
        <v>8332</v>
      </c>
      <c r="S1059" s="13">
        <f t="shared" si="82"/>
        <v>42678.871331018519</v>
      </c>
      <c r="T1059" s="13">
        <f t="shared" si="83"/>
        <v>42708.912997685184</v>
      </c>
      <c r="U1059">
        <f t="shared" si="84"/>
        <v>2016</v>
      </c>
      <c r="V1059" s="14" t="s">
        <v>8377</v>
      </c>
    </row>
    <row r="1060" spans="1:22" ht="88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9">
        <f t="shared" si="80"/>
        <v>0</v>
      </c>
      <c r="P1060" s="8">
        <f t="shared" si="81"/>
        <v>0</v>
      </c>
      <c r="Q1060" s="4" t="s">
        <v>8331</v>
      </c>
      <c r="R1060" s="4" t="s">
        <v>8332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  <c r="V1060" s="14" t="s">
        <v>8368</v>
      </c>
    </row>
    <row r="1061" spans="1:22" ht="22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9">
        <f t="shared" si="80"/>
        <v>0</v>
      </c>
      <c r="P1061" s="8">
        <f t="shared" si="81"/>
        <v>0</v>
      </c>
      <c r="Q1061" s="4" t="s">
        <v>8331</v>
      </c>
      <c r="R1061" s="4" t="s">
        <v>8332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  <c r="V1061" s="14" t="s">
        <v>8368</v>
      </c>
    </row>
    <row r="1062" spans="1:22" ht="88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9">
        <f t="shared" si="80"/>
        <v>1</v>
      </c>
      <c r="P1062" s="8">
        <f t="shared" si="81"/>
        <v>50</v>
      </c>
      <c r="Q1062" s="4" t="s">
        <v>8331</v>
      </c>
      <c r="R1062" s="4" t="s">
        <v>8332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  <c r="V1062" s="14" t="s">
        <v>8372</v>
      </c>
    </row>
    <row r="1063" spans="1:22" ht="66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9">
        <f t="shared" si="80"/>
        <v>0</v>
      </c>
      <c r="P1063" s="8">
        <f t="shared" si="81"/>
        <v>0</v>
      </c>
      <c r="Q1063" s="4" t="s">
        <v>8331</v>
      </c>
      <c r="R1063" s="4" t="s">
        <v>8332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  <c r="V1063" s="14" t="s">
        <v>8372</v>
      </c>
    </row>
    <row r="1064" spans="1:22" ht="44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9">
        <f t="shared" si="80"/>
        <v>95.477386934673376</v>
      </c>
      <c r="P1064" s="8">
        <f t="shared" si="81"/>
        <v>47.5</v>
      </c>
      <c r="Q1064" s="4" t="s">
        <v>8331</v>
      </c>
      <c r="R1064" s="4" t="s">
        <v>8332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  <c r="V1064" s="14" t="s">
        <v>8373</v>
      </c>
    </row>
    <row r="1065" spans="1:22" ht="11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9">
        <f t="shared" si="80"/>
        <v>0</v>
      </c>
      <c r="P1065" s="8">
        <f t="shared" si="81"/>
        <v>0</v>
      </c>
      <c r="Q1065" s="4" t="s">
        <v>8331</v>
      </c>
      <c r="R1065" s="4" t="s">
        <v>8332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  <c r="V1065" s="14" t="s">
        <v>8374</v>
      </c>
    </row>
    <row r="1066" spans="1:22" ht="88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9">
        <f t="shared" si="80"/>
        <v>8.974444444444444</v>
      </c>
      <c r="P1066" s="8">
        <f t="shared" si="81"/>
        <v>65.666666666666671</v>
      </c>
      <c r="Q1066" s="4" t="s">
        <v>8333</v>
      </c>
      <c r="R1066" s="4" t="s">
        <v>8334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  <c r="V1066" s="14" t="s">
        <v>8370</v>
      </c>
    </row>
    <row r="1067" spans="1:22" ht="88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9">
        <f t="shared" si="80"/>
        <v>2.7</v>
      </c>
      <c r="P1067" s="8">
        <f t="shared" si="81"/>
        <v>16.2</v>
      </c>
      <c r="Q1067" s="4" t="s">
        <v>8333</v>
      </c>
      <c r="R1067" s="4" t="s">
        <v>8334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  <c r="V1067" s="14" t="s">
        <v>8367</v>
      </c>
    </row>
    <row r="1068" spans="1:22" ht="88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9">
        <f t="shared" si="80"/>
        <v>3.3673333333333333</v>
      </c>
      <c r="P1068" s="8">
        <f t="shared" si="81"/>
        <v>34.128378378378379</v>
      </c>
      <c r="Q1068" s="4" t="s">
        <v>8333</v>
      </c>
      <c r="R1068" s="4" t="s">
        <v>8334</v>
      </c>
      <c r="S1068" s="13">
        <f t="shared" si="82"/>
        <v>41445.962754629625</v>
      </c>
      <c r="T1068" s="13">
        <f t="shared" si="83"/>
        <v>41490.962754629625</v>
      </c>
      <c r="U1068">
        <f t="shared" si="84"/>
        <v>2013</v>
      </c>
      <c r="V1068" s="14" t="s">
        <v>8371</v>
      </c>
    </row>
    <row r="1069" spans="1:22" ht="88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9">
        <f t="shared" si="80"/>
        <v>26</v>
      </c>
      <c r="P1069" s="8">
        <f t="shared" si="81"/>
        <v>13</v>
      </c>
      <c r="Q1069" s="4" t="s">
        <v>8333</v>
      </c>
      <c r="R1069" s="4" t="s">
        <v>8334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  <c r="V1069" s="14" t="s">
        <v>8377</v>
      </c>
    </row>
    <row r="1070" spans="1:22" ht="88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9">
        <f t="shared" si="80"/>
        <v>0.15</v>
      </c>
      <c r="P1070" s="8">
        <f t="shared" si="81"/>
        <v>11.25</v>
      </c>
      <c r="Q1070" s="4" t="s">
        <v>8333</v>
      </c>
      <c r="R1070" s="4" t="s">
        <v>8334</v>
      </c>
      <c r="S1070" s="13">
        <f t="shared" si="82"/>
        <v>42440.371111111112</v>
      </c>
      <c r="T1070" s="13">
        <f t="shared" si="83"/>
        <v>42470.329444444447</v>
      </c>
      <c r="U1070">
        <f t="shared" si="84"/>
        <v>2016</v>
      </c>
      <c r="V1070" s="14" t="s">
        <v>8372</v>
      </c>
    </row>
    <row r="1071" spans="1:22" ht="66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9">
        <f t="shared" si="80"/>
        <v>38.636363636363633</v>
      </c>
      <c r="P1071" s="8">
        <f t="shared" si="81"/>
        <v>40.476190476190474</v>
      </c>
      <c r="Q1071" s="4" t="s">
        <v>8333</v>
      </c>
      <c r="R1071" s="4" t="s">
        <v>8334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  <c r="V1071" s="14" t="s">
        <v>8376</v>
      </c>
    </row>
    <row r="1072" spans="1:22" ht="88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9">
        <f t="shared" si="80"/>
        <v>0.70000000000000007</v>
      </c>
      <c r="P1072" s="8">
        <f t="shared" si="81"/>
        <v>35</v>
      </c>
      <c r="Q1072" s="4" t="s">
        <v>8333</v>
      </c>
      <c r="R1072" s="4" t="s">
        <v>8334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  <c r="V1072" s="14" t="s">
        <v>8375</v>
      </c>
    </row>
    <row r="1073" spans="1:22" ht="88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9">
        <f t="shared" si="80"/>
        <v>0</v>
      </c>
      <c r="P1073" s="8">
        <f t="shared" si="81"/>
        <v>0</v>
      </c>
      <c r="Q1073" s="4" t="s">
        <v>8333</v>
      </c>
      <c r="R1073" s="4" t="s">
        <v>8334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  <c r="V1073" s="14" t="s">
        <v>8376</v>
      </c>
    </row>
    <row r="1074" spans="1:22" ht="88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9">
        <f t="shared" si="80"/>
        <v>6.8000000000000005E-2</v>
      </c>
      <c r="P1074" s="8">
        <f t="shared" si="81"/>
        <v>12.75</v>
      </c>
      <c r="Q1074" s="4" t="s">
        <v>8333</v>
      </c>
      <c r="R1074" s="4" t="s">
        <v>8334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  <c r="V1074" s="14" t="s">
        <v>8367</v>
      </c>
    </row>
    <row r="1075" spans="1:22" ht="66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9">
        <f t="shared" si="80"/>
        <v>1.3333333333333335</v>
      </c>
      <c r="P1075" s="8">
        <f t="shared" si="81"/>
        <v>10</v>
      </c>
      <c r="Q1075" s="4" t="s">
        <v>8333</v>
      </c>
      <c r="R1075" s="4" t="s">
        <v>8334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  <c r="V1075" s="14" t="s">
        <v>8375</v>
      </c>
    </row>
    <row r="1076" spans="1:22" ht="11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9">
        <f t="shared" si="80"/>
        <v>6.3092592592592585</v>
      </c>
      <c r="P1076" s="8">
        <f t="shared" si="81"/>
        <v>113.56666666666666</v>
      </c>
      <c r="Q1076" s="4" t="s">
        <v>8333</v>
      </c>
      <c r="R1076" s="4" t="s">
        <v>8334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  <c r="V1076" s="14" t="s">
        <v>8378</v>
      </c>
    </row>
    <row r="1077" spans="1:22" ht="66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9">
        <f t="shared" si="80"/>
        <v>4.5</v>
      </c>
      <c r="P1077" s="8">
        <f t="shared" si="81"/>
        <v>15</v>
      </c>
      <c r="Q1077" s="4" t="s">
        <v>8333</v>
      </c>
      <c r="R1077" s="4" t="s">
        <v>8334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  <c r="V1077" s="14" t="s">
        <v>8369</v>
      </c>
    </row>
    <row r="1078" spans="1:22" ht="88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9">
        <f t="shared" si="80"/>
        <v>62.765333333333331</v>
      </c>
      <c r="P1078" s="8">
        <f t="shared" si="81"/>
        <v>48.281025641025643</v>
      </c>
      <c r="Q1078" s="4" t="s">
        <v>8333</v>
      </c>
      <c r="R1078" s="4" t="s">
        <v>8334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  <c r="V1078" s="14" t="s">
        <v>8373</v>
      </c>
    </row>
    <row r="1079" spans="1:22" ht="88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9">
        <f t="shared" si="80"/>
        <v>29.376000000000001</v>
      </c>
      <c r="P1079" s="8">
        <f t="shared" si="81"/>
        <v>43.976047904191617</v>
      </c>
      <c r="Q1079" s="4" t="s">
        <v>8333</v>
      </c>
      <c r="R1079" s="4" t="s">
        <v>8334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  <c r="V1079" s="14" t="s">
        <v>8378</v>
      </c>
    </row>
    <row r="1080" spans="1:22" ht="88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9">
        <f t="shared" si="80"/>
        <v>7.5</v>
      </c>
      <c r="P1080" s="8">
        <f t="shared" si="81"/>
        <v>9</v>
      </c>
      <c r="Q1080" s="4" t="s">
        <v>8333</v>
      </c>
      <c r="R1080" s="4" t="s">
        <v>8334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  <c r="V1080" s="14" t="s">
        <v>8371</v>
      </c>
    </row>
    <row r="1081" spans="1:22" ht="88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9">
        <f t="shared" si="80"/>
        <v>2.6076923076923078</v>
      </c>
      <c r="P1081" s="8">
        <f t="shared" si="81"/>
        <v>37.666666666666664</v>
      </c>
      <c r="Q1081" s="4" t="s">
        <v>8333</v>
      </c>
      <c r="R1081" s="4" t="s">
        <v>8334</v>
      </c>
      <c r="S1081" s="13">
        <f t="shared" si="82"/>
        <v>42479.566388888888</v>
      </c>
      <c r="T1081" s="13">
        <f t="shared" si="83"/>
        <v>42504.566388888888</v>
      </c>
      <c r="U1081">
        <f t="shared" si="84"/>
        <v>2016</v>
      </c>
      <c r="V1081" s="14" t="s">
        <v>8369</v>
      </c>
    </row>
    <row r="1082" spans="1:22" ht="88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9">
        <f t="shared" si="80"/>
        <v>9.1050000000000004</v>
      </c>
      <c r="P1082" s="8">
        <f t="shared" si="81"/>
        <v>18.581632653061224</v>
      </c>
      <c r="Q1082" s="4" t="s">
        <v>8333</v>
      </c>
      <c r="R1082" s="4" t="s">
        <v>8334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  <c r="V1082" s="14" t="s">
        <v>8369</v>
      </c>
    </row>
    <row r="1083" spans="1:22" ht="88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9">
        <f t="shared" si="80"/>
        <v>1.7647058823529412E-2</v>
      </c>
      <c r="P1083" s="8">
        <f t="shared" si="81"/>
        <v>3</v>
      </c>
      <c r="Q1083" s="4" t="s">
        <v>8333</v>
      </c>
      <c r="R1083" s="4" t="s">
        <v>8334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  <c r="V1083" s="14" t="s">
        <v>8378</v>
      </c>
    </row>
    <row r="1084" spans="1:22" ht="66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9">
        <f t="shared" si="80"/>
        <v>0.55999999999999994</v>
      </c>
      <c r="P1084" s="8">
        <f t="shared" si="81"/>
        <v>18.666666666666668</v>
      </c>
      <c r="Q1084" s="4" t="s">
        <v>8333</v>
      </c>
      <c r="R1084" s="4" t="s">
        <v>8334</v>
      </c>
      <c r="S1084" s="13">
        <f t="shared" si="82"/>
        <v>41101.906111111108</v>
      </c>
      <c r="T1084" s="13">
        <f t="shared" si="83"/>
        <v>41131.906111111108</v>
      </c>
      <c r="U1084">
        <f t="shared" si="84"/>
        <v>2012</v>
      </c>
      <c r="V1084" s="14" t="s">
        <v>8373</v>
      </c>
    </row>
    <row r="1085" spans="1:22" ht="88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9">
        <f t="shared" si="80"/>
        <v>0.82000000000000006</v>
      </c>
      <c r="P1085" s="8">
        <f t="shared" si="81"/>
        <v>410</v>
      </c>
      <c r="Q1085" s="4" t="s">
        <v>8333</v>
      </c>
      <c r="R1085" s="4" t="s">
        <v>8334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  <c r="V1085" s="14" t="s">
        <v>8371</v>
      </c>
    </row>
    <row r="1086" spans="1:22" ht="44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9">
        <f t="shared" si="80"/>
        <v>0</v>
      </c>
      <c r="P1086" s="8">
        <f t="shared" si="81"/>
        <v>0</v>
      </c>
      <c r="Q1086" s="4" t="s">
        <v>8333</v>
      </c>
      <c r="R1086" s="4" t="s">
        <v>8334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  <c r="V1086" s="14" t="s">
        <v>8373</v>
      </c>
    </row>
    <row r="1087" spans="1:22" ht="66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9">
        <f t="shared" si="80"/>
        <v>3.42</v>
      </c>
      <c r="P1087" s="8">
        <f t="shared" si="81"/>
        <v>114</v>
      </c>
      <c r="Q1087" s="4" t="s">
        <v>8333</v>
      </c>
      <c r="R1087" s="4" t="s">
        <v>8334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  <c r="V1087" s="14" t="s">
        <v>8368</v>
      </c>
    </row>
    <row r="1088" spans="1:22" ht="22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9">
        <f t="shared" si="80"/>
        <v>8.3333333333333343E-2</v>
      </c>
      <c r="P1088" s="8">
        <f t="shared" si="81"/>
        <v>7.5</v>
      </c>
      <c r="Q1088" s="4" t="s">
        <v>8333</v>
      </c>
      <c r="R1088" s="4" t="s">
        <v>8334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  <c r="V1088" s="14" t="s">
        <v>8373</v>
      </c>
    </row>
    <row r="1089" spans="1:22" ht="11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9">
        <f t="shared" si="80"/>
        <v>0</v>
      </c>
      <c r="P1089" s="8">
        <f t="shared" si="81"/>
        <v>0</v>
      </c>
      <c r="Q1089" s="4" t="s">
        <v>8333</v>
      </c>
      <c r="R1089" s="4" t="s">
        <v>8334</v>
      </c>
      <c r="S1089" s="13">
        <f t="shared" si="82"/>
        <v>41775.713969907403</v>
      </c>
      <c r="T1089" s="13">
        <f t="shared" si="83"/>
        <v>41805.713969907403</v>
      </c>
      <c r="U1089">
        <f t="shared" si="84"/>
        <v>2014</v>
      </c>
      <c r="V1089" s="14" t="s">
        <v>8370</v>
      </c>
    </row>
    <row r="1090" spans="1:22" ht="66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9">
        <f t="shared" si="80"/>
        <v>14.182977777777777</v>
      </c>
      <c r="P1090" s="8">
        <f t="shared" si="81"/>
        <v>43.41727891156463</v>
      </c>
      <c r="Q1090" s="4" t="s">
        <v>8333</v>
      </c>
      <c r="R1090" s="4" t="s">
        <v>8334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  <c r="V1090" s="14" t="s">
        <v>8372</v>
      </c>
    </row>
    <row r="1091" spans="1:22" ht="66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9">
        <f t="shared" ref="O1091:O1154" si="85">+(E1091/D1091)*100</f>
        <v>7.8266666666666662</v>
      </c>
      <c r="P1091" s="8">
        <f t="shared" ref="P1091:P1154" si="86">+IFERROR(E1091/L1091,0)</f>
        <v>23.959183673469386</v>
      </c>
      <c r="Q1091" s="4" t="s">
        <v>8333</v>
      </c>
      <c r="R1091" s="4" t="s">
        <v>8334</v>
      </c>
      <c r="S1091" s="13">
        <f t="shared" ref="S1091:S1154" si="87">(((J1091/86400)+25569))</f>
        <v>42151.189525462964</v>
      </c>
      <c r="T1091" s="13">
        <f t="shared" ref="T1091:T1154" si="88">(((I1091/86400)+25569))</f>
        <v>42181.189525462964</v>
      </c>
      <c r="U1091">
        <f t="shared" ref="U1091:U1154" si="89">+YEAR(S1091)</f>
        <v>2015</v>
      </c>
      <c r="V1091" s="14" t="s">
        <v>8370</v>
      </c>
    </row>
    <row r="1092" spans="1:22" ht="88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9">
        <f t="shared" si="85"/>
        <v>3.8464497269020695E-2</v>
      </c>
      <c r="P1092" s="8">
        <f t="shared" si="86"/>
        <v>5</v>
      </c>
      <c r="Q1092" s="4" t="s">
        <v>8333</v>
      </c>
      <c r="R1092" s="4" t="s">
        <v>8334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  <c r="V1092" s="14" t="s">
        <v>8369</v>
      </c>
    </row>
    <row r="1093" spans="1:22" ht="88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9">
        <f t="shared" si="85"/>
        <v>12.5</v>
      </c>
      <c r="P1093" s="8">
        <f t="shared" si="86"/>
        <v>12.5</v>
      </c>
      <c r="Q1093" s="4" t="s">
        <v>8333</v>
      </c>
      <c r="R1093" s="4" t="s">
        <v>8334</v>
      </c>
      <c r="S1093" s="13">
        <f t="shared" si="87"/>
        <v>42440.820277777777</v>
      </c>
      <c r="T1093" s="13">
        <f t="shared" si="88"/>
        <v>42470.778611111113</v>
      </c>
      <c r="U1093">
        <f t="shared" si="89"/>
        <v>2016</v>
      </c>
      <c r="V1093" s="14" t="s">
        <v>8372</v>
      </c>
    </row>
    <row r="1094" spans="1:22" ht="11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9">
        <f t="shared" si="85"/>
        <v>1.05</v>
      </c>
      <c r="P1094" s="8">
        <f t="shared" si="86"/>
        <v>3</v>
      </c>
      <c r="Q1094" s="4" t="s">
        <v>8333</v>
      </c>
      <c r="R1094" s="4" t="s">
        <v>8334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  <c r="V1094" s="14" t="s">
        <v>8378</v>
      </c>
    </row>
    <row r="1095" spans="1:22" ht="88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9">
        <f t="shared" si="85"/>
        <v>14.083333333333334</v>
      </c>
      <c r="P1095" s="8">
        <f t="shared" si="86"/>
        <v>10.5625</v>
      </c>
      <c r="Q1095" s="4" t="s">
        <v>8333</v>
      </c>
      <c r="R1095" s="4" t="s">
        <v>8334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  <c r="V1095" s="14" t="s">
        <v>8367</v>
      </c>
    </row>
    <row r="1096" spans="1:22" ht="88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9">
        <f t="shared" si="85"/>
        <v>18.300055555555556</v>
      </c>
      <c r="P1096" s="8">
        <f t="shared" si="86"/>
        <v>122.00037037037038</v>
      </c>
      <c r="Q1096" s="4" t="s">
        <v>8333</v>
      </c>
      <c r="R1096" s="4" t="s">
        <v>8334</v>
      </c>
      <c r="S1096" s="13">
        <f t="shared" si="87"/>
        <v>40795.71334490741</v>
      </c>
      <c r="T1096" s="13">
        <f t="shared" si="88"/>
        <v>40825.71334490741</v>
      </c>
      <c r="U1096">
        <f t="shared" si="89"/>
        <v>2011</v>
      </c>
      <c r="V1096" s="14" t="s">
        <v>8375</v>
      </c>
    </row>
    <row r="1097" spans="1:22" ht="88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9">
        <f t="shared" si="85"/>
        <v>5.0347999999999997</v>
      </c>
      <c r="P1097" s="8">
        <f t="shared" si="86"/>
        <v>267.80851063829789</v>
      </c>
      <c r="Q1097" s="4" t="s">
        <v>8333</v>
      </c>
      <c r="R1097" s="4" t="s">
        <v>8334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  <c r="V1097" s="14" t="s">
        <v>8373</v>
      </c>
    </row>
    <row r="1098" spans="1:22" ht="88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9">
        <f t="shared" si="85"/>
        <v>17.933333333333334</v>
      </c>
      <c r="P1098" s="8">
        <f t="shared" si="86"/>
        <v>74.206896551724142</v>
      </c>
      <c r="Q1098" s="4" t="s">
        <v>8333</v>
      </c>
      <c r="R1098" s="4" t="s">
        <v>8334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  <c r="V1098" s="14" t="s">
        <v>8375</v>
      </c>
    </row>
    <row r="1099" spans="1:22" ht="88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9">
        <f t="shared" si="85"/>
        <v>4.7E-2</v>
      </c>
      <c r="P1099" s="8">
        <f t="shared" si="86"/>
        <v>6.7142857142857144</v>
      </c>
      <c r="Q1099" s="4" t="s">
        <v>8333</v>
      </c>
      <c r="R1099" s="4" t="s">
        <v>8334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  <c r="V1099" s="14" t="s">
        <v>8367</v>
      </c>
    </row>
    <row r="1100" spans="1:22" ht="66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9">
        <f t="shared" si="85"/>
        <v>7.2120000000000006</v>
      </c>
      <c r="P1100" s="8">
        <f t="shared" si="86"/>
        <v>81.954545454545453</v>
      </c>
      <c r="Q1100" s="4" t="s">
        <v>8333</v>
      </c>
      <c r="R1100" s="4" t="s">
        <v>8334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  <c r="V1100" s="14" t="s">
        <v>8372</v>
      </c>
    </row>
    <row r="1101" spans="1:22" ht="88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9">
        <f t="shared" si="85"/>
        <v>0.5</v>
      </c>
      <c r="P1101" s="8">
        <f t="shared" si="86"/>
        <v>25</v>
      </c>
      <c r="Q1101" s="4" t="s">
        <v>8333</v>
      </c>
      <c r="R1101" s="4" t="s">
        <v>8334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  <c r="V1101" s="14" t="s">
        <v>8369</v>
      </c>
    </row>
    <row r="1102" spans="1:22" ht="88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9">
        <f t="shared" si="85"/>
        <v>2.5</v>
      </c>
      <c r="P1102" s="8">
        <f t="shared" si="86"/>
        <v>10</v>
      </c>
      <c r="Q1102" s="4" t="s">
        <v>8333</v>
      </c>
      <c r="R1102" s="4" t="s">
        <v>8334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  <c r="V1102" s="14" t="s">
        <v>8367</v>
      </c>
    </row>
    <row r="1103" spans="1:22" ht="66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9">
        <f t="shared" si="85"/>
        <v>4.1000000000000002E-2</v>
      </c>
      <c r="P1103" s="8">
        <f t="shared" si="86"/>
        <v>6.833333333333333</v>
      </c>
      <c r="Q1103" s="4" t="s">
        <v>8333</v>
      </c>
      <c r="R1103" s="4" t="s">
        <v>8334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  <c r="V1103" s="14" t="s">
        <v>8371</v>
      </c>
    </row>
    <row r="1104" spans="1:22" ht="88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9">
        <f t="shared" si="85"/>
        <v>5.3125</v>
      </c>
      <c r="P1104" s="8">
        <f t="shared" si="86"/>
        <v>17.708333333333332</v>
      </c>
      <c r="Q1104" s="4" t="s">
        <v>8333</v>
      </c>
      <c r="R1104" s="4" t="s">
        <v>8334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  <c r="V1104" s="14" t="s">
        <v>8376</v>
      </c>
    </row>
    <row r="1105" spans="1:22" ht="88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9">
        <f t="shared" si="85"/>
        <v>1.6199999999999999</v>
      </c>
      <c r="P1105" s="8">
        <f t="shared" si="86"/>
        <v>16.2</v>
      </c>
      <c r="Q1105" s="4" t="s">
        <v>8333</v>
      </c>
      <c r="R1105" s="4" t="s">
        <v>8334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  <c r="V1105" s="14" t="s">
        <v>8369</v>
      </c>
    </row>
    <row r="1106" spans="1:22" ht="88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9">
        <f t="shared" si="85"/>
        <v>4.9516666666666671</v>
      </c>
      <c r="P1106" s="8">
        <f t="shared" si="86"/>
        <v>80.297297297297291</v>
      </c>
      <c r="Q1106" s="4" t="s">
        <v>8333</v>
      </c>
      <c r="R1106" s="4" t="s">
        <v>8334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  <c r="V1106" s="14" t="s">
        <v>8370</v>
      </c>
    </row>
    <row r="1107" spans="1:22" ht="11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9">
        <f t="shared" si="85"/>
        <v>0.159</v>
      </c>
      <c r="P1107" s="8">
        <f t="shared" si="86"/>
        <v>71.55</v>
      </c>
      <c r="Q1107" s="4" t="s">
        <v>8333</v>
      </c>
      <c r="R1107" s="4" t="s">
        <v>8334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  <c r="V1107" s="14" t="s">
        <v>8368</v>
      </c>
    </row>
    <row r="1108" spans="1:22" ht="88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9">
        <f t="shared" si="85"/>
        <v>41.25</v>
      </c>
      <c r="P1108" s="8">
        <f t="shared" si="86"/>
        <v>23.571428571428573</v>
      </c>
      <c r="Q1108" s="4" t="s">
        <v>8333</v>
      </c>
      <c r="R1108" s="4" t="s">
        <v>8334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  <c r="V1108" s="14" t="s">
        <v>8372</v>
      </c>
    </row>
    <row r="1109" spans="1:22" ht="11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9">
        <f t="shared" si="85"/>
        <v>0</v>
      </c>
      <c r="P1109" s="8">
        <f t="shared" si="86"/>
        <v>0</v>
      </c>
      <c r="Q1109" s="4" t="s">
        <v>8333</v>
      </c>
      <c r="R1109" s="4" t="s">
        <v>8334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  <c r="V1109" s="14" t="s">
        <v>8371</v>
      </c>
    </row>
    <row r="1110" spans="1:22" ht="11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9">
        <f t="shared" si="85"/>
        <v>2.93</v>
      </c>
      <c r="P1110" s="8">
        <f t="shared" si="86"/>
        <v>34.88095238095238</v>
      </c>
      <c r="Q1110" s="4" t="s">
        <v>8333</v>
      </c>
      <c r="R1110" s="4" t="s">
        <v>8334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  <c r="V1110" s="14" t="s">
        <v>8368</v>
      </c>
    </row>
    <row r="1111" spans="1:22" ht="11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9">
        <f t="shared" si="85"/>
        <v>0.44999999999999996</v>
      </c>
      <c r="P1111" s="8">
        <f t="shared" si="86"/>
        <v>15</v>
      </c>
      <c r="Q1111" s="4" t="s">
        <v>8333</v>
      </c>
      <c r="R1111" s="4" t="s">
        <v>8334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  <c r="V1111" s="14" t="s">
        <v>8376</v>
      </c>
    </row>
    <row r="1112" spans="1:22" ht="88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9">
        <f t="shared" si="85"/>
        <v>0.51</v>
      </c>
      <c r="P1112" s="8">
        <f t="shared" si="86"/>
        <v>23.181818181818183</v>
      </c>
      <c r="Q1112" s="4" t="s">
        <v>8333</v>
      </c>
      <c r="R1112" s="4" t="s">
        <v>8334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  <c r="V1112" s="14" t="s">
        <v>8377</v>
      </c>
    </row>
    <row r="1113" spans="1:22" ht="88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9">
        <f t="shared" si="85"/>
        <v>0.04</v>
      </c>
      <c r="P1113" s="8">
        <f t="shared" si="86"/>
        <v>1</v>
      </c>
      <c r="Q1113" s="4" t="s">
        <v>8333</v>
      </c>
      <c r="R1113" s="4" t="s">
        <v>8334</v>
      </c>
      <c r="S1113" s="13">
        <f t="shared" si="87"/>
        <v>42347.203587962962</v>
      </c>
      <c r="T1113" s="13">
        <f t="shared" si="88"/>
        <v>42377.203587962962</v>
      </c>
      <c r="U1113">
        <f t="shared" si="89"/>
        <v>2015</v>
      </c>
      <c r="V1113" s="14" t="s">
        <v>8378</v>
      </c>
    </row>
    <row r="1114" spans="1:22" ht="88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9">
        <f t="shared" si="85"/>
        <v>35.537409090909087</v>
      </c>
      <c r="P1114" s="8">
        <f t="shared" si="86"/>
        <v>100.23371794871794</v>
      </c>
      <c r="Q1114" s="4" t="s">
        <v>8333</v>
      </c>
      <c r="R1114" s="4" t="s">
        <v>8334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  <c r="V1114" s="14" t="s">
        <v>8377</v>
      </c>
    </row>
    <row r="1115" spans="1:22" ht="11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9">
        <f t="shared" si="85"/>
        <v>0.5</v>
      </c>
      <c r="P1115" s="8">
        <f t="shared" si="86"/>
        <v>5</v>
      </c>
      <c r="Q1115" s="4" t="s">
        <v>8333</v>
      </c>
      <c r="R1115" s="4" t="s">
        <v>8334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  <c r="V1115" s="14" t="s">
        <v>8373</v>
      </c>
    </row>
    <row r="1116" spans="1:22" ht="11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9">
        <f t="shared" si="85"/>
        <v>0.16666666666666669</v>
      </c>
      <c r="P1116" s="8">
        <f t="shared" si="86"/>
        <v>3.3333333333333335</v>
      </c>
      <c r="Q1116" s="4" t="s">
        <v>8333</v>
      </c>
      <c r="R1116" s="4" t="s">
        <v>8334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  <c r="V1116" s="14" t="s">
        <v>8375</v>
      </c>
    </row>
    <row r="1117" spans="1:22" ht="11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9">
        <f t="shared" si="85"/>
        <v>0.13250000000000001</v>
      </c>
      <c r="P1117" s="8">
        <f t="shared" si="86"/>
        <v>13.25</v>
      </c>
      <c r="Q1117" s="4" t="s">
        <v>8333</v>
      </c>
      <c r="R1117" s="4" t="s">
        <v>8334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  <c r="V1117" s="14" t="s">
        <v>8368</v>
      </c>
    </row>
    <row r="1118" spans="1:22" ht="66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9">
        <f t="shared" si="85"/>
        <v>3.5704000000000007E-2</v>
      </c>
      <c r="P1118" s="8">
        <f t="shared" si="86"/>
        <v>17.852</v>
      </c>
      <c r="Q1118" s="4" t="s">
        <v>8333</v>
      </c>
      <c r="R1118" s="4" t="s">
        <v>8334</v>
      </c>
      <c r="S1118" s="13">
        <f t="shared" si="87"/>
        <v>41009.847314814819</v>
      </c>
      <c r="T1118" s="13">
        <f t="shared" si="88"/>
        <v>41069.847314814819</v>
      </c>
      <c r="U1118">
        <f t="shared" si="89"/>
        <v>2012</v>
      </c>
      <c r="V1118" s="14" t="s">
        <v>8369</v>
      </c>
    </row>
    <row r="1119" spans="1:22" ht="88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9">
        <f t="shared" si="85"/>
        <v>8.3000000000000007</v>
      </c>
      <c r="P1119" s="8">
        <f t="shared" si="86"/>
        <v>10.375</v>
      </c>
      <c r="Q1119" s="4" t="s">
        <v>8333</v>
      </c>
      <c r="R1119" s="4" t="s">
        <v>8334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  <c r="V1119" s="14" t="s">
        <v>8377</v>
      </c>
    </row>
    <row r="1120" spans="1:22" ht="11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9">
        <f t="shared" si="85"/>
        <v>2.4222222222222221</v>
      </c>
      <c r="P1120" s="8">
        <f t="shared" si="86"/>
        <v>36.333333333333336</v>
      </c>
      <c r="Q1120" s="4" t="s">
        <v>8333</v>
      </c>
      <c r="R1120" s="4" t="s">
        <v>8334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  <c r="V1120" s="14" t="s">
        <v>8372</v>
      </c>
    </row>
    <row r="1121" spans="1:22" ht="11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9">
        <f t="shared" si="85"/>
        <v>0.23809523809523811</v>
      </c>
      <c r="P1121" s="8">
        <f t="shared" si="86"/>
        <v>5</v>
      </c>
      <c r="Q1121" s="4" t="s">
        <v>8333</v>
      </c>
      <c r="R1121" s="4" t="s">
        <v>8334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  <c r="V1121" s="14" t="s">
        <v>8372</v>
      </c>
    </row>
    <row r="1122" spans="1:22" ht="88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9">
        <f t="shared" si="85"/>
        <v>0</v>
      </c>
      <c r="P1122" s="8">
        <f t="shared" si="86"/>
        <v>0</v>
      </c>
      <c r="Q1122" s="4" t="s">
        <v>8333</v>
      </c>
      <c r="R1122" s="4" t="s">
        <v>8334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  <c r="V1122" s="14" t="s">
        <v>8375</v>
      </c>
    </row>
    <row r="1123" spans="1:22" ht="88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9">
        <f t="shared" si="85"/>
        <v>1.1599999999999999E-2</v>
      </c>
      <c r="P1123" s="8">
        <f t="shared" si="86"/>
        <v>5.8</v>
      </c>
      <c r="Q1123" s="4" t="s">
        <v>8333</v>
      </c>
      <c r="R1123" s="4" t="s">
        <v>8334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  <c r="V1123" s="14" t="s">
        <v>8368</v>
      </c>
    </row>
    <row r="1124" spans="1:22" ht="11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9">
        <f t="shared" si="85"/>
        <v>0</v>
      </c>
      <c r="P1124" s="8">
        <f t="shared" si="86"/>
        <v>0</v>
      </c>
      <c r="Q1124" s="4" t="s">
        <v>8333</v>
      </c>
      <c r="R1124" s="4" t="s">
        <v>8334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  <c r="V1124" s="14" t="s">
        <v>8370</v>
      </c>
    </row>
    <row r="1125" spans="1:22" ht="88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9">
        <f t="shared" si="85"/>
        <v>0.22</v>
      </c>
      <c r="P1125" s="8">
        <f t="shared" si="86"/>
        <v>3.6666666666666665</v>
      </c>
      <c r="Q1125" s="4" t="s">
        <v>8333</v>
      </c>
      <c r="R1125" s="4" t="s">
        <v>8334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  <c r="V1125" s="14" t="s">
        <v>8372</v>
      </c>
    </row>
    <row r="1126" spans="1:22" ht="88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9">
        <f t="shared" si="85"/>
        <v>0.47222222222222221</v>
      </c>
      <c r="P1126" s="8">
        <f t="shared" si="86"/>
        <v>60.714285714285715</v>
      </c>
      <c r="Q1126" s="4" t="s">
        <v>8333</v>
      </c>
      <c r="R1126" s="4" t="s">
        <v>8335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  <c r="V1126" s="14" t="s">
        <v>8372</v>
      </c>
    </row>
    <row r="1127" spans="1:22" ht="88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9">
        <f t="shared" si="85"/>
        <v>0</v>
      </c>
      <c r="P1127" s="8">
        <f t="shared" si="86"/>
        <v>0</v>
      </c>
      <c r="Q1127" s="4" t="s">
        <v>8333</v>
      </c>
      <c r="R1127" s="4" t="s">
        <v>8335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  <c r="V1127" s="14" t="s">
        <v>8373</v>
      </c>
    </row>
    <row r="1128" spans="1:22" ht="66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9">
        <f t="shared" si="85"/>
        <v>0.5</v>
      </c>
      <c r="P1128" s="8">
        <f t="shared" si="86"/>
        <v>5</v>
      </c>
      <c r="Q1128" s="4" t="s">
        <v>8333</v>
      </c>
      <c r="R1128" s="4" t="s">
        <v>8335</v>
      </c>
      <c r="S1128" s="13">
        <f t="shared" si="87"/>
        <v>42535.327476851853</v>
      </c>
      <c r="T1128" s="13">
        <f t="shared" si="88"/>
        <v>42565.327476851853</v>
      </c>
      <c r="U1128">
        <f t="shared" si="89"/>
        <v>2016</v>
      </c>
      <c r="V1128" s="14" t="s">
        <v>8371</v>
      </c>
    </row>
    <row r="1129" spans="1:22" ht="11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9">
        <f t="shared" si="85"/>
        <v>1.6714285714285713</v>
      </c>
      <c r="P1129" s="8">
        <f t="shared" si="86"/>
        <v>25.434782608695652</v>
      </c>
      <c r="Q1129" s="4" t="s">
        <v>8333</v>
      </c>
      <c r="R1129" s="4" t="s">
        <v>8335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  <c r="V1129" s="14" t="s">
        <v>8376</v>
      </c>
    </row>
    <row r="1130" spans="1:22" ht="22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9">
        <f t="shared" si="85"/>
        <v>0.1</v>
      </c>
      <c r="P1130" s="8">
        <f t="shared" si="86"/>
        <v>1</v>
      </c>
      <c r="Q1130" s="4" t="s">
        <v>8333</v>
      </c>
      <c r="R1130" s="4" t="s">
        <v>8335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  <c r="V1130" s="14" t="s">
        <v>8373</v>
      </c>
    </row>
    <row r="1131" spans="1:22" ht="88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9">
        <f t="shared" si="85"/>
        <v>0.105</v>
      </c>
      <c r="P1131" s="8">
        <f t="shared" si="86"/>
        <v>10.5</v>
      </c>
      <c r="Q1131" s="4" t="s">
        <v>8333</v>
      </c>
      <c r="R1131" s="4" t="s">
        <v>8335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  <c r="V1131" s="14" t="s">
        <v>8370</v>
      </c>
    </row>
    <row r="1132" spans="1:22" ht="88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9">
        <f t="shared" si="85"/>
        <v>0.22</v>
      </c>
      <c r="P1132" s="8">
        <f t="shared" si="86"/>
        <v>3.6666666666666665</v>
      </c>
      <c r="Q1132" s="4" t="s">
        <v>8333</v>
      </c>
      <c r="R1132" s="4" t="s">
        <v>8335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  <c r="V1132" s="14" t="s">
        <v>8375</v>
      </c>
    </row>
    <row r="1133" spans="1:22" ht="88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9">
        <f t="shared" si="85"/>
        <v>0</v>
      </c>
      <c r="P1133" s="8">
        <f t="shared" si="86"/>
        <v>0</v>
      </c>
      <c r="Q1133" s="4" t="s">
        <v>8333</v>
      </c>
      <c r="R1133" s="4" t="s">
        <v>8335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  <c r="V1133" s="14" t="s">
        <v>8377</v>
      </c>
    </row>
    <row r="1134" spans="1:22" ht="88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9">
        <f t="shared" si="85"/>
        <v>14.38</v>
      </c>
      <c r="P1134" s="8">
        <f t="shared" si="86"/>
        <v>110.61538461538461</v>
      </c>
      <c r="Q1134" s="4" t="s">
        <v>8333</v>
      </c>
      <c r="R1134" s="4" t="s">
        <v>8335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  <c r="V1134" s="14" t="s">
        <v>8378</v>
      </c>
    </row>
    <row r="1135" spans="1:22" ht="88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9">
        <f t="shared" si="85"/>
        <v>0.66666666666666674</v>
      </c>
      <c r="P1135" s="8">
        <f t="shared" si="86"/>
        <v>20</v>
      </c>
      <c r="Q1135" s="4" t="s">
        <v>8333</v>
      </c>
      <c r="R1135" s="4" t="s">
        <v>8335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  <c r="V1135" s="14" t="s">
        <v>8373</v>
      </c>
    </row>
    <row r="1136" spans="1:22" ht="88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9">
        <f t="shared" si="85"/>
        <v>4.0000000000000001E-3</v>
      </c>
      <c r="P1136" s="8">
        <f t="shared" si="86"/>
        <v>1</v>
      </c>
      <c r="Q1136" s="4" t="s">
        <v>8333</v>
      </c>
      <c r="R1136" s="4" t="s">
        <v>8335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  <c r="V1136" s="14" t="s">
        <v>8377</v>
      </c>
    </row>
    <row r="1137" spans="1:22" ht="88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9">
        <f t="shared" si="85"/>
        <v>5</v>
      </c>
      <c r="P1137" s="8">
        <f t="shared" si="86"/>
        <v>50</v>
      </c>
      <c r="Q1137" s="4" t="s">
        <v>8333</v>
      </c>
      <c r="R1137" s="4" t="s">
        <v>8335</v>
      </c>
      <c r="S1137" s="13">
        <f t="shared" si="87"/>
        <v>42558.98951388889</v>
      </c>
      <c r="T1137" s="13">
        <f t="shared" si="88"/>
        <v>42588.98951388889</v>
      </c>
      <c r="U1137">
        <f t="shared" si="89"/>
        <v>2016</v>
      </c>
      <c r="V1137" s="14" t="s">
        <v>8373</v>
      </c>
    </row>
    <row r="1138" spans="1:22" ht="88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9">
        <f t="shared" si="85"/>
        <v>6.4439140811455857</v>
      </c>
      <c r="P1138" s="8">
        <f t="shared" si="86"/>
        <v>45</v>
      </c>
      <c r="Q1138" s="4" t="s">
        <v>8333</v>
      </c>
      <c r="R1138" s="4" t="s">
        <v>8335</v>
      </c>
      <c r="S1138" s="13">
        <f t="shared" si="87"/>
        <v>42327.671631944446</v>
      </c>
      <c r="T1138" s="13">
        <f t="shared" si="88"/>
        <v>42357.671631944446</v>
      </c>
      <c r="U1138">
        <f t="shared" si="89"/>
        <v>2015</v>
      </c>
      <c r="V1138" s="14" t="s">
        <v>8377</v>
      </c>
    </row>
    <row r="1139" spans="1:22" ht="88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9">
        <f t="shared" si="85"/>
        <v>39.5</v>
      </c>
      <c r="P1139" s="8">
        <f t="shared" si="86"/>
        <v>253.2051282051282</v>
      </c>
      <c r="Q1139" s="4" t="s">
        <v>8333</v>
      </c>
      <c r="R1139" s="4" t="s">
        <v>8335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  <c r="V1139" s="14" t="s">
        <v>8372</v>
      </c>
    </row>
    <row r="1140" spans="1:22" ht="88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9">
        <f t="shared" si="85"/>
        <v>0.35714285714285715</v>
      </c>
      <c r="P1140" s="8">
        <f t="shared" si="86"/>
        <v>31.25</v>
      </c>
      <c r="Q1140" s="4" t="s">
        <v>8333</v>
      </c>
      <c r="R1140" s="4" t="s">
        <v>8335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  <c r="V1140" s="14" t="s">
        <v>8367</v>
      </c>
    </row>
    <row r="1141" spans="1:22" ht="88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9">
        <f t="shared" si="85"/>
        <v>6.25E-2</v>
      </c>
      <c r="P1141" s="8">
        <f t="shared" si="86"/>
        <v>5</v>
      </c>
      <c r="Q1141" s="4" t="s">
        <v>8333</v>
      </c>
      <c r="R1141" s="4" t="s">
        <v>8335</v>
      </c>
      <c r="S1141" s="13">
        <f t="shared" si="87"/>
        <v>41975.34752314815</v>
      </c>
      <c r="T1141" s="13">
        <f t="shared" si="88"/>
        <v>42005.34752314815</v>
      </c>
      <c r="U1141">
        <f t="shared" si="89"/>
        <v>2014</v>
      </c>
      <c r="V1141" s="14" t="s">
        <v>8378</v>
      </c>
    </row>
    <row r="1142" spans="1:22" ht="88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9">
        <f t="shared" si="85"/>
        <v>0</v>
      </c>
      <c r="P1142" s="8">
        <f t="shared" si="86"/>
        <v>0</v>
      </c>
      <c r="Q1142" s="4" t="s">
        <v>8333</v>
      </c>
      <c r="R1142" s="4" t="s">
        <v>8335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  <c r="V1142" s="14" t="s">
        <v>8373</v>
      </c>
    </row>
    <row r="1143" spans="1:22" ht="22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9">
        <f t="shared" si="85"/>
        <v>0</v>
      </c>
      <c r="P1143" s="8">
        <f t="shared" si="86"/>
        <v>0</v>
      </c>
      <c r="Q1143" s="4" t="s">
        <v>8333</v>
      </c>
      <c r="R1143" s="4" t="s">
        <v>8335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  <c r="V1143" s="14" t="s">
        <v>8371</v>
      </c>
    </row>
    <row r="1144" spans="1:22" ht="110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9">
        <f t="shared" si="85"/>
        <v>0</v>
      </c>
      <c r="P1144" s="8">
        <f t="shared" si="86"/>
        <v>0</v>
      </c>
      <c r="Q1144" s="4" t="s">
        <v>8333</v>
      </c>
      <c r="R1144" s="4" t="s">
        <v>8335</v>
      </c>
      <c r="S1144" s="13">
        <f t="shared" si="87"/>
        <v>42022.006099537037</v>
      </c>
      <c r="T1144" s="13">
        <f t="shared" si="88"/>
        <v>42052.006099537037</v>
      </c>
      <c r="U1144">
        <f t="shared" si="89"/>
        <v>2015</v>
      </c>
      <c r="V1144" s="14" t="s">
        <v>8367</v>
      </c>
    </row>
    <row r="1145" spans="1:22" ht="88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9">
        <f t="shared" si="85"/>
        <v>0.41333333333333333</v>
      </c>
      <c r="P1145" s="8">
        <f t="shared" si="86"/>
        <v>23.25</v>
      </c>
      <c r="Q1145" s="4" t="s">
        <v>8333</v>
      </c>
      <c r="R1145" s="4" t="s">
        <v>8335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  <c r="V1145" s="14" t="s">
        <v>8377</v>
      </c>
    </row>
    <row r="1146" spans="1:22" ht="88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9">
        <f t="shared" si="85"/>
        <v>0</v>
      </c>
      <c r="P1146" s="8">
        <f t="shared" si="86"/>
        <v>0</v>
      </c>
      <c r="Q1146" s="4" t="s">
        <v>8336</v>
      </c>
      <c r="R1146" s="4" t="s">
        <v>8337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  <c r="V1146" s="14" t="s">
        <v>8372</v>
      </c>
    </row>
    <row r="1147" spans="1:22" ht="66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9">
        <f t="shared" si="85"/>
        <v>0.125</v>
      </c>
      <c r="P1147" s="8">
        <f t="shared" si="86"/>
        <v>100</v>
      </c>
      <c r="Q1147" s="4" t="s">
        <v>8336</v>
      </c>
      <c r="R1147" s="4" t="s">
        <v>8337</v>
      </c>
      <c r="S1147" s="13">
        <f t="shared" si="87"/>
        <v>41854.74759259259</v>
      </c>
      <c r="T1147" s="13">
        <f t="shared" si="88"/>
        <v>41914.74759259259</v>
      </c>
      <c r="U1147">
        <f t="shared" si="89"/>
        <v>2014</v>
      </c>
      <c r="V1147" s="14" t="s">
        <v>8374</v>
      </c>
    </row>
    <row r="1148" spans="1:22" ht="66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9">
        <f t="shared" si="85"/>
        <v>8.8333333333333339</v>
      </c>
      <c r="P1148" s="8">
        <f t="shared" si="86"/>
        <v>44.166666666666664</v>
      </c>
      <c r="Q1148" s="4" t="s">
        <v>8336</v>
      </c>
      <c r="R1148" s="4" t="s">
        <v>8337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  <c r="V1148" s="14" t="s">
        <v>8372</v>
      </c>
    </row>
    <row r="1149" spans="1:22" ht="11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9">
        <f t="shared" si="85"/>
        <v>0</v>
      </c>
      <c r="P1149" s="8">
        <f t="shared" si="86"/>
        <v>0</v>
      </c>
      <c r="Q1149" s="4" t="s">
        <v>8336</v>
      </c>
      <c r="R1149" s="4" t="s">
        <v>8337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  <c r="V1149" s="14" t="s">
        <v>8374</v>
      </c>
    </row>
    <row r="1150" spans="1:22" ht="66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9">
        <f t="shared" si="85"/>
        <v>0.48666666666666669</v>
      </c>
      <c r="P1150" s="8">
        <f t="shared" si="86"/>
        <v>24.333333333333332</v>
      </c>
      <c r="Q1150" s="4" t="s">
        <v>8336</v>
      </c>
      <c r="R1150" s="4" t="s">
        <v>8337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  <c r="V1150" s="14" t="s">
        <v>8377</v>
      </c>
    </row>
    <row r="1151" spans="1:22" ht="44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9">
        <f t="shared" si="85"/>
        <v>0.15</v>
      </c>
      <c r="P1151" s="8">
        <f t="shared" si="86"/>
        <v>37.5</v>
      </c>
      <c r="Q1151" s="4" t="s">
        <v>8336</v>
      </c>
      <c r="R1151" s="4" t="s">
        <v>8337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  <c r="V1151" s="14" t="s">
        <v>8370</v>
      </c>
    </row>
    <row r="1152" spans="1:22" ht="66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9">
        <f t="shared" si="85"/>
        <v>10.08</v>
      </c>
      <c r="P1152" s="8">
        <f t="shared" si="86"/>
        <v>42</v>
      </c>
      <c r="Q1152" s="4" t="s">
        <v>8336</v>
      </c>
      <c r="R1152" s="4" t="s">
        <v>8337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  <c r="V1152" s="14" t="s">
        <v>8377</v>
      </c>
    </row>
    <row r="1153" spans="1:22" ht="11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9">
        <f t="shared" si="85"/>
        <v>0</v>
      </c>
      <c r="P1153" s="8">
        <f t="shared" si="86"/>
        <v>0</v>
      </c>
      <c r="Q1153" s="4" t="s">
        <v>8336</v>
      </c>
      <c r="R1153" s="4" t="s">
        <v>8337</v>
      </c>
      <c r="S1153" s="13">
        <f t="shared" si="87"/>
        <v>42224.102581018524</v>
      </c>
      <c r="T1153" s="13">
        <f t="shared" si="88"/>
        <v>42254.102581018524</v>
      </c>
      <c r="U1153">
        <f t="shared" si="89"/>
        <v>2015</v>
      </c>
      <c r="V1153" s="14" t="s">
        <v>8374</v>
      </c>
    </row>
    <row r="1154" spans="1:22" ht="44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9">
        <f t="shared" si="85"/>
        <v>5.6937500000000005</v>
      </c>
      <c r="P1154" s="8">
        <f t="shared" si="86"/>
        <v>60.733333333333334</v>
      </c>
      <c r="Q1154" s="4" t="s">
        <v>8336</v>
      </c>
      <c r="R1154" s="4" t="s">
        <v>8337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  <c r="V1154" s="14" t="s">
        <v>8369</v>
      </c>
    </row>
    <row r="1155" spans="1:22" ht="66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9">
        <f t="shared" ref="O1155:O1218" si="90">+(E1155/D1155)*100</f>
        <v>0.625</v>
      </c>
      <c r="P1155" s="8">
        <f t="shared" ref="P1155:P1218" si="91">+IFERROR(E1155/L1155,0)</f>
        <v>50</v>
      </c>
      <c r="Q1155" s="4" t="s">
        <v>8336</v>
      </c>
      <c r="R1155" s="4" t="s">
        <v>8337</v>
      </c>
      <c r="S1155" s="13">
        <f t="shared" ref="S1155:S1218" si="92">(((J1155/86400)+25569))</f>
        <v>42143.714178240742</v>
      </c>
      <c r="T1155" s="13">
        <f t="shared" ref="T1155:T1218" si="93">(((I1155/86400)+25569))</f>
        <v>42173.714178240742</v>
      </c>
      <c r="U1155">
        <f t="shared" ref="U1155:U1218" si="94">+YEAR(S1155)</f>
        <v>2015</v>
      </c>
      <c r="V1155" s="14" t="s">
        <v>8370</v>
      </c>
    </row>
    <row r="1156" spans="1:22" ht="88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9">
        <f t="shared" si="90"/>
        <v>6.5</v>
      </c>
      <c r="P1156" s="8">
        <f t="shared" si="91"/>
        <v>108.33333333333333</v>
      </c>
      <c r="Q1156" s="4" t="s">
        <v>8336</v>
      </c>
      <c r="R1156" s="4" t="s">
        <v>8337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  <c r="V1156" s="14" t="s">
        <v>8374</v>
      </c>
    </row>
    <row r="1157" spans="1:22" ht="88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9">
        <f t="shared" si="90"/>
        <v>0.752</v>
      </c>
      <c r="P1157" s="8">
        <f t="shared" si="91"/>
        <v>23.5</v>
      </c>
      <c r="Q1157" s="4" t="s">
        <v>8336</v>
      </c>
      <c r="R1157" s="4" t="s">
        <v>8337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  <c r="V1157" s="14" t="s">
        <v>8373</v>
      </c>
    </row>
    <row r="1158" spans="1:22" ht="88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9">
        <f t="shared" si="90"/>
        <v>0</v>
      </c>
      <c r="P1158" s="8">
        <f t="shared" si="91"/>
        <v>0</v>
      </c>
      <c r="Q1158" s="4" t="s">
        <v>8336</v>
      </c>
      <c r="R1158" s="4" t="s">
        <v>8337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  <c r="V1158" s="14" t="s">
        <v>8367</v>
      </c>
    </row>
    <row r="1159" spans="1:22" ht="88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9">
        <f t="shared" si="90"/>
        <v>1.51</v>
      </c>
      <c r="P1159" s="8">
        <f t="shared" si="91"/>
        <v>50.333333333333336</v>
      </c>
      <c r="Q1159" s="4" t="s">
        <v>8336</v>
      </c>
      <c r="R1159" s="4" t="s">
        <v>8337</v>
      </c>
      <c r="S1159" s="13">
        <f t="shared" si="92"/>
        <v>41918.628240740742</v>
      </c>
      <c r="T1159" s="13">
        <f t="shared" si="93"/>
        <v>41978.669907407406</v>
      </c>
      <c r="U1159">
        <f t="shared" si="94"/>
        <v>2014</v>
      </c>
      <c r="V1159" s="14" t="s">
        <v>8376</v>
      </c>
    </row>
    <row r="1160" spans="1:22" ht="88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9">
        <f t="shared" si="90"/>
        <v>0.46666666666666673</v>
      </c>
      <c r="P1160" s="8">
        <f t="shared" si="91"/>
        <v>11.666666666666666</v>
      </c>
      <c r="Q1160" s="4" t="s">
        <v>8336</v>
      </c>
      <c r="R1160" s="4" t="s">
        <v>8337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  <c r="V1160" s="14" t="s">
        <v>8377</v>
      </c>
    </row>
    <row r="1161" spans="1:22" ht="88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9">
        <f t="shared" si="90"/>
        <v>0</v>
      </c>
      <c r="P1161" s="8">
        <f t="shared" si="91"/>
        <v>0</v>
      </c>
      <c r="Q1161" s="4" t="s">
        <v>8336</v>
      </c>
      <c r="R1161" s="4" t="s">
        <v>8337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  <c r="V1161" s="14" t="s">
        <v>8370</v>
      </c>
    </row>
    <row r="1162" spans="1:22" ht="88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9">
        <f t="shared" si="90"/>
        <v>3.85</v>
      </c>
      <c r="P1162" s="8">
        <f t="shared" si="91"/>
        <v>60.789473684210527</v>
      </c>
      <c r="Q1162" s="4" t="s">
        <v>8336</v>
      </c>
      <c r="R1162" s="4" t="s">
        <v>8337</v>
      </c>
      <c r="S1162" s="13">
        <f t="shared" si="92"/>
        <v>42061.154930555553</v>
      </c>
      <c r="T1162" s="13">
        <f t="shared" si="93"/>
        <v>42091.113263888888</v>
      </c>
      <c r="U1162">
        <f t="shared" si="94"/>
        <v>2015</v>
      </c>
      <c r="V1162" s="14" t="s">
        <v>8368</v>
      </c>
    </row>
    <row r="1163" spans="1:22" ht="88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9">
        <f t="shared" si="90"/>
        <v>0</v>
      </c>
      <c r="P1163" s="8">
        <f t="shared" si="91"/>
        <v>0</v>
      </c>
      <c r="Q1163" s="4" t="s">
        <v>8336</v>
      </c>
      <c r="R1163" s="4" t="s">
        <v>8337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  <c r="V1163" s="14" t="s">
        <v>8369</v>
      </c>
    </row>
    <row r="1164" spans="1:22" ht="11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9">
        <f t="shared" si="90"/>
        <v>5.8333333333333341E-2</v>
      </c>
      <c r="P1164" s="8">
        <f t="shared" si="91"/>
        <v>17.5</v>
      </c>
      <c r="Q1164" s="4" t="s">
        <v>8336</v>
      </c>
      <c r="R1164" s="4" t="s">
        <v>8337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  <c r="V1164" s="14" t="s">
        <v>8374</v>
      </c>
    </row>
    <row r="1165" spans="1:22" ht="88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9">
        <f t="shared" si="90"/>
        <v>0</v>
      </c>
      <c r="P1165" s="8">
        <f t="shared" si="91"/>
        <v>0</v>
      </c>
      <c r="Q1165" s="4" t="s">
        <v>8336</v>
      </c>
      <c r="R1165" s="4" t="s">
        <v>8337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  <c r="V1165" s="14" t="s">
        <v>8373</v>
      </c>
    </row>
    <row r="1166" spans="1:22" ht="132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9">
        <f t="shared" si="90"/>
        <v>0</v>
      </c>
      <c r="P1166" s="8">
        <f t="shared" si="91"/>
        <v>0</v>
      </c>
      <c r="Q1166" s="4" t="s">
        <v>8336</v>
      </c>
      <c r="R1166" s="4" t="s">
        <v>8337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  <c r="V1166" s="14" t="s">
        <v>8370</v>
      </c>
    </row>
    <row r="1167" spans="1:22" ht="88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9">
        <f t="shared" si="90"/>
        <v>20.705000000000002</v>
      </c>
      <c r="P1167" s="8">
        <f t="shared" si="91"/>
        <v>82.82</v>
      </c>
      <c r="Q1167" s="4" t="s">
        <v>8336</v>
      </c>
      <c r="R1167" s="4" t="s">
        <v>8337</v>
      </c>
      <c r="S1167" s="13">
        <f t="shared" si="92"/>
        <v>41792.214467592596</v>
      </c>
      <c r="T1167" s="13">
        <f t="shared" si="93"/>
        <v>41826.214467592596</v>
      </c>
      <c r="U1167">
        <f t="shared" si="94"/>
        <v>2014</v>
      </c>
      <c r="V1167" s="14" t="s">
        <v>8371</v>
      </c>
    </row>
    <row r="1168" spans="1:22" ht="88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9">
        <f t="shared" si="90"/>
        <v>19.139999999999997</v>
      </c>
      <c r="P1168" s="8">
        <f t="shared" si="91"/>
        <v>358.875</v>
      </c>
      <c r="Q1168" s="4" t="s">
        <v>8336</v>
      </c>
      <c r="R1168" s="4" t="s">
        <v>8337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  <c r="V1168" s="14" t="s">
        <v>8370</v>
      </c>
    </row>
    <row r="1169" spans="1:22" ht="66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9">
        <f t="shared" si="90"/>
        <v>1.6316666666666666</v>
      </c>
      <c r="P1169" s="8">
        <f t="shared" si="91"/>
        <v>61.1875</v>
      </c>
      <c r="Q1169" s="4" t="s">
        <v>8336</v>
      </c>
      <c r="R1169" s="4" t="s">
        <v>8337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  <c r="V1169" s="14" t="s">
        <v>8374</v>
      </c>
    </row>
    <row r="1170" spans="1:22" ht="88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9">
        <f t="shared" si="90"/>
        <v>5.6666666666666661</v>
      </c>
      <c r="P1170" s="8">
        <f t="shared" si="91"/>
        <v>340</v>
      </c>
      <c r="Q1170" s="4" t="s">
        <v>8336</v>
      </c>
      <c r="R1170" s="4" t="s">
        <v>8337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  <c r="V1170" s="14" t="s">
        <v>8374</v>
      </c>
    </row>
    <row r="1171" spans="1:22" ht="88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9">
        <f t="shared" si="90"/>
        <v>0.16999999999999998</v>
      </c>
      <c r="P1171" s="8">
        <f t="shared" si="91"/>
        <v>5.666666666666667</v>
      </c>
      <c r="Q1171" s="4" t="s">
        <v>8336</v>
      </c>
      <c r="R1171" s="4" t="s">
        <v>8337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  <c r="V1171" s="14" t="s">
        <v>8367</v>
      </c>
    </row>
    <row r="1172" spans="1:22" ht="88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9">
        <f t="shared" si="90"/>
        <v>0.4</v>
      </c>
      <c r="P1172" s="8">
        <f t="shared" si="91"/>
        <v>50</v>
      </c>
      <c r="Q1172" s="4" t="s">
        <v>8336</v>
      </c>
      <c r="R1172" s="4" t="s">
        <v>8337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  <c r="V1172" s="14" t="s">
        <v>8369</v>
      </c>
    </row>
    <row r="1173" spans="1:22" ht="66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9">
        <f t="shared" si="90"/>
        <v>0.1</v>
      </c>
      <c r="P1173" s="8">
        <f t="shared" si="91"/>
        <v>25</v>
      </c>
      <c r="Q1173" s="4" t="s">
        <v>8336</v>
      </c>
      <c r="R1173" s="4" t="s">
        <v>8337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  <c r="V1173" s="14" t="s">
        <v>8376</v>
      </c>
    </row>
    <row r="1174" spans="1:22" ht="44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9">
        <f t="shared" si="90"/>
        <v>0</v>
      </c>
      <c r="P1174" s="8">
        <f t="shared" si="91"/>
        <v>0</v>
      </c>
      <c r="Q1174" s="4" t="s">
        <v>8336</v>
      </c>
      <c r="R1174" s="4" t="s">
        <v>8337</v>
      </c>
      <c r="S1174" s="13">
        <f t="shared" si="92"/>
        <v>41841.682314814811</v>
      </c>
      <c r="T1174" s="13">
        <f t="shared" si="93"/>
        <v>41871.682314814811</v>
      </c>
      <c r="U1174">
        <f t="shared" si="94"/>
        <v>2014</v>
      </c>
      <c r="V1174" s="14" t="s">
        <v>8373</v>
      </c>
    </row>
    <row r="1175" spans="1:22" ht="88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9">
        <f t="shared" si="90"/>
        <v>2.4E-2</v>
      </c>
      <c r="P1175" s="8">
        <f t="shared" si="91"/>
        <v>30</v>
      </c>
      <c r="Q1175" s="4" t="s">
        <v>8336</v>
      </c>
      <c r="R1175" s="4" t="s">
        <v>8337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  <c r="V1175" s="14" t="s">
        <v>8371</v>
      </c>
    </row>
    <row r="1176" spans="1:22" ht="66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9">
        <f t="shared" si="90"/>
        <v>5.9066666666666672</v>
      </c>
      <c r="P1176" s="8">
        <f t="shared" si="91"/>
        <v>46.631578947368418</v>
      </c>
      <c r="Q1176" s="4" t="s">
        <v>8336</v>
      </c>
      <c r="R1176" s="4" t="s">
        <v>8337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  <c r="V1176" s="14" t="s">
        <v>8369</v>
      </c>
    </row>
    <row r="1177" spans="1:22" ht="88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9">
        <f t="shared" si="90"/>
        <v>2.9250000000000003</v>
      </c>
      <c r="P1177" s="8">
        <f t="shared" si="91"/>
        <v>65</v>
      </c>
      <c r="Q1177" s="4" t="s">
        <v>8336</v>
      </c>
      <c r="R1177" s="4" t="s">
        <v>8337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  <c r="V1177" s="14" t="s">
        <v>8371</v>
      </c>
    </row>
    <row r="1178" spans="1:22" ht="11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9">
        <f t="shared" si="90"/>
        <v>5.7142857142857143E-3</v>
      </c>
      <c r="P1178" s="8">
        <f t="shared" si="91"/>
        <v>10</v>
      </c>
      <c r="Q1178" s="4" t="s">
        <v>8336</v>
      </c>
      <c r="R1178" s="4" t="s">
        <v>8337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  <c r="V1178" s="14" t="s">
        <v>8367</v>
      </c>
    </row>
    <row r="1179" spans="1:22" ht="88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9">
        <f t="shared" si="90"/>
        <v>0</v>
      </c>
      <c r="P1179" s="8">
        <f t="shared" si="91"/>
        <v>0</v>
      </c>
      <c r="Q1179" s="4" t="s">
        <v>8336</v>
      </c>
      <c r="R1179" s="4" t="s">
        <v>8337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  <c r="V1179" s="14" t="s">
        <v>8375</v>
      </c>
    </row>
    <row r="1180" spans="1:22" ht="88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9">
        <f t="shared" si="90"/>
        <v>6.6666666666666671E-3</v>
      </c>
      <c r="P1180" s="8">
        <f t="shared" si="91"/>
        <v>5</v>
      </c>
      <c r="Q1180" s="4" t="s">
        <v>8336</v>
      </c>
      <c r="R1180" s="4" t="s">
        <v>8337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  <c r="V1180" s="14" t="s">
        <v>8373</v>
      </c>
    </row>
    <row r="1181" spans="1:22" ht="88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9">
        <f t="shared" si="90"/>
        <v>5.3333333333333339</v>
      </c>
      <c r="P1181" s="8">
        <f t="shared" si="91"/>
        <v>640</v>
      </c>
      <c r="Q1181" s="4" t="s">
        <v>8336</v>
      </c>
      <c r="R1181" s="4" t="s">
        <v>8337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  <c r="V1181" s="14" t="s">
        <v>8375</v>
      </c>
    </row>
    <row r="1182" spans="1:22" ht="66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9">
        <f t="shared" si="90"/>
        <v>11.75</v>
      </c>
      <c r="P1182" s="8">
        <f t="shared" si="91"/>
        <v>69.117647058823536</v>
      </c>
      <c r="Q1182" s="4" t="s">
        <v>8336</v>
      </c>
      <c r="R1182" s="4" t="s">
        <v>8337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  <c r="V1182" s="14" t="s">
        <v>8370</v>
      </c>
    </row>
    <row r="1183" spans="1:22" ht="44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9">
        <f t="shared" si="90"/>
        <v>8.0000000000000002E-3</v>
      </c>
      <c r="P1183" s="8">
        <f t="shared" si="91"/>
        <v>1.3333333333333333</v>
      </c>
      <c r="Q1183" s="4" t="s">
        <v>8336</v>
      </c>
      <c r="R1183" s="4" t="s">
        <v>8337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  <c r="V1183" s="14" t="s">
        <v>8367</v>
      </c>
    </row>
    <row r="1184" spans="1:22" ht="11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9">
        <f t="shared" si="90"/>
        <v>4.2</v>
      </c>
      <c r="P1184" s="8">
        <f t="shared" si="91"/>
        <v>10.5</v>
      </c>
      <c r="Q1184" s="4" t="s">
        <v>8336</v>
      </c>
      <c r="R1184" s="4" t="s">
        <v>8337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  <c r="V1184" s="14" t="s">
        <v>8378</v>
      </c>
    </row>
    <row r="1185" spans="1:22" ht="88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9">
        <f t="shared" si="90"/>
        <v>4</v>
      </c>
      <c r="P1185" s="8">
        <f t="shared" si="91"/>
        <v>33.333333333333336</v>
      </c>
      <c r="Q1185" s="4" t="s">
        <v>8336</v>
      </c>
      <c r="R1185" s="4" t="s">
        <v>8337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  <c r="V1185" s="14" t="s">
        <v>8376</v>
      </c>
    </row>
    <row r="1186" spans="1:22" ht="88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9">
        <f t="shared" si="90"/>
        <v>104.93636363636362</v>
      </c>
      <c r="P1186" s="8">
        <f t="shared" si="91"/>
        <v>61.562666666666665</v>
      </c>
      <c r="Q1186" s="4" t="s">
        <v>8338</v>
      </c>
      <c r="R1186" s="4" t="s">
        <v>8339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  <c r="V1186" s="14" t="s">
        <v>8367</v>
      </c>
    </row>
    <row r="1187" spans="1:22" ht="11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9">
        <f t="shared" si="90"/>
        <v>105.44</v>
      </c>
      <c r="P1187" s="8">
        <f t="shared" si="91"/>
        <v>118.73873873873873</v>
      </c>
      <c r="Q1187" s="4" t="s">
        <v>8338</v>
      </c>
      <c r="R1187" s="4" t="s">
        <v>8339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  <c r="V1187" s="14" t="s">
        <v>8370</v>
      </c>
    </row>
    <row r="1188" spans="1:22" ht="88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9">
        <f t="shared" si="90"/>
        <v>106.73333333333332</v>
      </c>
      <c r="P1188" s="8">
        <f t="shared" si="91"/>
        <v>65.081300813008127</v>
      </c>
      <c r="Q1188" s="4" t="s">
        <v>8338</v>
      </c>
      <c r="R1188" s="4" t="s">
        <v>8339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  <c r="V1188" s="14" t="s">
        <v>8369</v>
      </c>
    </row>
    <row r="1189" spans="1:22" ht="11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9">
        <f t="shared" si="90"/>
        <v>104.12571428571428</v>
      </c>
      <c r="P1189" s="8">
        <f t="shared" si="91"/>
        <v>130.15714285714284</v>
      </c>
      <c r="Q1189" s="4" t="s">
        <v>8338</v>
      </c>
      <c r="R1189" s="4" t="s">
        <v>8339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  <c r="V1189" s="14" t="s">
        <v>8369</v>
      </c>
    </row>
    <row r="1190" spans="1:22" ht="88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9">
        <f t="shared" si="90"/>
        <v>160.54999999999998</v>
      </c>
      <c r="P1190" s="8">
        <f t="shared" si="91"/>
        <v>37.776470588235291</v>
      </c>
      <c r="Q1190" s="4" t="s">
        <v>8338</v>
      </c>
      <c r="R1190" s="4" t="s">
        <v>8339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  <c r="V1190" s="14" t="s">
        <v>8378</v>
      </c>
    </row>
    <row r="1191" spans="1:22" ht="88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9">
        <f t="shared" si="90"/>
        <v>107.77777777777777</v>
      </c>
      <c r="P1191" s="8">
        <f t="shared" si="91"/>
        <v>112.79069767441861</v>
      </c>
      <c r="Q1191" s="4" t="s">
        <v>8338</v>
      </c>
      <c r="R1191" s="4" t="s">
        <v>8339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  <c r="V1191" s="14" t="s">
        <v>8371</v>
      </c>
    </row>
    <row r="1192" spans="1:22" ht="66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9">
        <f t="shared" si="90"/>
        <v>135</v>
      </c>
      <c r="P1192" s="8">
        <f t="shared" si="91"/>
        <v>51.92307692307692</v>
      </c>
      <c r="Q1192" s="4" t="s">
        <v>8338</v>
      </c>
      <c r="R1192" s="4" t="s">
        <v>8339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  <c r="V1192" s="14" t="s">
        <v>8374</v>
      </c>
    </row>
    <row r="1193" spans="1:22" ht="88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9">
        <f t="shared" si="90"/>
        <v>109.07407407407408</v>
      </c>
      <c r="P1193" s="8">
        <f t="shared" si="91"/>
        <v>89.242424242424249</v>
      </c>
      <c r="Q1193" s="4" t="s">
        <v>8338</v>
      </c>
      <c r="R1193" s="4" t="s">
        <v>8339</v>
      </c>
      <c r="S1193" s="13">
        <f t="shared" si="92"/>
        <v>42419.603703703702</v>
      </c>
      <c r="T1193" s="13">
        <f t="shared" si="93"/>
        <v>42449.562037037038</v>
      </c>
      <c r="U1193">
        <f t="shared" si="94"/>
        <v>2016</v>
      </c>
      <c r="V1193" s="14" t="s">
        <v>8368</v>
      </c>
    </row>
    <row r="1194" spans="1:22" ht="66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9">
        <f t="shared" si="90"/>
        <v>290</v>
      </c>
      <c r="P1194" s="8">
        <f t="shared" si="91"/>
        <v>19.333333333333332</v>
      </c>
      <c r="Q1194" s="4" t="s">
        <v>8338</v>
      </c>
      <c r="R1194" s="4" t="s">
        <v>8339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  <c r="V1194" s="14" t="s">
        <v>8367</v>
      </c>
    </row>
    <row r="1195" spans="1:22" ht="11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9">
        <f t="shared" si="90"/>
        <v>103.95714285714286</v>
      </c>
      <c r="P1195" s="8">
        <f t="shared" si="91"/>
        <v>79.967032967032964</v>
      </c>
      <c r="Q1195" s="4" t="s">
        <v>8338</v>
      </c>
      <c r="R1195" s="4" t="s">
        <v>8339</v>
      </c>
      <c r="S1195" s="13">
        <f t="shared" si="92"/>
        <v>42409.776076388887</v>
      </c>
      <c r="T1195" s="13">
        <f t="shared" si="93"/>
        <v>42469.734409722223</v>
      </c>
      <c r="U1195">
        <f t="shared" si="94"/>
        <v>2016</v>
      </c>
      <c r="V1195" s="14" t="s">
        <v>8368</v>
      </c>
    </row>
    <row r="1196" spans="1:22" ht="88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9">
        <f t="shared" si="90"/>
        <v>322.24</v>
      </c>
      <c r="P1196" s="8">
        <f t="shared" si="91"/>
        <v>56.414565826330531</v>
      </c>
      <c r="Q1196" s="4" t="s">
        <v>8338</v>
      </c>
      <c r="R1196" s="4" t="s">
        <v>8339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  <c r="V1196" s="14" t="s">
        <v>8372</v>
      </c>
    </row>
    <row r="1197" spans="1:22" ht="132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9">
        <f t="shared" si="90"/>
        <v>135</v>
      </c>
      <c r="P1197" s="8">
        <f t="shared" si="91"/>
        <v>79.411764705882348</v>
      </c>
      <c r="Q1197" s="4" t="s">
        <v>8338</v>
      </c>
      <c r="R1197" s="4" t="s">
        <v>8339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  <c r="V1197" s="14" t="s">
        <v>8376</v>
      </c>
    </row>
    <row r="1198" spans="1:22" ht="66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9">
        <f t="shared" si="90"/>
        <v>269.91034482758624</v>
      </c>
      <c r="P1198" s="8">
        <f t="shared" si="91"/>
        <v>76.439453125</v>
      </c>
      <c r="Q1198" s="4" t="s">
        <v>8338</v>
      </c>
      <c r="R1198" s="4" t="s">
        <v>8339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  <c r="V1198" s="14" t="s">
        <v>8377</v>
      </c>
    </row>
    <row r="1199" spans="1:22" ht="11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9">
        <f t="shared" si="90"/>
        <v>253.29333333333332</v>
      </c>
      <c r="P1199" s="8">
        <f t="shared" si="91"/>
        <v>121</v>
      </c>
      <c r="Q1199" s="4" t="s">
        <v>8338</v>
      </c>
      <c r="R1199" s="4" t="s">
        <v>8339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  <c r="V1199" s="14" t="s">
        <v>8370</v>
      </c>
    </row>
    <row r="1200" spans="1:22" ht="88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9">
        <f t="shared" si="90"/>
        <v>260.59999999999997</v>
      </c>
      <c r="P1200" s="8">
        <f t="shared" si="91"/>
        <v>54.616766467065865</v>
      </c>
      <c r="Q1200" s="4" t="s">
        <v>8338</v>
      </c>
      <c r="R1200" s="4" t="s">
        <v>8339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  <c r="V1200" s="14" t="s">
        <v>8377</v>
      </c>
    </row>
    <row r="1201" spans="1:22" ht="11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9">
        <f t="shared" si="90"/>
        <v>101.31677953348381</v>
      </c>
      <c r="P1201" s="8">
        <f t="shared" si="91"/>
        <v>299.22222222222223</v>
      </c>
      <c r="Q1201" s="4" t="s">
        <v>8338</v>
      </c>
      <c r="R1201" s="4" t="s">
        <v>8339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  <c r="V1201" s="14" t="s">
        <v>8371</v>
      </c>
    </row>
    <row r="1202" spans="1:22" ht="88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9">
        <f t="shared" si="90"/>
        <v>125.60416666666667</v>
      </c>
      <c r="P1202" s="8">
        <f t="shared" si="91"/>
        <v>58.533980582524272</v>
      </c>
      <c r="Q1202" s="4" t="s">
        <v>8338</v>
      </c>
      <c r="R1202" s="4" t="s">
        <v>8339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  <c r="V1202" s="14" t="s">
        <v>8372</v>
      </c>
    </row>
    <row r="1203" spans="1:22" ht="88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9">
        <f t="shared" si="90"/>
        <v>102.43783333333334</v>
      </c>
      <c r="P1203" s="8">
        <f t="shared" si="91"/>
        <v>55.371801801801809</v>
      </c>
      <c r="Q1203" s="4" t="s">
        <v>8338</v>
      </c>
      <c r="R1203" s="4" t="s">
        <v>8339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  <c r="V1203" s="14" t="s">
        <v>8371</v>
      </c>
    </row>
    <row r="1204" spans="1:22" ht="11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9">
        <f t="shared" si="90"/>
        <v>199.244</v>
      </c>
      <c r="P1204" s="8">
        <f t="shared" si="91"/>
        <v>183.80442804428046</v>
      </c>
      <c r="Q1204" s="4" t="s">
        <v>8338</v>
      </c>
      <c r="R1204" s="4" t="s">
        <v>8339</v>
      </c>
      <c r="S1204" s="13">
        <f t="shared" si="92"/>
        <v>42152.288819444446</v>
      </c>
      <c r="T1204" s="13">
        <f t="shared" si="93"/>
        <v>42182.288819444446</v>
      </c>
      <c r="U1204">
        <f t="shared" si="94"/>
        <v>2015</v>
      </c>
      <c r="V1204" s="14" t="s">
        <v>8370</v>
      </c>
    </row>
    <row r="1205" spans="1:22" ht="88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9">
        <f t="shared" si="90"/>
        <v>102.45398773006136</v>
      </c>
      <c r="P1205" s="8">
        <f t="shared" si="91"/>
        <v>165.34653465346534</v>
      </c>
      <c r="Q1205" s="4" t="s">
        <v>8338</v>
      </c>
      <c r="R1205" s="4" t="s">
        <v>8339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  <c r="V1205" s="14" t="s">
        <v>8370</v>
      </c>
    </row>
    <row r="1206" spans="1:22" ht="88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9">
        <f t="shared" si="90"/>
        <v>102.94615384615385</v>
      </c>
      <c r="P1206" s="8">
        <f t="shared" si="91"/>
        <v>234.78947368421052</v>
      </c>
      <c r="Q1206" s="4" t="s">
        <v>8338</v>
      </c>
      <c r="R1206" s="4" t="s">
        <v>8339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  <c r="V1206" s="14" t="s">
        <v>8376</v>
      </c>
    </row>
    <row r="1207" spans="1:22" ht="88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9">
        <f t="shared" si="90"/>
        <v>100.86153846153847</v>
      </c>
      <c r="P1207" s="8">
        <f t="shared" si="91"/>
        <v>211.48387096774192</v>
      </c>
      <c r="Q1207" s="4" t="s">
        <v>8338</v>
      </c>
      <c r="R1207" s="4" t="s">
        <v>8339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  <c r="V1207" s="14" t="s">
        <v>8370</v>
      </c>
    </row>
    <row r="1208" spans="1:22" ht="11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9">
        <f t="shared" si="90"/>
        <v>114.99999999999999</v>
      </c>
      <c r="P1208" s="8">
        <f t="shared" si="91"/>
        <v>32.34375</v>
      </c>
      <c r="Q1208" s="4" t="s">
        <v>8338</v>
      </c>
      <c r="R1208" s="4" t="s">
        <v>8339</v>
      </c>
      <c r="S1208" s="13">
        <f t="shared" si="92"/>
        <v>42772.776076388887</v>
      </c>
      <c r="T1208" s="13">
        <f t="shared" si="93"/>
        <v>42805.561805555553</v>
      </c>
      <c r="U1208">
        <f t="shared" si="94"/>
        <v>2017</v>
      </c>
      <c r="V1208" s="14" t="s">
        <v>8368</v>
      </c>
    </row>
    <row r="1209" spans="1:22" ht="44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9">
        <f t="shared" si="90"/>
        <v>104.16766467065868</v>
      </c>
      <c r="P1209" s="8">
        <f t="shared" si="91"/>
        <v>123.37588652482269</v>
      </c>
      <c r="Q1209" s="4" t="s">
        <v>8338</v>
      </c>
      <c r="R1209" s="4" t="s">
        <v>8339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  <c r="V1209" s="14" t="s">
        <v>8372</v>
      </c>
    </row>
    <row r="1210" spans="1:22" ht="88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9">
        <f t="shared" si="90"/>
        <v>155.29999999999998</v>
      </c>
      <c r="P1210" s="8">
        <f t="shared" si="91"/>
        <v>207.06666666666666</v>
      </c>
      <c r="Q1210" s="4" t="s">
        <v>8338</v>
      </c>
      <c r="R1210" s="4" t="s">
        <v>8339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  <c r="V1210" s="14" t="s">
        <v>8368</v>
      </c>
    </row>
    <row r="1211" spans="1:22" ht="88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9">
        <f t="shared" si="90"/>
        <v>106</v>
      </c>
      <c r="P1211" s="8">
        <f t="shared" si="91"/>
        <v>138.2608695652174</v>
      </c>
      <c r="Q1211" s="4" t="s">
        <v>8338</v>
      </c>
      <c r="R1211" s="4" t="s">
        <v>8339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  <c r="V1211" s="14" t="s">
        <v>8367</v>
      </c>
    </row>
    <row r="1212" spans="1:22" ht="44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9">
        <f t="shared" si="90"/>
        <v>254.31499999999997</v>
      </c>
      <c r="P1212" s="8">
        <f t="shared" si="91"/>
        <v>493.81553398058253</v>
      </c>
      <c r="Q1212" s="4" t="s">
        <v>8338</v>
      </c>
      <c r="R1212" s="4" t="s">
        <v>8339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  <c r="V1212" s="14" t="s">
        <v>8370</v>
      </c>
    </row>
    <row r="1213" spans="1:22" ht="88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9">
        <f t="shared" si="90"/>
        <v>101.1</v>
      </c>
      <c r="P1213" s="8">
        <f t="shared" si="91"/>
        <v>168.5</v>
      </c>
      <c r="Q1213" s="4" t="s">
        <v>8338</v>
      </c>
      <c r="R1213" s="4" t="s">
        <v>8339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  <c r="V1213" s="14" t="s">
        <v>8370</v>
      </c>
    </row>
    <row r="1214" spans="1:22" ht="11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9">
        <f t="shared" si="90"/>
        <v>129.04</v>
      </c>
      <c r="P1214" s="8">
        <f t="shared" si="91"/>
        <v>38.867469879518069</v>
      </c>
      <c r="Q1214" s="4" t="s">
        <v>8338</v>
      </c>
      <c r="R1214" s="4" t="s">
        <v>8339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  <c r="V1214" s="14" t="s">
        <v>8377</v>
      </c>
    </row>
    <row r="1215" spans="1:22" ht="11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9">
        <f t="shared" si="90"/>
        <v>102.23076923076924</v>
      </c>
      <c r="P1215" s="8">
        <f t="shared" si="91"/>
        <v>61.527777777777779</v>
      </c>
      <c r="Q1215" s="4" t="s">
        <v>8338</v>
      </c>
      <c r="R1215" s="4" t="s">
        <v>8339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  <c r="V1215" s="14" t="s">
        <v>8378</v>
      </c>
    </row>
    <row r="1216" spans="1:22" ht="11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9">
        <f t="shared" si="90"/>
        <v>131.80000000000001</v>
      </c>
      <c r="P1216" s="8">
        <f t="shared" si="91"/>
        <v>105.44</v>
      </c>
      <c r="Q1216" s="4" t="s">
        <v>8338</v>
      </c>
      <c r="R1216" s="4" t="s">
        <v>8339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  <c r="V1216" s="14" t="s">
        <v>8369</v>
      </c>
    </row>
    <row r="1217" spans="1:22" ht="88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9">
        <f t="shared" si="90"/>
        <v>786.0802000000001</v>
      </c>
      <c r="P1217" s="8">
        <f t="shared" si="91"/>
        <v>71.592003642987251</v>
      </c>
      <c r="Q1217" s="4" t="s">
        <v>8338</v>
      </c>
      <c r="R1217" s="4" t="s">
        <v>8339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  <c r="V1217" s="14" t="s">
        <v>8369</v>
      </c>
    </row>
    <row r="1218" spans="1:22" ht="44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9">
        <f t="shared" si="90"/>
        <v>145.70000000000002</v>
      </c>
      <c r="P1218" s="8">
        <f t="shared" si="91"/>
        <v>91.882882882882882</v>
      </c>
      <c r="Q1218" s="4" t="s">
        <v>8338</v>
      </c>
      <c r="R1218" s="4" t="s">
        <v>8339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  <c r="V1218" s="14" t="s">
        <v>8374</v>
      </c>
    </row>
    <row r="1219" spans="1:22" ht="88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9">
        <f t="shared" ref="O1219:O1282" si="95">+(E1219/D1219)*100</f>
        <v>102.60000000000001</v>
      </c>
      <c r="P1219" s="8">
        <f t="shared" ref="P1219:P1282" si="96">+IFERROR(E1219/L1219,0)</f>
        <v>148.57377049180329</v>
      </c>
      <c r="Q1219" s="4" t="s">
        <v>8338</v>
      </c>
      <c r="R1219" s="4" t="s">
        <v>8339</v>
      </c>
      <c r="S1219" s="13">
        <f t="shared" ref="S1219:S1282" si="97">(((J1219/86400)+25569))</f>
        <v>42535.809490740736</v>
      </c>
      <c r="T1219" s="13">
        <f t="shared" ref="T1219:T1282" si="98">(((I1219/86400)+25569))</f>
        <v>42565.809490740736</v>
      </c>
      <c r="U1219">
        <f t="shared" ref="U1219:U1282" si="99">+YEAR(S1219)</f>
        <v>2016</v>
      </c>
      <c r="V1219" s="14" t="s">
        <v>8371</v>
      </c>
    </row>
    <row r="1220" spans="1:22" ht="88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9">
        <f t="shared" si="95"/>
        <v>172.27777777777777</v>
      </c>
      <c r="P1220" s="8">
        <f t="shared" si="96"/>
        <v>174.2134831460674</v>
      </c>
      <c r="Q1220" s="4" t="s">
        <v>8338</v>
      </c>
      <c r="R1220" s="4" t="s">
        <v>8339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  <c r="V1220" s="14" t="s">
        <v>8376</v>
      </c>
    </row>
    <row r="1221" spans="1:22" ht="66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9">
        <f t="shared" si="95"/>
        <v>159.16819571865443</v>
      </c>
      <c r="P1221" s="8">
        <f t="shared" si="96"/>
        <v>102.86166007905139</v>
      </c>
      <c r="Q1221" s="4" t="s">
        <v>8338</v>
      </c>
      <c r="R1221" s="4" t="s">
        <v>8339</v>
      </c>
      <c r="S1221" s="13">
        <f t="shared" si="97"/>
        <v>42633.461956018524</v>
      </c>
      <c r="T1221" s="13">
        <f t="shared" si="98"/>
        <v>42663.461956018524</v>
      </c>
      <c r="U1221">
        <f t="shared" si="99"/>
        <v>2016</v>
      </c>
      <c r="V1221" s="14" t="s">
        <v>8375</v>
      </c>
    </row>
    <row r="1222" spans="1:22" ht="88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9">
        <f t="shared" si="95"/>
        <v>103.76666666666668</v>
      </c>
      <c r="P1222" s="8">
        <f t="shared" si="96"/>
        <v>111.17857142857143</v>
      </c>
      <c r="Q1222" s="4" t="s">
        <v>8338</v>
      </c>
      <c r="R1222" s="4" t="s">
        <v>8339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  <c r="V1222" s="14" t="s">
        <v>8373</v>
      </c>
    </row>
    <row r="1223" spans="1:22" ht="88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9">
        <f t="shared" si="95"/>
        <v>111.40954545454547</v>
      </c>
      <c r="P1223" s="8">
        <f t="shared" si="96"/>
        <v>23.796213592233013</v>
      </c>
      <c r="Q1223" s="4" t="s">
        <v>8338</v>
      </c>
      <c r="R1223" s="4" t="s">
        <v>8339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  <c r="V1223" s="14" t="s">
        <v>8377</v>
      </c>
    </row>
    <row r="1224" spans="1:22" ht="44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9">
        <f t="shared" si="95"/>
        <v>280.375</v>
      </c>
      <c r="P1224" s="8">
        <f t="shared" si="96"/>
        <v>81.268115942028984</v>
      </c>
      <c r="Q1224" s="4" t="s">
        <v>8338</v>
      </c>
      <c r="R1224" s="4" t="s">
        <v>8339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  <c r="V1224" s="14" t="s">
        <v>8372</v>
      </c>
    </row>
    <row r="1225" spans="1:22" ht="66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9">
        <f t="shared" si="95"/>
        <v>112.10606060606061</v>
      </c>
      <c r="P1225" s="8">
        <f t="shared" si="96"/>
        <v>116.21465968586388</v>
      </c>
      <c r="Q1225" s="4" t="s">
        <v>8338</v>
      </c>
      <c r="R1225" s="4" t="s">
        <v>8339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  <c r="V1225" s="14" t="s">
        <v>8376</v>
      </c>
    </row>
    <row r="1226" spans="1:22" ht="66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9">
        <f t="shared" si="95"/>
        <v>7.0666666666666673</v>
      </c>
      <c r="P1226" s="8">
        <f t="shared" si="96"/>
        <v>58.888888888888886</v>
      </c>
      <c r="Q1226" s="4" t="s">
        <v>8325</v>
      </c>
      <c r="R1226" s="4" t="s">
        <v>8340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  <c r="V1226" s="14" t="s">
        <v>8369</v>
      </c>
    </row>
    <row r="1227" spans="1:22" ht="88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9">
        <f t="shared" si="95"/>
        <v>4.3999999999999995</v>
      </c>
      <c r="P1227" s="8">
        <f t="shared" si="96"/>
        <v>44</v>
      </c>
      <c r="Q1227" s="4" t="s">
        <v>8325</v>
      </c>
      <c r="R1227" s="4" t="s">
        <v>8340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  <c r="V1227" s="14" t="s">
        <v>8374</v>
      </c>
    </row>
    <row r="1228" spans="1:22" ht="88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9">
        <f t="shared" si="95"/>
        <v>3.8739999999999997</v>
      </c>
      <c r="P1228" s="8">
        <f t="shared" si="96"/>
        <v>48.424999999999997</v>
      </c>
      <c r="Q1228" s="4" t="s">
        <v>8325</v>
      </c>
      <c r="R1228" s="4" t="s">
        <v>8340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  <c r="V1228" s="14" t="s">
        <v>8372</v>
      </c>
    </row>
    <row r="1229" spans="1:22" ht="11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9">
        <f t="shared" si="95"/>
        <v>0</v>
      </c>
      <c r="P1229" s="8">
        <f t="shared" si="96"/>
        <v>0</v>
      </c>
      <c r="Q1229" s="4" t="s">
        <v>8325</v>
      </c>
      <c r="R1229" s="4" t="s">
        <v>8340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  <c r="V1229" s="14" t="s">
        <v>8373</v>
      </c>
    </row>
    <row r="1230" spans="1:22" ht="66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9">
        <f t="shared" si="95"/>
        <v>29.299999999999997</v>
      </c>
      <c r="P1230" s="8">
        <f t="shared" si="96"/>
        <v>61.041666666666664</v>
      </c>
      <c r="Q1230" s="4" t="s">
        <v>8325</v>
      </c>
      <c r="R1230" s="4" t="s">
        <v>8340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  <c r="V1230" s="14" t="s">
        <v>8373</v>
      </c>
    </row>
    <row r="1231" spans="1:22" ht="11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9">
        <f t="shared" si="95"/>
        <v>0.90909090909090906</v>
      </c>
      <c r="P1231" s="8">
        <f t="shared" si="96"/>
        <v>25</v>
      </c>
      <c r="Q1231" s="4" t="s">
        <v>8325</v>
      </c>
      <c r="R1231" s="4" t="s">
        <v>8340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  <c r="V1231" s="14" t="s">
        <v>8372</v>
      </c>
    </row>
    <row r="1232" spans="1:22" ht="88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9">
        <f t="shared" si="95"/>
        <v>0</v>
      </c>
      <c r="P1232" s="8">
        <f t="shared" si="96"/>
        <v>0</v>
      </c>
      <c r="Q1232" s="4" t="s">
        <v>8325</v>
      </c>
      <c r="R1232" s="4" t="s">
        <v>8340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  <c r="V1232" s="14" t="s">
        <v>8367</v>
      </c>
    </row>
    <row r="1233" spans="1:22" ht="88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9">
        <f t="shared" si="95"/>
        <v>0</v>
      </c>
      <c r="P1233" s="8">
        <f t="shared" si="96"/>
        <v>0</v>
      </c>
      <c r="Q1233" s="4" t="s">
        <v>8325</v>
      </c>
      <c r="R1233" s="4" t="s">
        <v>8340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  <c r="V1233" s="14" t="s">
        <v>8373</v>
      </c>
    </row>
    <row r="1234" spans="1:22" ht="88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9">
        <f t="shared" si="95"/>
        <v>0.8</v>
      </c>
      <c r="P1234" s="8">
        <f t="shared" si="96"/>
        <v>40</v>
      </c>
      <c r="Q1234" s="4" t="s">
        <v>8325</v>
      </c>
      <c r="R1234" s="4" t="s">
        <v>8340</v>
      </c>
      <c r="S1234" s="13">
        <f t="shared" si="97"/>
        <v>41506.848032407404</v>
      </c>
      <c r="T1234" s="13">
        <f t="shared" si="98"/>
        <v>41553.848032407404</v>
      </c>
      <c r="U1234">
        <f t="shared" si="99"/>
        <v>2013</v>
      </c>
      <c r="V1234" s="14" t="s">
        <v>8374</v>
      </c>
    </row>
    <row r="1235" spans="1:22" ht="11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9">
        <f t="shared" si="95"/>
        <v>11.600000000000001</v>
      </c>
      <c r="P1235" s="8">
        <f t="shared" si="96"/>
        <v>19.333333333333332</v>
      </c>
      <c r="Q1235" s="4" t="s">
        <v>8325</v>
      </c>
      <c r="R1235" s="4" t="s">
        <v>8340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  <c r="V1235" s="14" t="s">
        <v>8367</v>
      </c>
    </row>
    <row r="1236" spans="1:22" ht="88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9">
        <f t="shared" si="95"/>
        <v>0</v>
      </c>
      <c r="P1236" s="8">
        <f t="shared" si="96"/>
        <v>0</v>
      </c>
      <c r="Q1236" s="4" t="s">
        <v>8325</v>
      </c>
      <c r="R1236" s="4" t="s">
        <v>8340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  <c r="V1236" s="14" t="s">
        <v>8367</v>
      </c>
    </row>
    <row r="1237" spans="1:22" ht="11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9">
        <f t="shared" si="95"/>
        <v>2.7873639500929119</v>
      </c>
      <c r="P1237" s="8">
        <f t="shared" si="96"/>
        <v>35</v>
      </c>
      <c r="Q1237" s="4" t="s">
        <v>8325</v>
      </c>
      <c r="R1237" s="4" t="s">
        <v>8340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  <c r="V1237" s="14" t="s">
        <v>8377</v>
      </c>
    </row>
    <row r="1238" spans="1:22" ht="44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9">
        <f t="shared" si="95"/>
        <v>0</v>
      </c>
      <c r="P1238" s="8">
        <f t="shared" si="96"/>
        <v>0</v>
      </c>
      <c r="Q1238" s="4" t="s">
        <v>8325</v>
      </c>
      <c r="R1238" s="4" t="s">
        <v>8340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  <c r="V1238" s="14" t="s">
        <v>8373</v>
      </c>
    </row>
    <row r="1239" spans="1:22" ht="88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9">
        <f t="shared" si="95"/>
        <v>0</v>
      </c>
      <c r="P1239" s="8">
        <f t="shared" si="96"/>
        <v>0</v>
      </c>
      <c r="Q1239" s="4" t="s">
        <v>8325</v>
      </c>
      <c r="R1239" s="4" t="s">
        <v>8340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  <c r="V1239" s="14" t="s">
        <v>8374</v>
      </c>
    </row>
    <row r="1240" spans="1:22" ht="88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9">
        <f t="shared" si="95"/>
        <v>17.8</v>
      </c>
      <c r="P1240" s="8">
        <f t="shared" si="96"/>
        <v>59.333333333333336</v>
      </c>
      <c r="Q1240" s="4" t="s">
        <v>8325</v>
      </c>
      <c r="R1240" s="4" t="s">
        <v>8340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  <c r="V1240" s="14" t="s">
        <v>8373</v>
      </c>
    </row>
    <row r="1241" spans="1:22" ht="44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9">
        <f t="shared" si="95"/>
        <v>0</v>
      </c>
      <c r="P1241" s="8">
        <f t="shared" si="96"/>
        <v>0</v>
      </c>
      <c r="Q1241" s="4" t="s">
        <v>8325</v>
      </c>
      <c r="R1241" s="4" t="s">
        <v>8340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  <c r="V1241" s="14" t="s">
        <v>8378</v>
      </c>
    </row>
    <row r="1242" spans="1:22" ht="66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9">
        <f t="shared" si="95"/>
        <v>3.0124999999999997</v>
      </c>
      <c r="P1242" s="8">
        <f t="shared" si="96"/>
        <v>30.125</v>
      </c>
      <c r="Q1242" s="4" t="s">
        <v>8325</v>
      </c>
      <c r="R1242" s="4" t="s">
        <v>8340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  <c r="V1242" s="14" t="s">
        <v>8370</v>
      </c>
    </row>
    <row r="1243" spans="1:22" ht="88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9">
        <f t="shared" si="95"/>
        <v>50.739999999999995</v>
      </c>
      <c r="P1243" s="8">
        <f t="shared" si="96"/>
        <v>74.617647058823536</v>
      </c>
      <c r="Q1243" s="4" t="s">
        <v>8325</v>
      </c>
      <c r="R1243" s="4" t="s">
        <v>8340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  <c r="V1243" s="14" t="s">
        <v>8376</v>
      </c>
    </row>
    <row r="1244" spans="1:22" ht="11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9">
        <f t="shared" si="95"/>
        <v>0.54884742041712409</v>
      </c>
      <c r="P1244" s="8">
        <f t="shared" si="96"/>
        <v>5</v>
      </c>
      <c r="Q1244" s="4" t="s">
        <v>8325</v>
      </c>
      <c r="R1244" s="4" t="s">
        <v>8340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  <c r="V1244" s="14" t="s">
        <v>8374</v>
      </c>
    </row>
    <row r="1245" spans="1:22" ht="88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9">
        <f t="shared" si="95"/>
        <v>14.091666666666667</v>
      </c>
      <c r="P1245" s="8">
        <f t="shared" si="96"/>
        <v>44.5</v>
      </c>
      <c r="Q1245" s="4" t="s">
        <v>8325</v>
      </c>
      <c r="R1245" s="4" t="s">
        <v>8340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  <c r="V1245" s="14" t="s">
        <v>8370</v>
      </c>
    </row>
    <row r="1246" spans="1:22" ht="88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9">
        <f t="shared" si="95"/>
        <v>103.8</v>
      </c>
      <c r="P1246" s="8">
        <f t="shared" si="96"/>
        <v>46.133333333333333</v>
      </c>
      <c r="Q1246" s="4" t="s">
        <v>8325</v>
      </c>
      <c r="R1246" s="4" t="s">
        <v>8326</v>
      </c>
      <c r="S1246" s="13">
        <f t="shared" si="97"/>
        <v>41355.825497685189</v>
      </c>
      <c r="T1246" s="13">
        <f t="shared" si="98"/>
        <v>41386.875</v>
      </c>
      <c r="U1246">
        <f t="shared" si="99"/>
        <v>2013</v>
      </c>
      <c r="V1246" s="14" t="s">
        <v>8372</v>
      </c>
    </row>
    <row r="1247" spans="1:22" ht="88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9">
        <f t="shared" si="95"/>
        <v>120.24999999999999</v>
      </c>
      <c r="P1247" s="8">
        <f t="shared" si="96"/>
        <v>141.47058823529412</v>
      </c>
      <c r="Q1247" s="4" t="s">
        <v>8325</v>
      </c>
      <c r="R1247" s="4" t="s">
        <v>8326</v>
      </c>
      <c r="S1247" s="13">
        <f t="shared" si="97"/>
        <v>41774.59993055556</v>
      </c>
      <c r="T1247" s="13">
        <f t="shared" si="98"/>
        <v>41804.59993055556</v>
      </c>
      <c r="U1247">
        <f t="shared" si="99"/>
        <v>2014</v>
      </c>
      <c r="V1247" s="14" t="s">
        <v>8370</v>
      </c>
    </row>
    <row r="1248" spans="1:22" ht="11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9">
        <f t="shared" si="95"/>
        <v>117</v>
      </c>
      <c r="P1248" s="8">
        <f t="shared" si="96"/>
        <v>75.483870967741936</v>
      </c>
      <c r="Q1248" s="4" t="s">
        <v>8325</v>
      </c>
      <c r="R1248" s="4" t="s">
        <v>8326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  <c r="V1248" s="14" t="s">
        <v>8376</v>
      </c>
    </row>
    <row r="1249" spans="1:22" ht="66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9">
        <f t="shared" si="95"/>
        <v>122.14285714285715</v>
      </c>
      <c r="P1249" s="8">
        <f t="shared" si="96"/>
        <v>85.5</v>
      </c>
      <c r="Q1249" s="4" t="s">
        <v>8325</v>
      </c>
      <c r="R1249" s="4" t="s">
        <v>8326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  <c r="V1249" s="14" t="s">
        <v>8369</v>
      </c>
    </row>
    <row r="1250" spans="1:22" ht="66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9">
        <f t="shared" si="95"/>
        <v>151.63999999999999</v>
      </c>
      <c r="P1250" s="8">
        <f t="shared" si="96"/>
        <v>64.254237288135599</v>
      </c>
      <c r="Q1250" s="4" t="s">
        <v>8325</v>
      </c>
      <c r="R1250" s="4" t="s">
        <v>8326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  <c r="V1250" s="14" t="s">
        <v>8370</v>
      </c>
    </row>
    <row r="1251" spans="1:22" ht="88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9">
        <f t="shared" si="95"/>
        <v>104.44</v>
      </c>
      <c r="P1251" s="8">
        <f t="shared" si="96"/>
        <v>64.46913580246914</v>
      </c>
      <c r="Q1251" s="4" t="s">
        <v>8325</v>
      </c>
      <c r="R1251" s="4" t="s">
        <v>8326</v>
      </c>
      <c r="S1251" s="13">
        <f t="shared" si="97"/>
        <v>41067.740868055553</v>
      </c>
      <c r="T1251" s="13">
        <f t="shared" si="98"/>
        <v>41097.740868055553</v>
      </c>
      <c r="U1251">
        <f t="shared" si="99"/>
        <v>2012</v>
      </c>
      <c r="V1251" s="14" t="s">
        <v>8371</v>
      </c>
    </row>
    <row r="1252" spans="1:22" ht="11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9">
        <f t="shared" si="95"/>
        <v>200.15333333333331</v>
      </c>
      <c r="P1252" s="8">
        <f t="shared" si="96"/>
        <v>118.2007874015748</v>
      </c>
      <c r="Q1252" s="4" t="s">
        <v>8325</v>
      </c>
      <c r="R1252" s="4" t="s">
        <v>8326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  <c r="V1252" s="14" t="s">
        <v>8373</v>
      </c>
    </row>
    <row r="1253" spans="1:22" ht="66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9">
        <f t="shared" si="95"/>
        <v>101.8</v>
      </c>
      <c r="P1253" s="8">
        <f t="shared" si="96"/>
        <v>82.540540540540547</v>
      </c>
      <c r="Q1253" s="4" t="s">
        <v>8325</v>
      </c>
      <c r="R1253" s="4" t="s">
        <v>8326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  <c r="V1253" s="14" t="s">
        <v>8373</v>
      </c>
    </row>
    <row r="1254" spans="1:22" ht="88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9">
        <f t="shared" si="95"/>
        <v>137.65714285714284</v>
      </c>
      <c r="P1254" s="8">
        <f t="shared" si="96"/>
        <v>34.170212765957444</v>
      </c>
      <c r="Q1254" s="4" t="s">
        <v>8325</v>
      </c>
      <c r="R1254" s="4" t="s">
        <v>8326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  <c r="V1254" s="14" t="s">
        <v>8375</v>
      </c>
    </row>
    <row r="1255" spans="1:22" ht="11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9">
        <f t="shared" si="95"/>
        <v>303833.2</v>
      </c>
      <c r="P1255" s="8">
        <f t="shared" si="96"/>
        <v>42.73322081575246</v>
      </c>
      <c r="Q1255" s="4" t="s">
        <v>8325</v>
      </c>
      <c r="R1255" s="4" t="s">
        <v>8326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  <c r="V1255" s="14" t="s">
        <v>8374</v>
      </c>
    </row>
    <row r="1256" spans="1:22" ht="11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9">
        <f t="shared" si="95"/>
        <v>198.85074626865671</v>
      </c>
      <c r="P1256" s="8">
        <f t="shared" si="96"/>
        <v>94.489361702127653</v>
      </c>
      <c r="Q1256" s="4" t="s">
        <v>8325</v>
      </c>
      <c r="R1256" s="4" t="s">
        <v>8326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  <c r="V1256" s="14" t="s">
        <v>8377</v>
      </c>
    </row>
    <row r="1257" spans="1:22" ht="88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9">
        <f t="shared" si="95"/>
        <v>202.36666666666667</v>
      </c>
      <c r="P1257" s="8">
        <f t="shared" si="96"/>
        <v>55.697247706422019</v>
      </c>
      <c r="Q1257" s="4" t="s">
        <v>8325</v>
      </c>
      <c r="R1257" s="4" t="s">
        <v>8326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  <c r="V1257" s="14" t="s">
        <v>8377</v>
      </c>
    </row>
    <row r="1258" spans="1:22" ht="88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9">
        <f t="shared" si="95"/>
        <v>117.96376666666666</v>
      </c>
      <c r="P1258" s="8">
        <f t="shared" si="96"/>
        <v>98.030831024930734</v>
      </c>
      <c r="Q1258" s="4" t="s">
        <v>8325</v>
      </c>
      <c r="R1258" s="4" t="s">
        <v>8326</v>
      </c>
      <c r="S1258" s="13">
        <f t="shared" si="97"/>
        <v>40921.919340277775</v>
      </c>
      <c r="T1258" s="13">
        <f t="shared" si="98"/>
        <v>40951.919340277775</v>
      </c>
      <c r="U1258">
        <f t="shared" si="99"/>
        <v>2012</v>
      </c>
      <c r="V1258" s="14" t="s">
        <v>8367</v>
      </c>
    </row>
    <row r="1259" spans="1:22" ht="88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9">
        <f t="shared" si="95"/>
        <v>294.72727272727275</v>
      </c>
      <c r="P1259" s="8">
        <f t="shared" si="96"/>
        <v>92.102272727272734</v>
      </c>
      <c r="Q1259" s="4" t="s">
        <v>8325</v>
      </c>
      <c r="R1259" s="4" t="s">
        <v>8326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  <c r="V1259" s="14" t="s">
        <v>8368</v>
      </c>
    </row>
    <row r="1260" spans="1:22" ht="88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9">
        <f t="shared" si="95"/>
        <v>213.14633333333336</v>
      </c>
      <c r="P1260" s="8">
        <f t="shared" si="96"/>
        <v>38.175462686567165</v>
      </c>
      <c r="Q1260" s="4" t="s">
        <v>8325</v>
      </c>
      <c r="R1260" s="4" t="s">
        <v>8326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  <c r="V1260" s="14" t="s">
        <v>8374</v>
      </c>
    </row>
    <row r="1261" spans="1:22" ht="66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9">
        <f t="shared" si="95"/>
        <v>104.24</v>
      </c>
      <c r="P1261" s="8">
        <f t="shared" si="96"/>
        <v>27.145833333333332</v>
      </c>
      <c r="Q1261" s="4" t="s">
        <v>8325</v>
      </c>
      <c r="R1261" s="4" t="s">
        <v>8326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  <c r="V1261" s="14" t="s">
        <v>8370</v>
      </c>
    </row>
    <row r="1262" spans="1:22" ht="88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9">
        <f t="shared" si="95"/>
        <v>113.66666666666667</v>
      </c>
      <c r="P1262" s="8">
        <f t="shared" si="96"/>
        <v>50.689189189189186</v>
      </c>
      <c r="Q1262" s="4" t="s">
        <v>8325</v>
      </c>
      <c r="R1262" s="4" t="s">
        <v>8326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  <c r="V1262" s="14" t="s">
        <v>8367</v>
      </c>
    </row>
    <row r="1263" spans="1:22" ht="66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9">
        <f t="shared" si="95"/>
        <v>101.25</v>
      </c>
      <c r="P1263" s="8">
        <f t="shared" si="96"/>
        <v>38.942307692307693</v>
      </c>
      <c r="Q1263" s="4" t="s">
        <v>8325</v>
      </c>
      <c r="R1263" s="4" t="s">
        <v>8326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  <c r="V1263" s="14" t="s">
        <v>8378</v>
      </c>
    </row>
    <row r="1264" spans="1:22" ht="11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9">
        <f t="shared" si="95"/>
        <v>125.41538461538462</v>
      </c>
      <c r="P1264" s="8">
        <f t="shared" si="96"/>
        <v>77.638095238095232</v>
      </c>
      <c r="Q1264" s="4" t="s">
        <v>8325</v>
      </c>
      <c r="R1264" s="4" t="s">
        <v>8326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  <c r="V1264" s="14" t="s">
        <v>8367</v>
      </c>
    </row>
    <row r="1265" spans="1:22" ht="66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9">
        <f t="shared" si="95"/>
        <v>119</v>
      </c>
      <c r="P1265" s="8">
        <f t="shared" si="96"/>
        <v>43.536585365853661</v>
      </c>
      <c r="Q1265" s="4" t="s">
        <v>8325</v>
      </c>
      <c r="R1265" s="4" t="s">
        <v>8326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  <c r="V1265" s="14" t="s">
        <v>8368</v>
      </c>
    </row>
    <row r="1266" spans="1:22" ht="88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9">
        <f t="shared" si="95"/>
        <v>166.46153846153845</v>
      </c>
      <c r="P1266" s="8">
        <f t="shared" si="96"/>
        <v>31.823529411764707</v>
      </c>
      <c r="Q1266" s="4" t="s">
        <v>8325</v>
      </c>
      <c r="R1266" s="4" t="s">
        <v>8326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  <c r="V1266" s="14" t="s">
        <v>8375</v>
      </c>
    </row>
    <row r="1267" spans="1:22" ht="11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9">
        <f t="shared" si="95"/>
        <v>119.14771428571429</v>
      </c>
      <c r="P1267" s="8">
        <f t="shared" si="96"/>
        <v>63.184393939393942</v>
      </c>
      <c r="Q1267" s="4" t="s">
        <v>8325</v>
      </c>
      <c r="R1267" s="4" t="s">
        <v>8326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  <c r="V1267" s="14" t="s">
        <v>8376</v>
      </c>
    </row>
    <row r="1268" spans="1:22" ht="66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9">
        <f t="shared" si="95"/>
        <v>100.47368421052632</v>
      </c>
      <c r="P1268" s="8">
        <f t="shared" si="96"/>
        <v>190.9</v>
      </c>
      <c r="Q1268" s="4" t="s">
        <v>8325</v>
      </c>
      <c r="R1268" s="4" t="s">
        <v>8326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  <c r="V1268" s="14" t="s">
        <v>8378</v>
      </c>
    </row>
    <row r="1269" spans="1:22" ht="88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9">
        <f t="shared" si="95"/>
        <v>101.8</v>
      </c>
      <c r="P1269" s="8">
        <f t="shared" si="96"/>
        <v>140.85534591194968</v>
      </c>
      <c r="Q1269" s="4" t="s">
        <v>8325</v>
      </c>
      <c r="R1269" s="4" t="s">
        <v>8326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  <c r="V1269" s="14" t="s">
        <v>8371</v>
      </c>
    </row>
    <row r="1270" spans="1:22" ht="66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9">
        <f t="shared" si="95"/>
        <v>116.66666666666667</v>
      </c>
      <c r="P1270" s="8">
        <f t="shared" si="96"/>
        <v>76.92307692307692</v>
      </c>
      <c r="Q1270" s="4" t="s">
        <v>8325</v>
      </c>
      <c r="R1270" s="4" t="s">
        <v>8326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  <c r="V1270" s="14" t="s">
        <v>8374</v>
      </c>
    </row>
    <row r="1271" spans="1:22" ht="11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9">
        <f t="shared" si="95"/>
        <v>108.64893617021276</v>
      </c>
      <c r="P1271" s="8">
        <f t="shared" si="96"/>
        <v>99.15533980582525</v>
      </c>
      <c r="Q1271" s="4" t="s">
        <v>8325</v>
      </c>
      <c r="R1271" s="4" t="s">
        <v>8326</v>
      </c>
      <c r="S1271" s="13">
        <f t="shared" si="97"/>
        <v>42445.823055555556</v>
      </c>
      <c r="T1271" s="13">
        <f t="shared" si="98"/>
        <v>42476</v>
      </c>
      <c r="U1271">
        <f t="shared" si="99"/>
        <v>2016</v>
      </c>
      <c r="V1271" s="14" t="s">
        <v>8372</v>
      </c>
    </row>
    <row r="1272" spans="1:22" ht="66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9">
        <f t="shared" si="95"/>
        <v>114.72</v>
      </c>
      <c r="P1272" s="8">
        <f t="shared" si="96"/>
        <v>67.881656804733723</v>
      </c>
      <c r="Q1272" s="4" t="s">
        <v>8325</v>
      </c>
      <c r="R1272" s="4" t="s">
        <v>8326</v>
      </c>
      <c r="S1272" s="13">
        <f t="shared" si="97"/>
        <v>40933.85696759259</v>
      </c>
      <c r="T1272" s="13">
        <f t="shared" si="98"/>
        <v>40993.815300925926</v>
      </c>
      <c r="U1272">
        <f t="shared" si="99"/>
        <v>2012</v>
      </c>
      <c r="V1272" s="14" t="s">
        <v>8367</v>
      </c>
    </row>
    <row r="1273" spans="1:22" ht="88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9">
        <f t="shared" si="95"/>
        <v>101.8</v>
      </c>
      <c r="P1273" s="8">
        <f t="shared" si="96"/>
        <v>246.29032258064515</v>
      </c>
      <c r="Q1273" s="4" t="s">
        <v>8325</v>
      </c>
      <c r="R1273" s="4" t="s">
        <v>8326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  <c r="V1273" s="14" t="s">
        <v>8376</v>
      </c>
    </row>
    <row r="1274" spans="1:22" ht="11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9">
        <f t="shared" si="95"/>
        <v>106</v>
      </c>
      <c r="P1274" s="8">
        <f t="shared" si="96"/>
        <v>189.28571428571428</v>
      </c>
      <c r="Q1274" s="4" t="s">
        <v>8325</v>
      </c>
      <c r="R1274" s="4" t="s">
        <v>8326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  <c r="V1274" s="14" t="s">
        <v>8369</v>
      </c>
    </row>
    <row r="1275" spans="1:22" ht="66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9">
        <f t="shared" si="95"/>
        <v>103.49999999999999</v>
      </c>
      <c r="P1275" s="8">
        <f t="shared" si="96"/>
        <v>76.666666666666671</v>
      </c>
      <c r="Q1275" s="4" t="s">
        <v>8325</v>
      </c>
      <c r="R1275" s="4" t="s">
        <v>8326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  <c r="V1275" s="14" t="s">
        <v>8374</v>
      </c>
    </row>
    <row r="1276" spans="1:22" ht="88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9">
        <f t="shared" si="95"/>
        <v>154.97535999999999</v>
      </c>
      <c r="P1276" s="8">
        <f t="shared" si="96"/>
        <v>82.963254817987149</v>
      </c>
      <c r="Q1276" s="4" t="s">
        <v>8325</v>
      </c>
      <c r="R1276" s="4" t="s">
        <v>8326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  <c r="V1276" s="14" t="s">
        <v>8373</v>
      </c>
    </row>
    <row r="1277" spans="1:22" ht="88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9">
        <f t="shared" si="95"/>
        <v>162.14066666666668</v>
      </c>
      <c r="P1277" s="8">
        <f t="shared" si="96"/>
        <v>62.522107969151669</v>
      </c>
      <c r="Q1277" s="4" t="s">
        <v>8325</v>
      </c>
      <c r="R1277" s="4" t="s">
        <v>8326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  <c r="V1277" s="14" t="s">
        <v>8373</v>
      </c>
    </row>
    <row r="1278" spans="1:22" ht="66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9">
        <f t="shared" si="95"/>
        <v>104.42100000000001</v>
      </c>
      <c r="P1278" s="8">
        <f t="shared" si="96"/>
        <v>46.06808823529412</v>
      </c>
      <c r="Q1278" s="4" t="s">
        <v>8325</v>
      </c>
      <c r="R1278" s="4" t="s">
        <v>8326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  <c r="V1278" s="14" t="s">
        <v>8373</v>
      </c>
    </row>
    <row r="1279" spans="1:22" ht="88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9">
        <f t="shared" si="95"/>
        <v>106.12433333333333</v>
      </c>
      <c r="P1279" s="8">
        <f t="shared" si="96"/>
        <v>38.543946731234868</v>
      </c>
      <c r="Q1279" s="4" t="s">
        <v>8325</v>
      </c>
      <c r="R1279" s="4" t="s">
        <v>8326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  <c r="V1279" s="14" t="s">
        <v>8373</v>
      </c>
    </row>
    <row r="1280" spans="1:22" ht="88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9">
        <f t="shared" si="95"/>
        <v>154.93846153846152</v>
      </c>
      <c r="P1280" s="8">
        <f t="shared" si="96"/>
        <v>53.005263157894738</v>
      </c>
      <c r="Q1280" s="4" t="s">
        <v>8325</v>
      </c>
      <c r="R1280" s="4" t="s">
        <v>8326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  <c r="V1280" s="14" t="s">
        <v>8370</v>
      </c>
    </row>
    <row r="1281" spans="1:22" ht="88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9">
        <f t="shared" si="95"/>
        <v>110.77157238734421</v>
      </c>
      <c r="P1281" s="8">
        <f t="shared" si="96"/>
        <v>73.355396825396824</v>
      </c>
      <c r="Q1281" s="4" t="s">
        <v>8325</v>
      </c>
      <c r="R1281" s="4" t="s">
        <v>8326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  <c r="V1281" s="14" t="s">
        <v>8368</v>
      </c>
    </row>
    <row r="1282" spans="1:22" ht="88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9">
        <f t="shared" si="95"/>
        <v>110.91186666666665</v>
      </c>
      <c r="P1282" s="8">
        <f t="shared" si="96"/>
        <v>127.97523076923076</v>
      </c>
      <c r="Q1282" s="4" t="s">
        <v>8325</v>
      </c>
      <c r="R1282" s="4" t="s">
        <v>8326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  <c r="V1282" s="14" t="s">
        <v>8378</v>
      </c>
    </row>
    <row r="1283" spans="1:22" ht="88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9">
        <f t="shared" ref="O1283:O1346" si="100">+(E1283/D1283)*100</f>
        <v>110.71428571428572</v>
      </c>
      <c r="P1283" s="8">
        <f t="shared" ref="P1283:P1346" si="101">+IFERROR(E1283/L1283,0)</f>
        <v>104.72972972972973</v>
      </c>
      <c r="Q1283" s="4" t="s">
        <v>8325</v>
      </c>
      <c r="R1283" s="4" t="s">
        <v>8326</v>
      </c>
      <c r="S1283" s="13">
        <f t="shared" ref="S1283:S1346" si="102">(((J1283/86400)+25569))</f>
        <v>41463.743472222224</v>
      </c>
      <c r="T1283" s="13">
        <f t="shared" ref="T1283:T1346" si="103">(((I1283/86400)+25569))</f>
        <v>41483.743472222224</v>
      </c>
      <c r="U1283">
        <f t="shared" ref="U1283:U1346" si="104">+YEAR(S1283)</f>
        <v>2013</v>
      </c>
      <c r="V1283" s="14" t="s">
        <v>8373</v>
      </c>
    </row>
    <row r="1284" spans="1:22" ht="88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9">
        <f t="shared" si="100"/>
        <v>123.61333333333333</v>
      </c>
      <c r="P1284" s="8">
        <f t="shared" si="101"/>
        <v>67.671532846715323</v>
      </c>
      <c r="Q1284" s="4" t="s">
        <v>8325</v>
      </c>
      <c r="R1284" s="4" t="s">
        <v>8326</v>
      </c>
      <c r="S1284" s="13">
        <f t="shared" si="102"/>
        <v>41586.475173611107</v>
      </c>
      <c r="T1284" s="13">
        <f t="shared" si="103"/>
        <v>41617.207638888889</v>
      </c>
      <c r="U1284">
        <f t="shared" si="104"/>
        <v>2013</v>
      </c>
      <c r="V1284" s="14" t="s">
        <v>8377</v>
      </c>
    </row>
    <row r="1285" spans="1:22" ht="88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9">
        <f t="shared" si="100"/>
        <v>211.05</v>
      </c>
      <c r="P1285" s="8">
        <f t="shared" si="101"/>
        <v>95.931818181818187</v>
      </c>
      <c r="Q1285" s="4" t="s">
        <v>8325</v>
      </c>
      <c r="R1285" s="4" t="s">
        <v>8326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  <c r="V1285" s="14" t="s">
        <v>8368</v>
      </c>
    </row>
    <row r="1286" spans="1:22" ht="88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9">
        <f t="shared" si="100"/>
        <v>101</v>
      </c>
      <c r="P1286" s="8">
        <f t="shared" si="101"/>
        <v>65.161290322580641</v>
      </c>
      <c r="Q1286" s="4" t="s">
        <v>8317</v>
      </c>
      <c r="R1286" s="4" t="s">
        <v>8318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  <c r="V1286" s="14" t="s">
        <v>8378</v>
      </c>
    </row>
    <row r="1287" spans="1:22" ht="88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9">
        <f t="shared" si="100"/>
        <v>101.64999999999999</v>
      </c>
      <c r="P1287" s="8">
        <f t="shared" si="101"/>
        <v>32.269841269841272</v>
      </c>
      <c r="Q1287" s="4" t="s">
        <v>8317</v>
      </c>
      <c r="R1287" s="4" t="s">
        <v>8318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  <c r="V1287" s="14" t="s">
        <v>8371</v>
      </c>
    </row>
    <row r="1288" spans="1:22" ht="88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9">
        <f t="shared" si="100"/>
        <v>108.33333333333333</v>
      </c>
      <c r="P1288" s="8">
        <f t="shared" si="101"/>
        <v>81.25</v>
      </c>
      <c r="Q1288" s="4" t="s">
        <v>8317</v>
      </c>
      <c r="R1288" s="4" t="s">
        <v>8318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  <c r="V1288" s="14" t="s">
        <v>8368</v>
      </c>
    </row>
    <row r="1289" spans="1:22" ht="132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9">
        <f t="shared" si="100"/>
        <v>242</v>
      </c>
      <c r="P1289" s="8">
        <f t="shared" si="101"/>
        <v>24.2</v>
      </c>
      <c r="Q1289" s="4" t="s">
        <v>8317</v>
      </c>
      <c r="R1289" s="4" t="s">
        <v>8318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  <c r="V1289" s="14" t="s">
        <v>8369</v>
      </c>
    </row>
    <row r="1290" spans="1:22" ht="11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9">
        <f t="shared" si="100"/>
        <v>100.44999999999999</v>
      </c>
      <c r="P1290" s="8">
        <f t="shared" si="101"/>
        <v>65.868852459016395</v>
      </c>
      <c r="Q1290" s="4" t="s">
        <v>8317</v>
      </c>
      <c r="R1290" s="4" t="s">
        <v>8318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  <c r="V1290" s="14" t="s">
        <v>8373</v>
      </c>
    </row>
    <row r="1291" spans="1:22" ht="88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9">
        <f t="shared" si="100"/>
        <v>125.06666666666666</v>
      </c>
      <c r="P1291" s="8">
        <f t="shared" si="101"/>
        <v>36.07692307692308</v>
      </c>
      <c r="Q1291" s="4" t="s">
        <v>8317</v>
      </c>
      <c r="R1291" s="4" t="s">
        <v>8318</v>
      </c>
      <c r="S1291" s="13">
        <f t="shared" si="102"/>
        <v>42709.134780092594</v>
      </c>
      <c r="T1291" s="13">
        <f t="shared" si="103"/>
        <v>42739.134780092594</v>
      </c>
      <c r="U1291">
        <f t="shared" si="104"/>
        <v>2016</v>
      </c>
      <c r="V1291" s="14" t="s">
        <v>8378</v>
      </c>
    </row>
    <row r="1292" spans="1:22" ht="44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9">
        <f t="shared" si="100"/>
        <v>108.57142857142857</v>
      </c>
      <c r="P1292" s="8">
        <f t="shared" si="101"/>
        <v>44.186046511627907</v>
      </c>
      <c r="Q1292" s="4" t="s">
        <v>8317</v>
      </c>
      <c r="R1292" s="4" t="s">
        <v>8318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  <c r="V1292" s="14" t="s">
        <v>8372</v>
      </c>
    </row>
    <row r="1293" spans="1:22" ht="88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9">
        <f t="shared" si="100"/>
        <v>145.70000000000002</v>
      </c>
      <c r="P1293" s="8">
        <f t="shared" si="101"/>
        <v>104.07142857142857</v>
      </c>
      <c r="Q1293" s="4" t="s">
        <v>8317</v>
      </c>
      <c r="R1293" s="4" t="s">
        <v>8318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  <c r="V1293" s="14" t="s">
        <v>8372</v>
      </c>
    </row>
    <row r="1294" spans="1:22" ht="11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9">
        <f t="shared" si="100"/>
        <v>110.00000000000001</v>
      </c>
      <c r="P1294" s="8">
        <f t="shared" si="101"/>
        <v>35.96153846153846</v>
      </c>
      <c r="Q1294" s="4" t="s">
        <v>8317</v>
      </c>
      <c r="R1294" s="4" t="s">
        <v>8318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  <c r="V1294" s="14" t="s">
        <v>8375</v>
      </c>
    </row>
    <row r="1295" spans="1:22" ht="11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9">
        <f t="shared" si="100"/>
        <v>102.23333333333333</v>
      </c>
      <c r="P1295" s="8">
        <f t="shared" si="101"/>
        <v>127.79166666666667</v>
      </c>
      <c r="Q1295" s="4" t="s">
        <v>8317</v>
      </c>
      <c r="R1295" s="4" t="s">
        <v>8318</v>
      </c>
      <c r="S1295" s="13">
        <f t="shared" si="102"/>
        <v>42292.701053240744</v>
      </c>
      <c r="T1295" s="13">
        <f t="shared" si="103"/>
        <v>42322.742719907408</v>
      </c>
      <c r="U1295">
        <f t="shared" si="104"/>
        <v>2015</v>
      </c>
      <c r="V1295" s="14" t="s">
        <v>8376</v>
      </c>
    </row>
    <row r="1296" spans="1:22" ht="88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9">
        <f t="shared" si="100"/>
        <v>122</v>
      </c>
      <c r="P1296" s="8">
        <f t="shared" si="101"/>
        <v>27.727272727272727</v>
      </c>
      <c r="Q1296" s="4" t="s">
        <v>8317</v>
      </c>
      <c r="R1296" s="4" t="s">
        <v>8318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  <c r="V1296" s="14" t="s">
        <v>8376</v>
      </c>
    </row>
    <row r="1297" spans="1:22" ht="11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9">
        <f t="shared" si="100"/>
        <v>101.96000000000001</v>
      </c>
      <c r="P1297" s="8">
        <f t="shared" si="101"/>
        <v>39.828125</v>
      </c>
      <c r="Q1297" s="4" t="s">
        <v>8317</v>
      </c>
      <c r="R1297" s="4" t="s">
        <v>8318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  <c r="V1297" s="14" t="s">
        <v>8371</v>
      </c>
    </row>
    <row r="1298" spans="1:22" ht="88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9">
        <f t="shared" si="100"/>
        <v>141.1764705882353</v>
      </c>
      <c r="P1298" s="8">
        <f t="shared" si="101"/>
        <v>52.173913043478258</v>
      </c>
      <c r="Q1298" s="4" t="s">
        <v>8317</v>
      </c>
      <c r="R1298" s="4" t="s">
        <v>8318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  <c r="V1298" s="14" t="s">
        <v>8368</v>
      </c>
    </row>
    <row r="1299" spans="1:22" ht="88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9">
        <f t="shared" si="100"/>
        <v>109.52500000000001</v>
      </c>
      <c r="P1299" s="8">
        <f t="shared" si="101"/>
        <v>92.037815126050418</v>
      </c>
      <c r="Q1299" s="4" t="s">
        <v>8317</v>
      </c>
      <c r="R1299" s="4" t="s">
        <v>8318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  <c r="V1299" s="14" t="s">
        <v>8369</v>
      </c>
    </row>
    <row r="1300" spans="1:22" ht="88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9">
        <f t="shared" si="100"/>
        <v>104.65</v>
      </c>
      <c r="P1300" s="8">
        <f t="shared" si="101"/>
        <v>63.424242424242422</v>
      </c>
      <c r="Q1300" s="4" t="s">
        <v>8317</v>
      </c>
      <c r="R1300" s="4" t="s">
        <v>8318</v>
      </c>
      <c r="S1300" s="13">
        <f t="shared" si="102"/>
        <v>42458.680925925924</v>
      </c>
      <c r="T1300" s="13">
        <f t="shared" si="103"/>
        <v>42488.680925925924</v>
      </c>
      <c r="U1300">
        <f t="shared" si="104"/>
        <v>2016</v>
      </c>
      <c r="V1300" s="14" t="s">
        <v>8372</v>
      </c>
    </row>
    <row r="1301" spans="1:22" ht="88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9">
        <f t="shared" si="100"/>
        <v>124</v>
      </c>
      <c r="P1301" s="8">
        <f t="shared" si="101"/>
        <v>135.625</v>
      </c>
      <c r="Q1301" s="4" t="s">
        <v>8317</v>
      </c>
      <c r="R1301" s="4" t="s">
        <v>8318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  <c r="V1301" s="14" t="s">
        <v>8371</v>
      </c>
    </row>
    <row r="1302" spans="1:22" ht="88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9">
        <f t="shared" si="100"/>
        <v>135</v>
      </c>
      <c r="P1302" s="8">
        <f t="shared" si="101"/>
        <v>168.75</v>
      </c>
      <c r="Q1302" s="4" t="s">
        <v>8317</v>
      </c>
      <c r="R1302" s="4" t="s">
        <v>8318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  <c r="V1302" s="14" t="s">
        <v>8369</v>
      </c>
    </row>
    <row r="1303" spans="1:22" ht="88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9">
        <f t="shared" si="100"/>
        <v>102.75000000000001</v>
      </c>
      <c r="P1303" s="8">
        <f t="shared" si="101"/>
        <v>70.862068965517238</v>
      </c>
      <c r="Q1303" s="4" t="s">
        <v>8317</v>
      </c>
      <c r="R1303" s="4" t="s">
        <v>8318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  <c r="V1303" s="14" t="s">
        <v>8373</v>
      </c>
    </row>
    <row r="1304" spans="1:22" ht="88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9">
        <f t="shared" si="100"/>
        <v>100</v>
      </c>
      <c r="P1304" s="8">
        <f t="shared" si="101"/>
        <v>50</v>
      </c>
      <c r="Q1304" s="4" t="s">
        <v>8317</v>
      </c>
      <c r="R1304" s="4" t="s">
        <v>8318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  <c r="V1304" s="14" t="s">
        <v>8377</v>
      </c>
    </row>
    <row r="1305" spans="1:22" ht="44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9">
        <f t="shared" si="100"/>
        <v>130.26085714285716</v>
      </c>
      <c r="P1305" s="8">
        <f t="shared" si="101"/>
        <v>42.214166666666671</v>
      </c>
      <c r="Q1305" s="4" t="s">
        <v>8317</v>
      </c>
      <c r="R1305" s="4" t="s">
        <v>8318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  <c r="V1305" s="14" t="s">
        <v>8373</v>
      </c>
    </row>
    <row r="1306" spans="1:22" ht="88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9">
        <f t="shared" si="100"/>
        <v>39.627499999999998</v>
      </c>
      <c r="P1306" s="8">
        <f t="shared" si="101"/>
        <v>152.41346153846155</v>
      </c>
      <c r="Q1306" s="4" t="s">
        <v>8319</v>
      </c>
      <c r="R1306" s="4" t="s">
        <v>8321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  <c r="V1306" s="14" t="s">
        <v>8367</v>
      </c>
    </row>
    <row r="1307" spans="1:22" ht="88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9">
        <f t="shared" si="100"/>
        <v>25.976666666666663</v>
      </c>
      <c r="P1307" s="8">
        <f t="shared" si="101"/>
        <v>90.616279069767444</v>
      </c>
      <c r="Q1307" s="4" t="s">
        <v>8319</v>
      </c>
      <c r="R1307" s="4" t="s">
        <v>8321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  <c r="V1307" s="14" t="s">
        <v>8371</v>
      </c>
    </row>
    <row r="1308" spans="1:22" ht="11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9">
        <f t="shared" si="100"/>
        <v>65.24636363636364</v>
      </c>
      <c r="P1308" s="8">
        <f t="shared" si="101"/>
        <v>201.60393258426967</v>
      </c>
      <c r="Q1308" s="4" t="s">
        <v>8319</v>
      </c>
      <c r="R1308" s="4" t="s">
        <v>8321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  <c r="V1308" s="14" t="s">
        <v>8377</v>
      </c>
    </row>
    <row r="1309" spans="1:22" ht="44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9">
        <f t="shared" si="100"/>
        <v>11.514000000000001</v>
      </c>
      <c r="P1309" s="8">
        <f t="shared" si="101"/>
        <v>127.93333333333334</v>
      </c>
      <c r="Q1309" s="4" t="s">
        <v>8319</v>
      </c>
      <c r="R1309" s="4" t="s">
        <v>8321</v>
      </c>
      <c r="S1309" s="13">
        <f t="shared" si="102"/>
        <v>42387.503229166672</v>
      </c>
      <c r="T1309" s="13">
        <f t="shared" si="103"/>
        <v>42417.503229166672</v>
      </c>
      <c r="U1309">
        <f t="shared" si="104"/>
        <v>2016</v>
      </c>
      <c r="V1309" s="14" t="s">
        <v>8367</v>
      </c>
    </row>
    <row r="1310" spans="1:22" ht="44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9">
        <f t="shared" si="100"/>
        <v>11.360000000000001</v>
      </c>
      <c r="P1310" s="8">
        <f t="shared" si="101"/>
        <v>29.894736842105264</v>
      </c>
      <c r="Q1310" s="4" t="s">
        <v>8319</v>
      </c>
      <c r="R1310" s="4" t="s">
        <v>8321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  <c r="V1310" s="14" t="s">
        <v>8374</v>
      </c>
    </row>
    <row r="1311" spans="1:22" ht="88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9">
        <f t="shared" si="100"/>
        <v>111.99130434782609</v>
      </c>
      <c r="P1311" s="8">
        <f t="shared" si="101"/>
        <v>367.97142857142859</v>
      </c>
      <c r="Q1311" s="4" t="s">
        <v>8319</v>
      </c>
      <c r="R1311" s="4" t="s">
        <v>8321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  <c r="V1311" s="14" t="s">
        <v>8375</v>
      </c>
    </row>
    <row r="1312" spans="1:22" ht="66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9">
        <f t="shared" si="100"/>
        <v>15.5</v>
      </c>
      <c r="P1312" s="8">
        <f t="shared" si="101"/>
        <v>129.16666666666666</v>
      </c>
      <c r="Q1312" s="4" t="s">
        <v>8319</v>
      </c>
      <c r="R1312" s="4" t="s">
        <v>8321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  <c r="V1312" s="14" t="s">
        <v>8373</v>
      </c>
    </row>
    <row r="1313" spans="1:22" ht="11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9">
        <f t="shared" si="100"/>
        <v>32.027999999999999</v>
      </c>
      <c r="P1313" s="8">
        <f t="shared" si="101"/>
        <v>800.7</v>
      </c>
      <c r="Q1313" s="4" t="s">
        <v>8319</v>
      </c>
      <c r="R1313" s="4" t="s">
        <v>8321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  <c r="V1313" s="14" t="s">
        <v>8376</v>
      </c>
    </row>
    <row r="1314" spans="1:22" ht="88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9">
        <f t="shared" si="100"/>
        <v>0.60869565217391308</v>
      </c>
      <c r="P1314" s="8">
        <f t="shared" si="101"/>
        <v>28</v>
      </c>
      <c r="Q1314" s="4" t="s">
        <v>8319</v>
      </c>
      <c r="R1314" s="4" t="s">
        <v>8321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  <c r="V1314" s="14" t="s">
        <v>8372</v>
      </c>
    </row>
    <row r="1315" spans="1:22" ht="88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9">
        <f t="shared" si="100"/>
        <v>31.114999999999998</v>
      </c>
      <c r="P1315" s="8">
        <f t="shared" si="101"/>
        <v>102.01639344262296</v>
      </c>
      <c r="Q1315" s="4" t="s">
        <v>8319</v>
      </c>
      <c r="R1315" s="4" t="s">
        <v>8321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  <c r="V1315" s="14" t="s">
        <v>8368</v>
      </c>
    </row>
    <row r="1316" spans="1:22" ht="11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9">
        <f t="shared" si="100"/>
        <v>1.1266666666666667</v>
      </c>
      <c r="P1316" s="8">
        <f t="shared" si="101"/>
        <v>184.36363636363637</v>
      </c>
      <c r="Q1316" s="4" t="s">
        <v>8319</v>
      </c>
      <c r="R1316" s="4" t="s">
        <v>8321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  <c r="V1316" s="14" t="s">
        <v>8374</v>
      </c>
    </row>
    <row r="1317" spans="1:22" ht="66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9">
        <f t="shared" si="100"/>
        <v>40.404000000000003</v>
      </c>
      <c r="P1317" s="8">
        <f t="shared" si="101"/>
        <v>162.91935483870967</v>
      </c>
      <c r="Q1317" s="4" t="s">
        <v>8319</v>
      </c>
      <c r="R1317" s="4" t="s">
        <v>8321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  <c r="V1317" s="14" t="s">
        <v>8376</v>
      </c>
    </row>
    <row r="1318" spans="1:22" ht="88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9">
        <f t="shared" si="100"/>
        <v>1.3333333333333333E-3</v>
      </c>
      <c r="P1318" s="8">
        <f t="shared" si="101"/>
        <v>1</v>
      </c>
      <c r="Q1318" s="4" t="s">
        <v>8319</v>
      </c>
      <c r="R1318" s="4" t="s">
        <v>8321</v>
      </c>
      <c r="S1318" s="13">
        <f t="shared" si="102"/>
        <v>42393.961909722224</v>
      </c>
      <c r="T1318" s="13">
        <f t="shared" si="103"/>
        <v>42428.961909722224</v>
      </c>
      <c r="U1318">
        <f t="shared" si="104"/>
        <v>2016</v>
      </c>
      <c r="V1318" s="14" t="s">
        <v>8367</v>
      </c>
    </row>
    <row r="1319" spans="1:22" ht="11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9">
        <f t="shared" si="100"/>
        <v>5.7334999999999994</v>
      </c>
      <c r="P1319" s="8">
        <f t="shared" si="101"/>
        <v>603.52631578947364</v>
      </c>
      <c r="Q1319" s="4" t="s">
        <v>8319</v>
      </c>
      <c r="R1319" s="4" t="s">
        <v>8321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  <c r="V1319" s="14" t="s">
        <v>8370</v>
      </c>
    </row>
    <row r="1320" spans="1:22" ht="88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9">
        <f t="shared" si="100"/>
        <v>15.324999999999999</v>
      </c>
      <c r="P1320" s="8">
        <f t="shared" si="101"/>
        <v>45.407407407407405</v>
      </c>
      <c r="Q1320" s="4" t="s">
        <v>8319</v>
      </c>
      <c r="R1320" s="4" t="s">
        <v>8321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  <c r="V1320" s="14" t="s">
        <v>8378</v>
      </c>
    </row>
    <row r="1321" spans="1:22" ht="88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9">
        <f t="shared" si="100"/>
        <v>15.103448275862069</v>
      </c>
      <c r="P1321" s="8">
        <f t="shared" si="101"/>
        <v>97.333333333333329</v>
      </c>
      <c r="Q1321" s="4" t="s">
        <v>8319</v>
      </c>
      <c r="R1321" s="4" t="s">
        <v>8321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  <c r="V1321" s="14" t="s">
        <v>8371</v>
      </c>
    </row>
    <row r="1322" spans="1:22" ht="88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9">
        <f t="shared" si="100"/>
        <v>0.503</v>
      </c>
      <c r="P1322" s="8">
        <f t="shared" si="101"/>
        <v>167.66666666666666</v>
      </c>
      <c r="Q1322" s="4" t="s">
        <v>8319</v>
      </c>
      <c r="R1322" s="4" t="s">
        <v>8321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  <c r="V1322" s="14" t="s">
        <v>8378</v>
      </c>
    </row>
    <row r="1323" spans="1:22" ht="88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9">
        <f t="shared" si="100"/>
        <v>1.3028138528138529</v>
      </c>
      <c r="P1323" s="8">
        <f t="shared" si="101"/>
        <v>859.85714285714289</v>
      </c>
      <c r="Q1323" s="4" t="s">
        <v>8319</v>
      </c>
      <c r="R1323" s="4" t="s">
        <v>8321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  <c r="V1323" s="14" t="s">
        <v>8377</v>
      </c>
    </row>
    <row r="1324" spans="1:22" ht="11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9">
        <f t="shared" si="100"/>
        <v>0.30285714285714288</v>
      </c>
      <c r="P1324" s="8">
        <f t="shared" si="101"/>
        <v>26.5</v>
      </c>
      <c r="Q1324" s="4" t="s">
        <v>8319</v>
      </c>
      <c r="R1324" s="4" t="s">
        <v>8321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  <c r="V1324" s="14" t="s">
        <v>8369</v>
      </c>
    </row>
    <row r="1325" spans="1:22" ht="11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9">
        <f t="shared" si="100"/>
        <v>8.8800000000000008</v>
      </c>
      <c r="P1325" s="8">
        <f t="shared" si="101"/>
        <v>30.272727272727273</v>
      </c>
      <c r="Q1325" s="4" t="s">
        <v>8319</v>
      </c>
      <c r="R1325" s="4" t="s">
        <v>8321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  <c r="V1325" s="14" t="s">
        <v>8372</v>
      </c>
    </row>
    <row r="1326" spans="1:22" ht="88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9">
        <f t="shared" si="100"/>
        <v>9.84</v>
      </c>
      <c r="P1326" s="8">
        <f t="shared" si="101"/>
        <v>54.666666666666664</v>
      </c>
      <c r="Q1326" s="4" t="s">
        <v>8319</v>
      </c>
      <c r="R1326" s="4" t="s">
        <v>8321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  <c r="V1326" s="14" t="s">
        <v>8375</v>
      </c>
    </row>
    <row r="1327" spans="1:22" ht="88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9">
        <f t="shared" si="100"/>
        <v>2.4299999999999997</v>
      </c>
      <c r="P1327" s="8">
        <f t="shared" si="101"/>
        <v>60.75</v>
      </c>
      <c r="Q1327" s="4" t="s">
        <v>8319</v>
      </c>
      <c r="R1327" s="4" t="s">
        <v>8321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  <c r="V1327" s="14" t="s">
        <v>8377</v>
      </c>
    </row>
    <row r="1328" spans="1:22" ht="88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9">
        <f t="shared" si="100"/>
        <v>1.1299999999999999</v>
      </c>
      <c r="P1328" s="8">
        <f t="shared" si="101"/>
        <v>102.72727272727273</v>
      </c>
      <c r="Q1328" s="4" t="s">
        <v>8319</v>
      </c>
      <c r="R1328" s="4" t="s">
        <v>8321</v>
      </c>
      <c r="S1328" s="13">
        <f t="shared" si="102"/>
        <v>41974.791990740741</v>
      </c>
      <c r="T1328" s="13">
        <f t="shared" si="103"/>
        <v>42019.791990740741</v>
      </c>
      <c r="U1328">
        <f t="shared" si="104"/>
        <v>2014</v>
      </c>
      <c r="V1328" s="14" t="s">
        <v>8378</v>
      </c>
    </row>
    <row r="1329" spans="1:22" ht="88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9">
        <f t="shared" si="100"/>
        <v>3.5520833333333335</v>
      </c>
      <c r="P1329" s="8">
        <f t="shared" si="101"/>
        <v>41.585365853658537</v>
      </c>
      <c r="Q1329" s="4" t="s">
        <v>8319</v>
      </c>
      <c r="R1329" s="4" t="s">
        <v>8321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  <c r="V1329" s="14" t="s">
        <v>8369</v>
      </c>
    </row>
    <row r="1330" spans="1:22" ht="88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9">
        <f t="shared" si="100"/>
        <v>2.3306666666666667</v>
      </c>
      <c r="P1330" s="8">
        <f t="shared" si="101"/>
        <v>116.53333333333333</v>
      </c>
      <c r="Q1330" s="4" t="s">
        <v>8319</v>
      </c>
      <c r="R1330" s="4" t="s">
        <v>8321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  <c r="V1330" s="14" t="s">
        <v>8374</v>
      </c>
    </row>
    <row r="1331" spans="1:22" ht="88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9">
        <f t="shared" si="100"/>
        <v>0.81600000000000006</v>
      </c>
      <c r="P1331" s="8">
        <f t="shared" si="101"/>
        <v>45.333333333333336</v>
      </c>
      <c r="Q1331" s="4" t="s">
        <v>8319</v>
      </c>
      <c r="R1331" s="4" t="s">
        <v>8321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  <c r="V1331" s="14" t="s">
        <v>8376</v>
      </c>
    </row>
    <row r="1332" spans="1:22" ht="88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9">
        <f t="shared" si="100"/>
        <v>22.494285714285713</v>
      </c>
      <c r="P1332" s="8">
        <f t="shared" si="101"/>
        <v>157.46</v>
      </c>
      <c r="Q1332" s="4" t="s">
        <v>8319</v>
      </c>
      <c r="R1332" s="4" t="s">
        <v>8321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  <c r="V1332" s="14" t="s">
        <v>8371</v>
      </c>
    </row>
    <row r="1333" spans="1:22" ht="88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9">
        <f t="shared" si="100"/>
        <v>1.3668</v>
      </c>
      <c r="P1333" s="8">
        <f t="shared" si="101"/>
        <v>100.5</v>
      </c>
      <c r="Q1333" s="4" t="s">
        <v>8319</v>
      </c>
      <c r="R1333" s="4" t="s">
        <v>8321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  <c r="V1333" s="14" t="s">
        <v>8373</v>
      </c>
    </row>
    <row r="1334" spans="1:22" ht="11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9">
        <f t="shared" si="100"/>
        <v>0</v>
      </c>
      <c r="P1334" s="8">
        <f t="shared" si="101"/>
        <v>0</v>
      </c>
      <c r="Q1334" s="4" t="s">
        <v>8319</v>
      </c>
      <c r="R1334" s="4" t="s">
        <v>8321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  <c r="V1334" s="14" t="s">
        <v>8378</v>
      </c>
    </row>
    <row r="1335" spans="1:22" ht="88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9">
        <f t="shared" si="100"/>
        <v>0</v>
      </c>
      <c r="P1335" s="8">
        <f t="shared" si="101"/>
        <v>0</v>
      </c>
      <c r="Q1335" s="4" t="s">
        <v>8319</v>
      </c>
      <c r="R1335" s="4" t="s">
        <v>8321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  <c r="V1335" s="14" t="s">
        <v>8371</v>
      </c>
    </row>
    <row r="1336" spans="1:22" ht="88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9">
        <f t="shared" si="100"/>
        <v>10.754135338345865</v>
      </c>
      <c r="P1336" s="8">
        <f t="shared" si="101"/>
        <v>51.822463768115945</v>
      </c>
      <c r="Q1336" s="4" t="s">
        <v>8319</v>
      </c>
      <c r="R1336" s="4" t="s">
        <v>8321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  <c r="V1336" s="14" t="s">
        <v>8368</v>
      </c>
    </row>
    <row r="1337" spans="1:22" ht="11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9">
        <f t="shared" si="100"/>
        <v>19.759999999999998</v>
      </c>
      <c r="P1337" s="8">
        <f t="shared" si="101"/>
        <v>308.75</v>
      </c>
      <c r="Q1337" s="4" t="s">
        <v>8319</v>
      </c>
      <c r="R1337" s="4" t="s">
        <v>8321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  <c r="V1337" s="14" t="s">
        <v>8377</v>
      </c>
    </row>
    <row r="1338" spans="1:22" ht="11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9">
        <f t="shared" si="100"/>
        <v>84.946999999999989</v>
      </c>
      <c r="P1338" s="8">
        <f t="shared" si="101"/>
        <v>379.22767857142856</v>
      </c>
      <c r="Q1338" s="4" t="s">
        <v>8319</v>
      </c>
      <c r="R1338" s="4" t="s">
        <v>8321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  <c r="V1338" s="14" t="s">
        <v>8377</v>
      </c>
    </row>
    <row r="1339" spans="1:22" ht="88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9">
        <f t="shared" si="100"/>
        <v>49.381999999999998</v>
      </c>
      <c r="P1339" s="8">
        <f t="shared" si="101"/>
        <v>176.36428571428573</v>
      </c>
      <c r="Q1339" s="4" t="s">
        <v>8319</v>
      </c>
      <c r="R1339" s="4" t="s">
        <v>8321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  <c r="V1339" s="14" t="s">
        <v>8368</v>
      </c>
    </row>
    <row r="1340" spans="1:22" ht="88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9">
        <f t="shared" si="100"/>
        <v>3.3033333333333332</v>
      </c>
      <c r="P1340" s="8">
        <f t="shared" si="101"/>
        <v>66.066666666666663</v>
      </c>
      <c r="Q1340" s="4" t="s">
        <v>8319</v>
      </c>
      <c r="R1340" s="4" t="s">
        <v>8321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  <c r="V1340" s="14" t="s">
        <v>8373</v>
      </c>
    </row>
    <row r="1341" spans="1:22" ht="44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9">
        <f t="shared" si="100"/>
        <v>6.6339999999999995</v>
      </c>
      <c r="P1341" s="8">
        <f t="shared" si="101"/>
        <v>89.648648648648646</v>
      </c>
      <c r="Q1341" s="4" t="s">
        <v>8319</v>
      </c>
      <c r="R1341" s="4" t="s">
        <v>8321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  <c r="V1341" s="14" t="s">
        <v>8376</v>
      </c>
    </row>
    <row r="1342" spans="1:22" ht="88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9">
        <f t="shared" si="100"/>
        <v>0</v>
      </c>
      <c r="P1342" s="8">
        <f t="shared" si="101"/>
        <v>0</v>
      </c>
      <c r="Q1342" s="4" t="s">
        <v>8319</v>
      </c>
      <c r="R1342" s="4" t="s">
        <v>8321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  <c r="V1342" s="14" t="s">
        <v>8373</v>
      </c>
    </row>
    <row r="1343" spans="1:22" ht="11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9">
        <f t="shared" si="100"/>
        <v>70.36</v>
      </c>
      <c r="P1343" s="8">
        <f t="shared" si="101"/>
        <v>382.39130434782606</v>
      </c>
      <c r="Q1343" s="4" t="s">
        <v>8319</v>
      </c>
      <c r="R1343" s="4" t="s">
        <v>8321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  <c r="V1343" s="14" t="s">
        <v>8374</v>
      </c>
    </row>
    <row r="1344" spans="1:22" ht="88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9">
        <f t="shared" si="100"/>
        <v>0.2</v>
      </c>
      <c r="P1344" s="8">
        <f t="shared" si="101"/>
        <v>100</v>
      </c>
      <c r="Q1344" s="4" t="s">
        <v>8319</v>
      </c>
      <c r="R1344" s="4" t="s">
        <v>8321</v>
      </c>
      <c r="S1344" s="13">
        <f t="shared" si="102"/>
        <v>42172.816423611112</v>
      </c>
      <c r="T1344" s="13">
        <f t="shared" si="103"/>
        <v>42202.816423611112</v>
      </c>
      <c r="U1344">
        <f t="shared" si="104"/>
        <v>2015</v>
      </c>
      <c r="V1344" s="14" t="s">
        <v>8371</v>
      </c>
    </row>
    <row r="1345" spans="1:22" ht="88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9">
        <f t="shared" si="100"/>
        <v>102.298</v>
      </c>
      <c r="P1345" s="8">
        <f t="shared" si="101"/>
        <v>158.35603715170279</v>
      </c>
      <c r="Q1345" s="4" t="s">
        <v>8319</v>
      </c>
      <c r="R1345" s="4" t="s">
        <v>8321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  <c r="V1345" s="14" t="s">
        <v>8371</v>
      </c>
    </row>
    <row r="1346" spans="1:22" ht="88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9">
        <f t="shared" si="100"/>
        <v>377.73333333333335</v>
      </c>
      <c r="P1346" s="8">
        <f t="shared" si="101"/>
        <v>40.762589928057551</v>
      </c>
      <c r="Q1346" s="4" t="s">
        <v>8322</v>
      </c>
      <c r="R1346" s="4" t="s">
        <v>8323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  <c r="V1346" s="14" t="s">
        <v>8371</v>
      </c>
    </row>
    <row r="1347" spans="1:22" ht="88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9">
        <f t="shared" ref="O1347:O1410" si="105">+(E1347/D1347)*100</f>
        <v>125</v>
      </c>
      <c r="P1347" s="8">
        <f t="shared" ref="P1347:P1410" si="106">+IFERROR(E1347/L1347,0)</f>
        <v>53.571428571428569</v>
      </c>
      <c r="Q1347" s="4" t="s">
        <v>8322</v>
      </c>
      <c r="R1347" s="4" t="s">
        <v>8323</v>
      </c>
      <c r="S1347" s="13">
        <f t="shared" ref="S1347:S1410" si="107">(((J1347/86400)+25569))</f>
        <v>41799.814340277779</v>
      </c>
      <c r="T1347" s="13">
        <f t="shared" ref="T1347:T1410" si="108">(((I1347/86400)+25569))</f>
        <v>41834.814340277779</v>
      </c>
      <c r="U1347">
        <f t="shared" ref="U1347:U1410" si="109">+YEAR(S1347)</f>
        <v>2014</v>
      </c>
      <c r="V1347" s="14" t="s">
        <v>8371</v>
      </c>
    </row>
    <row r="1348" spans="1:22" ht="88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9">
        <f t="shared" si="105"/>
        <v>147.32653061224491</v>
      </c>
      <c r="P1348" s="8">
        <f t="shared" si="106"/>
        <v>48.449664429530202</v>
      </c>
      <c r="Q1348" s="4" t="s">
        <v>8322</v>
      </c>
      <c r="R1348" s="4" t="s">
        <v>8323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  <c r="V1348" s="14" t="s">
        <v>8370</v>
      </c>
    </row>
    <row r="1349" spans="1:22" ht="11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9">
        <f t="shared" si="105"/>
        <v>102.2</v>
      </c>
      <c r="P1349" s="8">
        <f t="shared" si="106"/>
        <v>82.41935483870968</v>
      </c>
      <c r="Q1349" s="4" t="s">
        <v>8322</v>
      </c>
      <c r="R1349" s="4" t="s">
        <v>8323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  <c r="V1349" s="14" t="s">
        <v>8368</v>
      </c>
    </row>
    <row r="1350" spans="1:22" ht="88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9">
        <f t="shared" si="105"/>
        <v>101.8723404255319</v>
      </c>
      <c r="P1350" s="8">
        <f t="shared" si="106"/>
        <v>230.19230769230768</v>
      </c>
      <c r="Q1350" s="4" t="s">
        <v>8322</v>
      </c>
      <c r="R1350" s="4" t="s">
        <v>8323</v>
      </c>
      <c r="S1350" s="13">
        <f t="shared" si="107"/>
        <v>41963.506168981483</v>
      </c>
      <c r="T1350" s="13">
        <f t="shared" si="108"/>
        <v>41991.506168981483</v>
      </c>
      <c r="U1350">
        <f t="shared" si="109"/>
        <v>2014</v>
      </c>
      <c r="V1350" s="14" t="s">
        <v>8377</v>
      </c>
    </row>
    <row r="1351" spans="1:22" ht="88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9">
        <f t="shared" si="105"/>
        <v>204.2</v>
      </c>
      <c r="P1351" s="8">
        <f t="shared" si="106"/>
        <v>59.360465116279073</v>
      </c>
      <c r="Q1351" s="4" t="s">
        <v>8322</v>
      </c>
      <c r="R1351" s="4" t="s">
        <v>8323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  <c r="V1351" s="14" t="s">
        <v>8377</v>
      </c>
    </row>
    <row r="1352" spans="1:22" ht="88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9">
        <f t="shared" si="105"/>
        <v>104.05</v>
      </c>
      <c r="P1352" s="8">
        <f t="shared" si="106"/>
        <v>66.698717948717942</v>
      </c>
      <c r="Q1352" s="4" t="s">
        <v>8322</v>
      </c>
      <c r="R1352" s="4" t="s">
        <v>8323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  <c r="V1352" s="14" t="s">
        <v>8377</v>
      </c>
    </row>
    <row r="1353" spans="1:22" ht="66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9">
        <f t="shared" si="105"/>
        <v>101.265</v>
      </c>
      <c r="P1353" s="8">
        <f t="shared" si="106"/>
        <v>168.77500000000001</v>
      </c>
      <c r="Q1353" s="4" t="s">
        <v>8322</v>
      </c>
      <c r="R1353" s="4" t="s">
        <v>8323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  <c r="V1353" s="14" t="s">
        <v>8367</v>
      </c>
    </row>
    <row r="1354" spans="1:22" ht="11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9">
        <f t="shared" si="105"/>
        <v>136.13999999999999</v>
      </c>
      <c r="P1354" s="8">
        <f t="shared" si="106"/>
        <v>59.973568281938327</v>
      </c>
      <c r="Q1354" s="4" t="s">
        <v>8322</v>
      </c>
      <c r="R1354" s="4" t="s">
        <v>8323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  <c r="V1354" s="14" t="s">
        <v>8373</v>
      </c>
    </row>
    <row r="1355" spans="1:22" ht="66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9">
        <f t="shared" si="105"/>
        <v>133.6</v>
      </c>
      <c r="P1355" s="8">
        <f t="shared" si="106"/>
        <v>31.80952380952381</v>
      </c>
      <c r="Q1355" s="4" t="s">
        <v>8322</v>
      </c>
      <c r="R1355" s="4" t="s">
        <v>8323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  <c r="V1355" s="14" t="s">
        <v>8368</v>
      </c>
    </row>
    <row r="1356" spans="1:22" ht="88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9">
        <f t="shared" si="105"/>
        <v>130.25</v>
      </c>
      <c r="P1356" s="8">
        <f t="shared" si="106"/>
        <v>24.421875</v>
      </c>
      <c r="Q1356" s="4" t="s">
        <v>8322</v>
      </c>
      <c r="R1356" s="4" t="s">
        <v>8323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  <c r="V1356" s="14" t="s">
        <v>8370</v>
      </c>
    </row>
    <row r="1357" spans="1:22" ht="11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9">
        <f t="shared" si="105"/>
        <v>122.67999999999999</v>
      </c>
      <c r="P1357" s="8">
        <f t="shared" si="106"/>
        <v>25.347107438016529</v>
      </c>
      <c r="Q1357" s="4" t="s">
        <v>8322</v>
      </c>
      <c r="R1357" s="4" t="s">
        <v>8323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  <c r="V1357" s="14" t="s">
        <v>8376</v>
      </c>
    </row>
    <row r="1358" spans="1:22" ht="11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9">
        <f t="shared" si="105"/>
        <v>182.81058823529412</v>
      </c>
      <c r="P1358" s="8">
        <f t="shared" si="106"/>
        <v>71.443218390804603</v>
      </c>
      <c r="Q1358" s="4" t="s">
        <v>8322</v>
      </c>
      <c r="R1358" s="4" t="s">
        <v>8323</v>
      </c>
      <c r="S1358" s="13">
        <f t="shared" si="107"/>
        <v>41430.038888888885</v>
      </c>
      <c r="T1358" s="13">
        <f t="shared" si="108"/>
        <v>41460.038888888885</v>
      </c>
      <c r="U1358">
        <f t="shared" si="109"/>
        <v>2013</v>
      </c>
      <c r="V1358" s="14" t="s">
        <v>8371</v>
      </c>
    </row>
    <row r="1359" spans="1:22" ht="88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9">
        <f t="shared" si="105"/>
        <v>125.29999999999998</v>
      </c>
      <c r="P1359" s="8">
        <f t="shared" si="106"/>
        <v>38.553846153846152</v>
      </c>
      <c r="Q1359" s="4" t="s">
        <v>8322</v>
      </c>
      <c r="R1359" s="4" t="s">
        <v>8323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  <c r="V1359" s="14" t="s">
        <v>8367</v>
      </c>
    </row>
    <row r="1360" spans="1:22" ht="88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9">
        <f t="shared" si="105"/>
        <v>111.66666666666667</v>
      </c>
      <c r="P1360" s="8">
        <f t="shared" si="106"/>
        <v>68.367346938775512</v>
      </c>
      <c r="Q1360" s="4" t="s">
        <v>8322</v>
      </c>
      <c r="R1360" s="4" t="s">
        <v>8323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  <c r="V1360" s="14" t="s">
        <v>8370</v>
      </c>
    </row>
    <row r="1361" spans="1:22" ht="88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9">
        <f t="shared" si="105"/>
        <v>115.75757575757575</v>
      </c>
      <c r="P1361" s="8">
        <f t="shared" si="106"/>
        <v>40.210526315789473</v>
      </c>
      <c r="Q1361" s="4" t="s">
        <v>8322</v>
      </c>
      <c r="R1361" s="4" t="s">
        <v>8323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  <c r="V1361" s="14" t="s">
        <v>8370</v>
      </c>
    </row>
    <row r="1362" spans="1:22" ht="66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9">
        <f t="shared" si="105"/>
        <v>173.2</v>
      </c>
      <c r="P1362" s="8">
        <f t="shared" si="106"/>
        <v>32.074074074074076</v>
      </c>
      <c r="Q1362" s="4" t="s">
        <v>8322</v>
      </c>
      <c r="R1362" s="4" t="s">
        <v>8323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  <c r="V1362" s="14" t="s">
        <v>8373</v>
      </c>
    </row>
    <row r="1363" spans="1:22" ht="88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9">
        <f t="shared" si="105"/>
        <v>125.98333333333333</v>
      </c>
      <c r="P1363" s="8">
        <f t="shared" si="106"/>
        <v>28.632575757575758</v>
      </c>
      <c r="Q1363" s="4" t="s">
        <v>8322</v>
      </c>
      <c r="R1363" s="4" t="s">
        <v>8323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  <c r="V1363" s="14" t="s">
        <v>8370</v>
      </c>
    </row>
    <row r="1364" spans="1:22" ht="66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9">
        <f t="shared" si="105"/>
        <v>109.1</v>
      </c>
      <c r="P1364" s="8">
        <f t="shared" si="106"/>
        <v>43.64</v>
      </c>
      <c r="Q1364" s="4" t="s">
        <v>8322</v>
      </c>
      <c r="R1364" s="4" t="s">
        <v>8323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  <c r="V1364" s="14" t="s">
        <v>8373</v>
      </c>
    </row>
    <row r="1365" spans="1:22" ht="11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9">
        <f t="shared" si="105"/>
        <v>100</v>
      </c>
      <c r="P1365" s="8">
        <f t="shared" si="106"/>
        <v>40</v>
      </c>
      <c r="Q1365" s="4" t="s">
        <v>8322</v>
      </c>
      <c r="R1365" s="4" t="s">
        <v>8323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  <c r="V1365" s="14" t="s">
        <v>8367</v>
      </c>
    </row>
    <row r="1366" spans="1:22" ht="11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9">
        <f t="shared" si="105"/>
        <v>118.64285714285714</v>
      </c>
      <c r="P1366" s="8">
        <f t="shared" si="106"/>
        <v>346.04166666666669</v>
      </c>
      <c r="Q1366" s="4" t="s">
        <v>8325</v>
      </c>
      <c r="R1366" s="4" t="s">
        <v>8326</v>
      </c>
      <c r="S1366" s="13">
        <f t="shared" si="107"/>
        <v>41951.6956712963</v>
      </c>
      <c r="T1366" s="13">
        <f t="shared" si="108"/>
        <v>42011.6956712963</v>
      </c>
      <c r="U1366">
        <f t="shared" si="109"/>
        <v>2014</v>
      </c>
      <c r="V1366" s="14" t="s">
        <v>8377</v>
      </c>
    </row>
    <row r="1367" spans="1:22" ht="88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9">
        <f t="shared" si="105"/>
        <v>100.26666666666667</v>
      </c>
      <c r="P1367" s="8">
        <f t="shared" si="106"/>
        <v>81.739130434782609</v>
      </c>
      <c r="Q1367" s="4" t="s">
        <v>8325</v>
      </c>
      <c r="R1367" s="4" t="s">
        <v>8326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  <c r="V1367" s="14" t="s">
        <v>8368</v>
      </c>
    </row>
    <row r="1368" spans="1:22" ht="44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9">
        <f t="shared" si="105"/>
        <v>126.48920000000001</v>
      </c>
      <c r="P1368" s="8">
        <f t="shared" si="106"/>
        <v>64.535306122448986</v>
      </c>
      <c r="Q1368" s="4" t="s">
        <v>8325</v>
      </c>
      <c r="R1368" s="4" t="s">
        <v>8326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  <c r="V1368" s="14" t="s">
        <v>8376</v>
      </c>
    </row>
    <row r="1369" spans="1:22" ht="88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9">
        <f t="shared" si="105"/>
        <v>114.26</v>
      </c>
      <c r="P1369" s="8">
        <f t="shared" si="106"/>
        <v>63.477777777777774</v>
      </c>
      <c r="Q1369" s="4" t="s">
        <v>8325</v>
      </c>
      <c r="R1369" s="4" t="s">
        <v>8326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  <c r="V1369" s="14" t="s">
        <v>8376</v>
      </c>
    </row>
    <row r="1370" spans="1:22" ht="88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9">
        <f t="shared" si="105"/>
        <v>110.7</v>
      </c>
      <c r="P1370" s="8">
        <f t="shared" si="106"/>
        <v>63.620689655172413</v>
      </c>
      <c r="Q1370" s="4" t="s">
        <v>8325</v>
      </c>
      <c r="R1370" s="4" t="s">
        <v>8326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  <c r="V1370" s="14" t="s">
        <v>8370</v>
      </c>
    </row>
    <row r="1371" spans="1:22" ht="88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9">
        <f t="shared" si="105"/>
        <v>105.34805315203954</v>
      </c>
      <c r="P1371" s="8">
        <f t="shared" si="106"/>
        <v>83.967068965517228</v>
      </c>
      <c r="Q1371" s="4" t="s">
        <v>8325</v>
      </c>
      <c r="R1371" s="4" t="s">
        <v>8326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  <c r="V1371" s="14" t="s">
        <v>8372</v>
      </c>
    </row>
    <row r="1372" spans="1:22" ht="66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9">
        <f t="shared" si="105"/>
        <v>103.66666666666666</v>
      </c>
      <c r="P1372" s="8">
        <f t="shared" si="106"/>
        <v>77.75</v>
      </c>
      <c r="Q1372" s="4" t="s">
        <v>8325</v>
      </c>
      <c r="R1372" s="4" t="s">
        <v>8326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  <c r="V1372" s="14" t="s">
        <v>8376</v>
      </c>
    </row>
    <row r="1373" spans="1:22" ht="88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9">
        <f t="shared" si="105"/>
        <v>107.08672667523933</v>
      </c>
      <c r="P1373" s="8">
        <f t="shared" si="106"/>
        <v>107.07142857142857</v>
      </c>
      <c r="Q1373" s="4" t="s">
        <v>8325</v>
      </c>
      <c r="R1373" s="4" t="s">
        <v>8326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  <c r="V1373" s="14" t="s">
        <v>8369</v>
      </c>
    </row>
    <row r="1374" spans="1:22" ht="44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9">
        <f t="shared" si="105"/>
        <v>124</v>
      </c>
      <c r="P1374" s="8">
        <f t="shared" si="106"/>
        <v>38.75</v>
      </c>
      <c r="Q1374" s="4" t="s">
        <v>8325</v>
      </c>
      <c r="R1374" s="4" t="s">
        <v>8326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  <c r="V1374" s="14" t="s">
        <v>8371</v>
      </c>
    </row>
    <row r="1375" spans="1:22" ht="66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9">
        <f t="shared" si="105"/>
        <v>105.01</v>
      </c>
      <c r="P1375" s="8">
        <f t="shared" si="106"/>
        <v>201.94230769230768</v>
      </c>
      <c r="Q1375" s="4" t="s">
        <v>8325</v>
      </c>
      <c r="R1375" s="4" t="s">
        <v>8326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  <c r="V1375" s="14" t="s">
        <v>8377</v>
      </c>
    </row>
    <row r="1376" spans="1:22" ht="88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9">
        <f t="shared" si="105"/>
        <v>189.46666666666667</v>
      </c>
      <c r="P1376" s="8">
        <f t="shared" si="106"/>
        <v>43.060606060606062</v>
      </c>
      <c r="Q1376" s="4" t="s">
        <v>8325</v>
      </c>
      <c r="R1376" s="4" t="s">
        <v>8326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  <c r="V1376" s="14" t="s">
        <v>8368</v>
      </c>
    </row>
    <row r="1377" spans="1:22" ht="88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9">
        <f t="shared" si="105"/>
        <v>171.32499999999999</v>
      </c>
      <c r="P1377" s="8">
        <f t="shared" si="106"/>
        <v>62.871559633027523</v>
      </c>
      <c r="Q1377" s="4" t="s">
        <v>8325</v>
      </c>
      <c r="R1377" s="4" t="s">
        <v>8326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  <c r="V1377" s="14" t="s">
        <v>8378</v>
      </c>
    </row>
    <row r="1378" spans="1:22" ht="66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9">
        <f t="shared" si="105"/>
        <v>252.48648648648651</v>
      </c>
      <c r="P1378" s="8">
        <f t="shared" si="106"/>
        <v>55.607142857142854</v>
      </c>
      <c r="Q1378" s="4" t="s">
        <v>8325</v>
      </c>
      <c r="R1378" s="4" t="s">
        <v>8326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  <c r="V1378" s="14" t="s">
        <v>8377</v>
      </c>
    </row>
    <row r="1379" spans="1:22" ht="88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9">
        <f t="shared" si="105"/>
        <v>116.15384615384616</v>
      </c>
      <c r="P1379" s="8">
        <f t="shared" si="106"/>
        <v>48.70967741935484</v>
      </c>
      <c r="Q1379" s="4" t="s">
        <v>8325</v>
      </c>
      <c r="R1379" s="4" t="s">
        <v>8326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  <c r="V1379" s="14" t="s">
        <v>8367</v>
      </c>
    </row>
    <row r="1380" spans="1:22" ht="44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9">
        <f t="shared" si="105"/>
        <v>203.35000000000002</v>
      </c>
      <c r="P1380" s="8">
        <f t="shared" si="106"/>
        <v>30.578947368421051</v>
      </c>
      <c r="Q1380" s="4" t="s">
        <v>8325</v>
      </c>
      <c r="R1380" s="4" t="s">
        <v>8326</v>
      </c>
      <c r="S1380" s="13">
        <f t="shared" si="107"/>
        <v>42568.759375000001</v>
      </c>
      <c r="T1380" s="13">
        <f t="shared" si="108"/>
        <v>42583.759375000001</v>
      </c>
      <c r="U1380">
        <f t="shared" si="109"/>
        <v>2016</v>
      </c>
      <c r="V1380" s="14" t="s">
        <v>8373</v>
      </c>
    </row>
    <row r="1381" spans="1:22" ht="44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9">
        <f t="shared" si="105"/>
        <v>111.60000000000001</v>
      </c>
      <c r="P1381" s="8">
        <f t="shared" si="106"/>
        <v>73.907284768211923</v>
      </c>
      <c r="Q1381" s="4" t="s">
        <v>8325</v>
      </c>
      <c r="R1381" s="4" t="s">
        <v>8326</v>
      </c>
      <c r="S1381" s="13">
        <f t="shared" si="107"/>
        <v>42130.491620370369</v>
      </c>
      <c r="T1381" s="13">
        <f t="shared" si="108"/>
        <v>42160.491620370369</v>
      </c>
      <c r="U1381">
        <f t="shared" si="109"/>
        <v>2015</v>
      </c>
      <c r="V1381" s="14" t="s">
        <v>8370</v>
      </c>
    </row>
    <row r="1382" spans="1:22" ht="66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9">
        <f t="shared" si="105"/>
        <v>424</v>
      </c>
      <c r="P1382" s="8">
        <f t="shared" si="106"/>
        <v>21.2</v>
      </c>
      <c r="Q1382" s="4" t="s">
        <v>8325</v>
      </c>
      <c r="R1382" s="4" t="s">
        <v>8326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  <c r="V1382" s="14" t="s">
        <v>8370</v>
      </c>
    </row>
    <row r="1383" spans="1:22" ht="11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9">
        <f t="shared" si="105"/>
        <v>107.1</v>
      </c>
      <c r="P1383" s="8">
        <f t="shared" si="106"/>
        <v>73.356164383561648</v>
      </c>
      <c r="Q1383" s="4" t="s">
        <v>8325</v>
      </c>
      <c r="R1383" s="4" t="s">
        <v>8326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  <c r="V1383" s="14" t="s">
        <v>8377</v>
      </c>
    </row>
    <row r="1384" spans="1:22" ht="88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9">
        <f t="shared" si="105"/>
        <v>104.3625</v>
      </c>
      <c r="P1384" s="8">
        <f t="shared" si="106"/>
        <v>56.412162162162161</v>
      </c>
      <c r="Q1384" s="4" t="s">
        <v>8325</v>
      </c>
      <c r="R1384" s="4" t="s">
        <v>8326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  <c r="V1384" s="14" t="s">
        <v>8369</v>
      </c>
    </row>
    <row r="1385" spans="1:22" ht="11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9">
        <f t="shared" si="105"/>
        <v>212.40909090909091</v>
      </c>
      <c r="P1385" s="8">
        <f t="shared" si="106"/>
        <v>50.247311827956992</v>
      </c>
      <c r="Q1385" s="4" t="s">
        <v>8325</v>
      </c>
      <c r="R1385" s="4" t="s">
        <v>8326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  <c r="V1385" s="14" t="s">
        <v>8378</v>
      </c>
    </row>
    <row r="1386" spans="1:22" ht="88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9">
        <f t="shared" si="105"/>
        <v>124.08571428571429</v>
      </c>
      <c r="P1386" s="8">
        <f t="shared" si="106"/>
        <v>68.936507936507937</v>
      </c>
      <c r="Q1386" s="4" t="s">
        <v>8325</v>
      </c>
      <c r="R1386" s="4" t="s">
        <v>8326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  <c r="V1386" s="14" t="s">
        <v>8371</v>
      </c>
    </row>
    <row r="1387" spans="1:22" ht="88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9">
        <f t="shared" si="105"/>
        <v>110.406125</v>
      </c>
      <c r="P1387" s="8">
        <f t="shared" si="106"/>
        <v>65.914104477611943</v>
      </c>
      <c r="Q1387" s="4" t="s">
        <v>8325</v>
      </c>
      <c r="R1387" s="4" t="s">
        <v>8326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  <c r="V1387" s="14" t="s">
        <v>8372</v>
      </c>
    </row>
    <row r="1388" spans="1:22" ht="66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9">
        <f t="shared" si="105"/>
        <v>218.75</v>
      </c>
      <c r="P1388" s="8">
        <f t="shared" si="106"/>
        <v>62.5</v>
      </c>
      <c r="Q1388" s="4" t="s">
        <v>8325</v>
      </c>
      <c r="R1388" s="4" t="s">
        <v>8326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  <c r="V1388" s="14" t="s">
        <v>8371</v>
      </c>
    </row>
    <row r="1389" spans="1:22" ht="88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9">
        <f t="shared" si="105"/>
        <v>136.625</v>
      </c>
      <c r="P1389" s="8">
        <f t="shared" si="106"/>
        <v>70.064102564102569</v>
      </c>
      <c r="Q1389" s="4" t="s">
        <v>8325</v>
      </c>
      <c r="R1389" s="4" t="s">
        <v>8326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  <c r="V1389" s="14" t="s">
        <v>8370</v>
      </c>
    </row>
    <row r="1390" spans="1:22" ht="88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9">
        <f t="shared" si="105"/>
        <v>134.8074</v>
      </c>
      <c r="P1390" s="8">
        <f t="shared" si="106"/>
        <v>60.181874999999998</v>
      </c>
      <c r="Q1390" s="4" t="s">
        <v>8325</v>
      </c>
      <c r="R1390" s="4" t="s">
        <v>8326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  <c r="V1390" s="14" t="s">
        <v>8375</v>
      </c>
    </row>
    <row r="1391" spans="1:22" ht="66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9">
        <f t="shared" si="105"/>
        <v>145.4</v>
      </c>
      <c r="P1391" s="8">
        <f t="shared" si="106"/>
        <v>21.382352941176471</v>
      </c>
      <c r="Q1391" s="4" t="s">
        <v>8325</v>
      </c>
      <c r="R1391" s="4" t="s">
        <v>8326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  <c r="V1391" s="14" t="s">
        <v>8373</v>
      </c>
    </row>
    <row r="1392" spans="1:22" ht="88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9">
        <f t="shared" si="105"/>
        <v>109.10714285714285</v>
      </c>
      <c r="P1392" s="8">
        <f t="shared" si="106"/>
        <v>160.78947368421052</v>
      </c>
      <c r="Q1392" s="4" t="s">
        <v>8325</v>
      </c>
      <c r="R1392" s="4" t="s">
        <v>8326</v>
      </c>
      <c r="S1392" s="13">
        <f t="shared" si="107"/>
        <v>42087.803310185191</v>
      </c>
      <c r="T1392" s="13">
        <f t="shared" si="108"/>
        <v>42121.716666666667</v>
      </c>
      <c r="U1392">
        <f t="shared" si="109"/>
        <v>2015</v>
      </c>
      <c r="V1392" s="14" t="s">
        <v>8372</v>
      </c>
    </row>
    <row r="1393" spans="1:22" ht="66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9">
        <f t="shared" si="105"/>
        <v>110.2</v>
      </c>
      <c r="P1393" s="8">
        <f t="shared" si="106"/>
        <v>42.384615384615387</v>
      </c>
      <c r="Q1393" s="4" t="s">
        <v>8325</v>
      </c>
      <c r="R1393" s="4" t="s">
        <v>8326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  <c r="V1393" s="14" t="s">
        <v>8373</v>
      </c>
    </row>
    <row r="1394" spans="1:22" ht="88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9">
        <f t="shared" si="105"/>
        <v>113.64000000000001</v>
      </c>
      <c r="P1394" s="8">
        <f t="shared" si="106"/>
        <v>27.317307692307693</v>
      </c>
      <c r="Q1394" s="4" t="s">
        <v>8325</v>
      </c>
      <c r="R1394" s="4" t="s">
        <v>8326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  <c r="V1394" s="14" t="s">
        <v>8368</v>
      </c>
    </row>
    <row r="1395" spans="1:22" ht="44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9">
        <f t="shared" si="105"/>
        <v>102.35000000000001</v>
      </c>
      <c r="P1395" s="8">
        <f t="shared" si="106"/>
        <v>196.82692307692307</v>
      </c>
      <c r="Q1395" s="4" t="s">
        <v>8325</v>
      </c>
      <c r="R1395" s="4" t="s">
        <v>8326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  <c r="V1395" s="14" t="s">
        <v>8373</v>
      </c>
    </row>
    <row r="1396" spans="1:22" ht="88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9">
        <f t="shared" si="105"/>
        <v>122.13333333333334</v>
      </c>
      <c r="P1396" s="8">
        <f t="shared" si="106"/>
        <v>53.882352941176471</v>
      </c>
      <c r="Q1396" s="4" t="s">
        <v>8325</v>
      </c>
      <c r="R1396" s="4" t="s">
        <v>8326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  <c r="V1396" s="14" t="s">
        <v>8367</v>
      </c>
    </row>
    <row r="1397" spans="1:22" ht="44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9">
        <f t="shared" si="105"/>
        <v>111.88571428571427</v>
      </c>
      <c r="P1397" s="8">
        <f t="shared" si="106"/>
        <v>47.756097560975611</v>
      </c>
      <c r="Q1397" s="4" t="s">
        <v>8325</v>
      </c>
      <c r="R1397" s="4" t="s">
        <v>8326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  <c r="V1397" s="14" t="s">
        <v>8378</v>
      </c>
    </row>
    <row r="1398" spans="1:22" ht="88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9">
        <f t="shared" si="105"/>
        <v>107.3</v>
      </c>
      <c r="P1398" s="8">
        <f t="shared" si="106"/>
        <v>88.191780821917803</v>
      </c>
      <c r="Q1398" s="4" t="s">
        <v>8325</v>
      </c>
      <c r="R1398" s="4" t="s">
        <v>8326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  <c r="V1398" s="14" t="s">
        <v>8367</v>
      </c>
    </row>
    <row r="1399" spans="1:22" ht="110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9">
        <f t="shared" si="105"/>
        <v>113.85000000000001</v>
      </c>
      <c r="P1399" s="8">
        <f t="shared" si="106"/>
        <v>72.056962025316452</v>
      </c>
      <c r="Q1399" s="4" t="s">
        <v>8325</v>
      </c>
      <c r="R1399" s="4" t="s">
        <v>8326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  <c r="V1399" s="14" t="s">
        <v>8375</v>
      </c>
    </row>
    <row r="1400" spans="1:22" ht="88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9">
        <f t="shared" si="105"/>
        <v>109.68181818181819</v>
      </c>
      <c r="P1400" s="8">
        <f t="shared" si="106"/>
        <v>74.246153846153845</v>
      </c>
      <c r="Q1400" s="4" t="s">
        <v>8325</v>
      </c>
      <c r="R1400" s="4" t="s">
        <v>8326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  <c r="V1400" s="14" t="s">
        <v>8371</v>
      </c>
    </row>
    <row r="1401" spans="1:22" ht="88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9">
        <f t="shared" si="105"/>
        <v>126.14444444444443</v>
      </c>
      <c r="P1401" s="8">
        <f t="shared" si="106"/>
        <v>61.701086956521742</v>
      </c>
      <c r="Q1401" s="4" t="s">
        <v>8325</v>
      </c>
      <c r="R1401" s="4" t="s">
        <v>8326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  <c r="V1401" s="14" t="s">
        <v>8375</v>
      </c>
    </row>
    <row r="1402" spans="1:22" ht="88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9">
        <f t="shared" si="105"/>
        <v>167.42857142857144</v>
      </c>
      <c r="P1402" s="8">
        <f t="shared" si="106"/>
        <v>17.235294117647058</v>
      </c>
      <c r="Q1402" s="4" t="s">
        <v>8325</v>
      </c>
      <c r="R1402" s="4" t="s">
        <v>8326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  <c r="V1402" s="14" t="s">
        <v>8370</v>
      </c>
    </row>
    <row r="1403" spans="1:22" ht="11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9">
        <f t="shared" si="105"/>
        <v>496.52000000000004</v>
      </c>
      <c r="P1403" s="8">
        <f t="shared" si="106"/>
        <v>51.720833333333331</v>
      </c>
      <c r="Q1403" s="4" t="s">
        <v>8325</v>
      </c>
      <c r="R1403" s="4" t="s">
        <v>8326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  <c r="V1403" s="14" t="s">
        <v>8370</v>
      </c>
    </row>
    <row r="1404" spans="1:22" ht="88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9">
        <f t="shared" si="105"/>
        <v>109.16</v>
      </c>
      <c r="P1404" s="8">
        <f t="shared" si="106"/>
        <v>24.150442477876105</v>
      </c>
      <c r="Q1404" s="4" t="s">
        <v>8325</v>
      </c>
      <c r="R1404" s="4" t="s">
        <v>8326</v>
      </c>
      <c r="S1404" s="13">
        <f t="shared" si="107"/>
        <v>42065.053368055553</v>
      </c>
      <c r="T1404" s="13">
        <f t="shared" si="108"/>
        <v>42125.011701388888</v>
      </c>
      <c r="U1404">
        <f t="shared" si="109"/>
        <v>2015</v>
      </c>
      <c r="V1404" s="14" t="s">
        <v>8372</v>
      </c>
    </row>
    <row r="1405" spans="1:22" ht="88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9">
        <f t="shared" si="105"/>
        <v>102.57499999999999</v>
      </c>
      <c r="P1405" s="8">
        <f t="shared" si="106"/>
        <v>62.166666666666664</v>
      </c>
      <c r="Q1405" s="4" t="s">
        <v>8325</v>
      </c>
      <c r="R1405" s="4" t="s">
        <v>8326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  <c r="V1405" s="14" t="s">
        <v>8371</v>
      </c>
    </row>
    <row r="1406" spans="1:22" ht="88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9">
        <f t="shared" si="105"/>
        <v>1.6620689655172414</v>
      </c>
      <c r="P1406" s="8">
        <f t="shared" si="106"/>
        <v>48.2</v>
      </c>
      <c r="Q1406" s="4" t="s">
        <v>8322</v>
      </c>
      <c r="R1406" s="4" t="s">
        <v>8341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  <c r="V1406" s="14" t="s">
        <v>8367</v>
      </c>
    </row>
    <row r="1407" spans="1:22" ht="44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9">
        <f t="shared" si="105"/>
        <v>0.42</v>
      </c>
      <c r="P1407" s="8">
        <f t="shared" si="106"/>
        <v>6.1764705882352944</v>
      </c>
      <c r="Q1407" s="4" t="s">
        <v>8322</v>
      </c>
      <c r="R1407" s="4" t="s">
        <v>8341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  <c r="V1407" s="14" t="s">
        <v>8376</v>
      </c>
    </row>
    <row r="1408" spans="1:22" ht="44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9">
        <f t="shared" si="105"/>
        <v>0.125</v>
      </c>
      <c r="P1408" s="8">
        <f t="shared" si="106"/>
        <v>5</v>
      </c>
      <c r="Q1408" s="4" t="s">
        <v>8322</v>
      </c>
      <c r="R1408" s="4" t="s">
        <v>8341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  <c r="V1408" s="14" t="s">
        <v>8376</v>
      </c>
    </row>
    <row r="1409" spans="1:22" ht="88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9">
        <f t="shared" si="105"/>
        <v>0.5</v>
      </c>
      <c r="P1409" s="8">
        <f t="shared" si="106"/>
        <v>7.5</v>
      </c>
      <c r="Q1409" s="4" t="s">
        <v>8322</v>
      </c>
      <c r="R1409" s="4" t="s">
        <v>8341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  <c r="V1409" s="14" t="s">
        <v>8373</v>
      </c>
    </row>
    <row r="1410" spans="1:22" ht="11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9">
        <f t="shared" si="105"/>
        <v>7.1999999999999993</v>
      </c>
      <c r="P1410" s="8">
        <f t="shared" si="106"/>
        <v>12</v>
      </c>
      <c r="Q1410" s="4" t="s">
        <v>8322</v>
      </c>
      <c r="R1410" s="4" t="s">
        <v>8341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  <c r="V1410" s="14" t="s">
        <v>8376</v>
      </c>
    </row>
    <row r="1411" spans="1:22" ht="88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9">
        <f t="shared" ref="O1411:O1474" si="110">+(E1411/D1411)*100</f>
        <v>0</v>
      </c>
      <c r="P1411" s="8">
        <f t="shared" ref="P1411:P1474" si="111">+IFERROR(E1411/L1411,0)</f>
        <v>0</v>
      </c>
      <c r="Q1411" s="4" t="s">
        <v>8322</v>
      </c>
      <c r="R1411" s="4" t="s">
        <v>8341</v>
      </c>
      <c r="S1411" s="13">
        <f t="shared" ref="S1411:S1474" si="112">(((J1411/86400)+25569))</f>
        <v>41945.133506944447</v>
      </c>
      <c r="T1411" s="13">
        <f t="shared" ref="T1411:T1474" si="113">(((I1411/86400)+25569))</f>
        <v>42005.175173611111</v>
      </c>
      <c r="U1411">
        <f t="shared" ref="U1411:U1474" si="114">+YEAR(S1411)</f>
        <v>2014</v>
      </c>
      <c r="V1411" s="14" t="s">
        <v>8377</v>
      </c>
    </row>
    <row r="1412" spans="1:22" ht="11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9">
        <f t="shared" si="110"/>
        <v>1.6666666666666666E-2</v>
      </c>
      <c r="P1412" s="8">
        <f t="shared" si="111"/>
        <v>1</v>
      </c>
      <c r="Q1412" s="4" t="s">
        <v>8322</v>
      </c>
      <c r="R1412" s="4" t="s">
        <v>8341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  <c r="V1412" s="14" t="s">
        <v>8369</v>
      </c>
    </row>
    <row r="1413" spans="1:22" ht="11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9">
        <f t="shared" si="110"/>
        <v>0.23333333333333336</v>
      </c>
      <c r="P1413" s="8">
        <f t="shared" si="111"/>
        <v>2.3333333333333335</v>
      </c>
      <c r="Q1413" s="4" t="s">
        <v>8322</v>
      </c>
      <c r="R1413" s="4" t="s">
        <v>8341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  <c r="V1413" s="14" t="s">
        <v>8367</v>
      </c>
    </row>
    <row r="1414" spans="1:22" ht="66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9">
        <f t="shared" si="110"/>
        <v>4.5714285714285712</v>
      </c>
      <c r="P1414" s="8">
        <f t="shared" si="111"/>
        <v>24.615384615384617</v>
      </c>
      <c r="Q1414" s="4" t="s">
        <v>8322</v>
      </c>
      <c r="R1414" s="4" t="s">
        <v>8341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  <c r="V1414" s="14" t="s">
        <v>8377</v>
      </c>
    </row>
    <row r="1415" spans="1:22" ht="88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9">
        <f t="shared" si="110"/>
        <v>5</v>
      </c>
      <c r="P1415" s="8">
        <f t="shared" si="111"/>
        <v>100</v>
      </c>
      <c r="Q1415" s="4" t="s">
        <v>8322</v>
      </c>
      <c r="R1415" s="4" t="s">
        <v>8341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  <c r="V1415" s="14" t="s">
        <v>8378</v>
      </c>
    </row>
    <row r="1416" spans="1:22" ht="88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9">
        <f t="shared" si="110"/>
        <v>0.2</v>
      </c>
      <c r="P1416" s="8">
        <f t="shared" si="111"/>
        <v>1</v>
      </c>
      <c r="Q1416" s="4" t="s">
        <v>8322</v>
      </c>
      <c r="R1416" s="4" t="s">
        <v>8341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  <c r="V1416" s="14" t="s">
        <v>8378</v>
      </c>
    </row>
    <row r="1417" spans="1:22" ht="110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9">
        <f t="shared" si="110"/>
        <v>18.181818181818183</v>
      </c>
      <c r="P1417" s="8">
        <f t="shared" si="111"/>
        <v>88.888888888888886</v>
      </c>
      <c r="Q1417" s="4" t="s">
        <v>8322</v>
      </c>
      <c r="R1417" s="4" t="s">
        <v>8341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  <c r="V1417" s="14" t="s">
        <v>8373</v>
      </c>
    </row>
    <row r="1418" spans="1:22" ht="88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9">
        <f t="shared" si="110"/>
        <v>0</v>
      </c>
      <c r="P1418" s="8">
        <f t="shared" si="111"/>
        <v>0</v>
      </c>
      <c r="Q1418" s="4" t="s">
        <v>8322</v>
      </c>
      <c r="R1418" s="4" t="s">
        <v>8341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  <c r="V1418" s="14" t="s">
        <v>8376</v>
      </c>
    </row>
    <row r="1419" spans="1:22" ht="88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9">
        <f t="shared" si="110"/>
        <v>1.2222222222222223</v>
      </c>
      <c r="P1419" s="8">
        <f t="shared" si="111"/>
        <v>27.5</v>
      </c>
      <c r="Q1419" s="4" t="s">
        <v>8322</v>
      </c>
      <c r="R1419" s="4" t="s">
        <v>8341</v>
      </c>
      <c r="S1419" s="13">
        <f t="shared" si="112"/>
        <v>42232.15016203704</v>
      </c>
      <c r="T1419" s="13">
        <f t="shared" si="113"/>
        <v>42262.46597222222</v>
      </c>
      <c r="U1419">
        <f t="shared" si="114"/>
        <v>2015</v>
      </c>
      <c r="V1419" s="14" t="s">
        <v>8374</v>
      </c>
    </row>
    <row r="1420" spans="1:22" ht="88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9">
        <f t="shared" si="110"/>
        <v>0.2</v>
      </c>
      <c r="P1420" s="8">
        <f t="shared" si="111"/>
        <v>6</v>
      </c>
      <c r="Q1420" s="4" t="s">
        <v>8322</v>
      </c>
      <c r="R1420" s="4" t="s">
        <v>8341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  <c r="V1420" s="14" t="s">
        <v>8367</v>
      </c>
    </row>
    <row r="1421" spans="1:22" ht="11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9">
        <f t="shared" si="110"/>
        <v>7.0634920634920633</v>
      </c>
      <c r="P1421" s="8">
        <f t="shared" si="111"/>
        <v>44.5</v>
      </c>
      <c r="Q1421" s="4" t="s">
        <v>8322</v>
      </c>
      <c r="R1421" s="4" t="s">
        <v>8341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  <c r="V1421" s="14" t="s">
        <v>8375</v>
      </c>
    </row>
    <row r="1422" spans="1:22" ht="44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9">
        <f t="shared" si="110"/>
        <v>2.7272727272727271</v>
      </c>
      <c r="P1422" s="8">
        <f t="shared" si="111"/>
        <v>1</v>
      </c>
      <c r="Q1422" s="4" t="s">
        <v>8322</v>
      </c>
      <c r="R1422" s="4" t="s">
        <v>8341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  <c r="V1422" s="14" t="s">
        <v>8371</v>
      </c>
    </row>
    <row r="1423" spans="1:22" ht="88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9">
        <f t="shared" si="110"/>
        <v>0.1</v>
      </c>
      <c r="P1423" s="8">
        <f t="shared" si="111"/>
        <v>100</v>
      </c>
      <c r="Q1423" s="4" t="s">
        <v>8322</v>
      </c>
      <c r="R1423" s="4" t="s">
        <v>8341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  <c r="V1423" s="14" t="s">
        <v>8367</v>
      </c>
    </row>
    <row r="1424" spans="1:22" ht="11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9">
        <f t="shared" si="110"/>
        <v>0.104</v>
      </c>
      <c r="P1424" s="8">
        <f t="shared" si="111"/>
        <v>13</v>
      </c>
      <c r="Q1424" s="4" t="s">
        <v>8322</v>
      </c>
      <c r="R1424" s="4" t="s">
        <v>8341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  <c r="V1424" s="14" t="s">
        <v>8374</v>
      </c>
    </row>
    <row r="1425" spans="1:22" ht="11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9">
        <f t="shared" si="110"/>
        <v>0.33333333333333337</v>
      </c>
      <c r="P1425" s="8">
        <f t="shared" si="111"/>
        <v>100</v>
      </c>
      <c r="Q1425" s="4" t="s">
        <v>8322</v>
      </c>
      <c r="R1425" s="4" t="s">
        <v>8341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  <c r="V1425" s="14" t="s">
        <v>8378</v>
      </c>
    </row>
    <row r="1426" spans="1:22" ht="88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9">
        <f t="shared" si="110"/>
        <v>20.36</v>
      </c>
      <c r="P1426" s="8">
        <f t="shared" si="111"/>
        <v>109.07142857142857</v>
      </c>
      <c r="Q1426" s="4" t="s">
        <v>8322</v>
      </c>
      <c r="R1426" s="4" t="s">
        <v>8341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  <c r="V1426" s="14" t="s">
        <v>8377</v>
      </c>
    </row>
    <row r="1427" spans="1:22" ht="11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9">
        <f t="shared" si="110"/>
        <v>0</v>
      </c>
      <c r="P1427" s="8">
        <f t="shared" si="111"/>
        <v>0</v>
      </c>
      <c r="Q1427" s="4" t="s">
        <v>8322</v>
      </c>
      <c r="R1427" s="4" t="s">
        <v>8341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  <c r="V1427" s="14" t="s">
        <v>8372</v>
      </c>
    </row>
    <row r="1428" spans="1:22" ht="11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9">
        <f t="shared" si="110"/>
        <v>0</v>
      </c>
      <c r="P1428" s="8">
        <f t="shared" si="111"/>
        <v>0</v>
      </c>
      <c r="Q1428" s="4" t="s">
        <v>8322</v>
      </c>
      <c r="R1428" s="4" t="s">
        <v>8341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  <c r="V1428" s="14" t="s">
        <v>8371</v>
      </c>
    </row>
    <row r="1429" spans="1:22" ht="11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9">
        <f t="shared" si="110"/>
        <v>8.3800000000000008</v>
      </c>
      <c r="P1429" s="8">
        <f t="shared" si="111"/>
        <v>104.75</v>
      </c>
      <c r="Q1429" s="4" t="s">
        <v>8322</v>
      </c>
      <c r="R1429" s="4" t="s">
        <v>8341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  <c r="V1429" s="14" t="s">
        <v>8374</v>
      </c>
    </row>
    <row r="1430" spans="1:22" ht="88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9">
        <f t="shared" si="110"/>
        <v>4.5</v>
      </c>
      <c r="P1430" s="8">
        <f t="shared" si="111"/>
        <v>15</v>
      </c>
      <c r="Q1430" s="4" t="s">
        <v>8322</v>
      </c>
      <c r="R1430" s="4" t="s">
        <v>8341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  <c r="V1430" s="14" t="s">
        <v>8372</v>
      </c>
    </row>
    <row r="1431" spans="1:22" ht="66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9">
        <f t="shared" si="110"/>
        <v>0</v>
      </c>
      <c r="P1431" s="8">
        <f t="shared" si="111"/>
        <v>0</v>
      </c>
      <c r="Q1431" s="4" t="s">
        <v>8322</v>
      </c>
      <c r="R1431" s="4" t="s">
        <v>8341</v>
      </c>
      <c r="S1431" s="13">
        <f t="shared" si="112"/>
        <v>42074.060671296298</v>
      </c>
      <c r="T1431" s="13">
        <f t="shared" si="113"/>
        <v>42104.060671296298</v>
      </c>
      <c r="U1431">
        <f t="shared" si="114"/>
        <v>2015</v>
      </c>
      <c r="V1431" s="14" t="s">
        <v>8372</v>
      </c>
    </row>
    <row r="1432" spans="1:22" ht="88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9">
        <f t="shared" si="110"/>
        <v>8.06</v>
      </c>
      <c r="P1432" s="8">
        <f t="shared" si="111"/>
        <v>80.599999999999994</v>
      </c>
      <c r="Q1432" s="4" t="s">
        <v>8322</v>
      </c>
      <c r="R1432" s="4" t="s">
        <v>8341</v>
      </c>
      <c r="S1432" s="13">
        <f t="shared" si="112"/>
        <v>41961.813518518524</v>
      </c>
      <c r="T1432" s="13">
        <f t="shared" si="113"/>
        <v>41992.813518518524</v>
      </c>
      <c r="U1432">
        <f t="shared" si="114"/>
        <v>2014</v>
      </c>
      <c r="V1432" s="14" t="s">
        <v>8377</v>
      </c>
    </row>
    <row r="1433" spans="1:22" ht="11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9">
        <f t="shared" si="110"/>
        <v>31.94705882352941</v>
      </c>
      <c r="P1433" s="8">
        <f t="shared" si="111"/>
        <v>115.55319148936171</v>
      </c>
      <c r="Q1433" s="4" t="s">
        <v>8322</v>
      </c>
      <c r="R1433" s="4" t="s">
        <v>8341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  <c r="V1433" s="14" t="s">
        <v>8376</v>
      </c>
    </row>
    <row r="1434" spans="1:22" ht="11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9">
        <f t="shared" si="110"/>
        <v>0</v>
      </c>
      <c r="P1434" s="8">
        <f t="shared" si="111"/>
        <v>0</v>
      </c>
      <c r="Q1434" s="4" t="s">
        <v>8322</v>
      </c>
      <c r="R1434" s="4" t="s">
        <v>8341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  <c r="V1434" s="14" t="s">
        <v>8371</v>
      </c>
    </row>
    <row r="1435" spans="1:22" ht="88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9">
        <f t="shared" si="110"/>
        <v>6.708333333333333</v>
      </c>
      <c r="P1435" s="8">
        <f t="shared" si="111"/>
        <v>80.5</v>
      </c>
      <c r="Q1435" s="4" t="s">
        <v>8322</v>
      </c>
      <c r="R1435" s="4" t="s">
        <v>8341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  <c r="V1435" s="14" t="s">
        <v>8376</v>
      </c>
    </row>
    <row r="1436" spans="1:22" ht="88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9">
        <f t="shared" si="110"/>
        <v>9.9878048780487809</v>
      </c>
      <c r="P1436" s="8">
        <f t="shared" si="111"/>
        <v>744.5454545454545</v>
      </c>
      <c r="Q1436" s="4" t="s">
        <v>8322</v>
      </c>
      <c r="R1436" s="4" t="s">
        <v>8341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  <c r="V1436" s="14" t="s">
        <v>8370</v>
      </c>
    </row>
    <row r="1437" spans="1:22" ht="66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9">
        <f t="shared" si="110"/>
        <v>0.1</v>
      </c>
      <c r="P1437" s="8">
        <f t="shared" si="111"/>
        <v>7.5</v>
      </c>
      <c r="Q1437" s="4" t="s">
        <v>8322</v>
      </c>
      <c r="R1437" s="4" t="s">
        <v>8341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  <c r="V1437" s="14" t="s">
        <v>8375</v>
      </c>
    </row>
    <row r="1438" spans="1:22" ht="88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9">
        <f t="shared" si="110"/>
        <v>0.77</v>
      </c>
      <c r="P1438" s="8">
        <f t="shared" si="111"/>
        <v>38.5</v>
      </c>
      <c r="Q1438" s="4" t="s">
        <v>8322</v>
      </c>
      <c r="R1438" s="4" t="s">
        <v>8341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  <c r="V1438" s="14" t="s">
        <v>8367</v>
      </c>
    </row>
    <row r="1439" spans="1:22" ht="11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9">
        <f t="shared" si="110"/>
        <v>26.900000000000002</v>
      </c>
      <c r="P1439" s="8">
        <f t="shared" si="111"/>
        <v>36.68181818181818</v>
      </c>
      <c r="Q1439" s="4" t="s">
        <v>8322</v>
      </c>
      <c r="R1439" s="4" t="s">
        <v>8341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  <c r="V1439" s="14" t="s">
        <v>8371</v>
      </c>
    </row>
    <row r="1440" spans="1:22" ht="88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9">
        <f t="shared" si="110"/>
        <v>3</v>
      </c>
      <c r="P1440" s="8">
        <f t="shared" si="111"/>
        <v>75</v>
      </c>
      <c r="Q1440" s="4" t="s">
        <v>8322</v>
      </c>
      <c r="R1440" s="4" t="s">
        <v>8341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  <c r="V1440" s="14" t="s">
        <v>8372</v>
      </c>
    </row>
    <row r="1441" spans="1:22" ht="88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9">
        <f t="shared" si="110"/>
        <v>6.6055045871559637</v>
      </c>
      <c r="P1441" s="8">
        <f t="shared" si="111"/>
        <v>30</v>
      </c>
      <c r="Q1441" s="4" t="s">
        <v>8322</v>
      </c>
      <c r="R1441" s="4" t="s">
        <v>8341</v>
      </c>
      <c r="S1441" s="13">
        <f t="shared" si="112"/>
        <v>42040.829872685186</v>
      </c>
      <c r="T1441" s="13">
        <f t="shared" si="113"/>
        <v>42070.829872685186</v>
      </c>
      <c r="U1441">
        <f t="shared" si="114"/>
        <v>2015</v>
      </c>
      <c r="V1441" s="14" t="s">
        <v>8368</v>
      </c>
    </row>
    <row r="1442" spans="1:22" ht="88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9">
        <f t="shared" si="110"/>
        <v>7.6923076923076927E-3</v>
      </c>
      <c r="P1442" s="8">
        <f t="shared" si="111"/>
        <v>1</v>
      </c>
      <c r="Q1442" s="4" t="s">
        <v>8322</v>
      </c>
      <c r="R1442" s="4" t="s">
        <v>8341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  <c r="V1442" s="14" t="s">
        <v>8369</v>
      </c>
    </row>
    <row r="1443" spans="1:22" ht="88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9">
        <f t="shared" si="110"/>
        <v>1.1222222222222222</v>
      </c>
      <c r="P1443" s="8">
        <f t="shared" si="111"/>
        <v>673.33333333333337</v>
      </c>
      <c r="Q1443" s="4" t="s">
        <v>8322</v>
      </c>
      <c r="R1443" s="4" t="s">
        <v>8341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  <c r="V1443" s="14" t="s">
        <v>8373</v>
      </c>
    </row>
    <row r="1444" spans="1:22" ht="88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9">
        <f t="shared" si="110"/>
        <v>0</v>
      </c>
      <c r="P1444" s="8">
        <f t="shared" si="111"/>
        <v>0</v>
      </c>
      <c r="Q1444" s="4" t="s">
        <v>8322</v>
      </c>
      <c r="R1444" s="4" t="s">
        <v>8341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  <c r="V1444" s="14" t="s">
        <v>8369</v>
      </c>
    </row>
    <row r="1445" spans="1:22" ht="88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9">
        <f t="shared" si="110"/>
        <v>0</v>
      </c>
      <c r="P1445" s="8">
        <f t="shared" si="111"/>
        <v>0</v>
      </c>
      <c r="Q1445" s="4" t="s">
        <v>8322</v>
      </c>
      <c r="R1445" s="4" t="s">
        <v>8341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  <c r="V1445" s="14" t="s">
        <v>8378</v>
      </c>
    </row>
    <row r="1446" spans="1:22" ht="66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9">
        <f t="shared" si="110"/>
        <v>0</v>
      </c>
      <c r="P1446" s="8">
        <f t="shared" si="111"/>
        <v>0</v>
      </c>
      <c r="Q1446" s="4" t="s">
        <v>8322</v>
      </c>
      <c r="R1446" s="4" t="s">
        <v>8341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  <c r="V1446" s="14" t="s">
        <v>8373</v>
      </c>
    </row>
    <row r="1447" spans="1:22" ht="11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9">
        <f t="shared" si="110"/>
        <v>0</v>
      </c>
      <c r="P1447" s="8">
        <f t="shared" si="111"/>
        <v>0</v>
      </c>
      <c r="Q1447" s="4" t="s">
        <v>8322</v>
      </c>
      <c r="R1447" s="4" t="s">
        <v>8341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  <c r="V1447" s="14" t="s">
        <v>8370</v>
      </c>
    </row>
    <row r="1448" spans="1:22" ht="11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9">
        <f t="shared" si="110"/>
        <v>0</v>
      </c>
      <c r="P1448" s="8">
        <f t="shared" si="111"/>
        <v>0</v>
      </c>
      <c r="Q1448" s="4" t="s">
        <v>8322</v>
      </c>
      <c r="R1448" s="4" t="s">
        <v>8341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  <c r="V1448" s="14" t="s">
        <v>8369</v>
      </c>
    </row>
    <row r="1449" spans="1:22" ht="44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9">
        <f t="shared" si="110"/>
        <v>1.4999999999999999E-2</v>
      </c>
      <c r="P1449" s="8">
        <f t="shared" si="111"/>
        <v>25</v>
      </c>
      <c r="Q1449" s="4" t="s">
        <v>8322</v>
      </c>
      <c r="R1449" s="4" t="s">
        <v>8341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  <c r="V1449" s="14" t="s">
        <v>8371</v>
      </c>
    </row>
    <row r="1450" spans="1:22" ht="11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9">
        <f t="shared" si="110"/>
        <v>0</v>
      </c>
      <c r="P1450" s="8">
        <f t="shared" si="111"/>
        <v>0</v>
      </c>
      <c r="Q1450" s="4" t="s">
        <v>8322</v>
      </c>
      <c r="R1450" s="4" t="s">
        <v>8341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  <c r="V1450" s="14" t="s">
        <v>8369</v>
      </c>
    </row>
    <row r="1451" spans="1:22" ht="88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9">
        <f t="shared" si="110"/>
        <v>0</v>
      </c>
      <c r="P1451" s="8">
        <f t="shared" si="111"/>
        <v>0</v>
      </c>
      <c r="Q1451" s="4" t="s">
        <v>8322</v>
      </c>
      <c r="R1451" s="4" t="s">
        <v>8341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  <c r="V1451" s="14" t="s">
        <v>8372</v>
      </c>
    </row>
    <row r="1452" spans="1:22" ht="11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9">
        <f t="shared" si="110"/>
        <v>1E-3</v>
      </c>
      <c r="P1452" s="8">
        <f t="shared" si="111"/>
        <v>1</v>
      </c>
      <c r="Q1452" s="4" t="s">
        <v>8322</v>
      </c>
      <c r="R1452" s="4" t="s">
        <v>8341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  <c r="V1452" s="14" t="s">
        <v>8367</v>
      </c>
    </row>
    <row r="1453" spans="1:22" ht="66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9">
        <f t="shared" si="110"/>
        <v>1.0554089709762533E-2</v>
      </c>
      <c r="P1453" s="8">
        <f t="shared" si="111"/>
        <v>1</v>
      </c>
      <c r="Q1453" s="4" t="s">
        <v>8322</v>
      </c>
      <c r="R1453" s="4" t="s">
        <v>8341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  <c r="V1453" s="14" t="s">
        <v>8376</v>
      </c>
    </row>
    <row r="1454" spans="1:22" ht="66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9">
        <f t="shared" si="110"/>
        <v>0</v>
      </c>
      <c r="P1454" s="8">
        <f t="shared" si="111"/>
        <v>0</v>
      </c>
      <c r="Q1454" s="4" t="s">
        <v>8322</v>
      </c>
      <c r="R1454" s="4" t="s">
        <v>8341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  <c r="V1454" s="14" t="s">
        <v>8371</v>
      </c>
    </row>
    <row r="1455" spans="1:22" ht="88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9">
        <f t="shared" si="110"/>
        <v>0</v>
      </c>
      <c r="P1455" s="8">
        <f t="shared" si="111"/>
        <v>0</v>
      </c>
      <c r="Q1455" s="4" t="s">
        <v>8322</v>
      </c>
      <c r="R1455" s="4" t="s">
        <v>8341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  <c r="V1455" s="14" t="s">
        <v>8372</v>
      </c>
    </row>
    <row r="1456" spans="1:22" ht="11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9">
        <f t="shared" si="110"/>
        <v>0.85714285714285721</v>
      </c>
      <c r="P1456" s="8">
        <f t="shared" si="111"/>
        <v>15</v>
      </c>
      <c r="Q1456" s="4" t="s">
        <v>8322</v>
      </c>
      <c r="R1456" s="4" t="s">
        <v>8341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  <c r="V1456" s="14" t="s">
        <v>8369</v>
      </c>
    </row>
    <row r="1457" spans="1:22" ht="11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9">
        <f t="shared" si="110"/>
        <v>10.5</v>
      </c>
      <c r="P1457" s="8">
        <f t="shared" si="111"/>
        <v>225</v>
      </c>
      <c r="Q1457" s="4" t="s">
        <v>8322</v>
      </c>
      <c r="R1457" s="4" t="s">
        <v>8341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  <c r="V1457" s="14" t="s">
        <v>8373</v>
      </c>
    </row>
    <row r="1458" spans="1:22" ht="44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9">
        <f t="shared" si="110"/>
        <v>2.9000000000000004</v>
      </c>
      <c r="P1458" s="8">
        <f t="shared" si="111"/>
        <v>48.333333333333336</v>
      </c>
      <c r="Q1458" s="4" t="s">
        <v>8322</v>
      </c>
      <c r="R1458" s="4" t="s">
        <v>8341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  <c r="V1458" s="14" t="s">
        <v>8378</v>
      </c>
    </row>
    <row r="1459" spans="1:22" ht="44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9">
        <f t="shared" si="110"/>
        <v>0</v>
      </c>
      <c r="P1459" s="8">
        <f t="shared" si="111"/>
        <v>0</v>
      </c>
      <c r="Q1459" s="4" t="s">
        <v>8322</v>
      </c>
      <c r="R1459" s="4" t="s">
        <v>8341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  <c r="V1459" s="14" t="s">
        <v>8376</v>
      </c>
    </row>
    <row r="1460" spans="1:22" ht="88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9">
        <f t="shared" si="110"/>
        <v>0</v>
      </c>
      <c r="P1460" s="8">
        <f t="shared" si="111"/>
        <v>0</v>
      </c>
      <c r="Q1460" s="4" t="s">
        <v>8322</v>
      </c>
      <c r="R1460" s="4" t="s">
        <v>8341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  <c r="V1460" s="14" t="s">
        <v>8373</v>
      </c>
    </row>
    <row r="1461" spans="1:22" ht="88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9">
        <f t="shared" si="110"/>
        <v>0</v>
      </c>
      <c r="P1461" s="8">
        <f t="shared" si="111"/>
        <v>0</v>
      </c>
      <c r="Q1461" s="4" t="s">
        <v>8322</v>
      </c>
      <c r="R1461" s="4" t="s">
        <v>8341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  <c r="V1461" s="14" t="s">
        <v>8377</v>
      </c>
    </row>
    <row r="1462" spans="1:22" ht="88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9">
        <f t="shared" si="110"/>
        <v>0</v>
      </c>
      <c r="P1462" s="8">
        <f t="shared" si="111"/>
        <v>0</v>
      </c>
      <c r="Q1462" s="4" t="s">
        <v>8322</v>
      </c>
      <c r="R1462" s="4" t="s">
        <v>8341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  <c r="V1462" s="14" t="s">
        <v>8376</v>
      </c>
    </row>
    <row r="1463" spans="1:22" ht="66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9">
        <f t="shared" si="110"/>
        <v>101.24459999999999</v>
      </c>
      <c r="P1463" s="8">
        <f t="shared" si="111"/>
        <v>44.66673529411765</v>
      </c>
      <c r="Q1463" s="4" t="s">
        <v>8322</v>
      </c>
      <c r="R1463" s="4" t="s">
        <v>8342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  <c r="V1463" s="14" t="s">
        <v>8375</v>
      </c>
    </row>
    <row r="1464" spans="1:22" ht="66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9">
        <f t="shared" si="110"/>
        <v>108.5175</v>
      </c>
      <c r="P1464" s="8">
        <f t="shared" si="111"/>
        <v>28.937999999999999</v>
      </c>
      <c r="Q1464" s="4" t="s">
        <v>8322</v>
      </c>
      <c r="R1464" s="4" t="s">
        <v>8342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  <c r="V1464" s="14" t="s">
        <v>8372</v>
      </c>
    </row>
    <row r="1465" spans="1:22" ht="88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9">
        <f t="shared" si="110"/>
        <v>147.66666666666666</v>
      </c>
      <c r="P1465" s="8">
        <f t="shared" si="111"/>
        <v>35.44</v>
      </c>
      <c r="Q1465" s="4" t="s">
        <v>8322</v>
      </c>
      <c r="R1465" s="4" t="s">
        <v>8342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  <c r="V1465" s="14" t="s">
        <v>8368</v>
      </c>
    </row>
    <row r="1466" spans="1:22" ht="44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9">
        <f t="shared" si="110"/>
        <v>163.19999999999999</v>
      </c>
      <c r="P1466" s="8">
        <f t="shared" si="111"/>
        <v>34.871794871794869</v>
      </c>
      <c r="Q1466" s="4" t="s">
        <v>8322</v>
      </c>
      <c r="R1466" s="4" t="s">
        <v>8342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  <c r="V1466" s="14" t="s">
        <v>8367</v>
      </c>
    </row>
    <row r="1467" spans="1:22" ht="88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9">
        <f t="shared" si="110"/>
        <v>456.41449999999998</v>
      </c>
      <c r="P1467" s="8">
        <f t="shared" si="111"/>
        <v>52.622732513451197</v>
      </c>
      <c r="Q1467" s="4" t="s">
        <v>8322</v>
      </c>
      <c r="R1467" s="4" t="s">
        <v>8342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  <c r="V1467" s="14" t="s">
        <v>8368</v>
      </c>
    </row>
    <row r="1468" spans="1:22" ht="88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9">
        <f t="shared" si="110"/>
        <v>107.87731249999999</v>
      </c>
      <c r="P1468" s="8">
        <f t="shared" si="111"/>
        <v>69.598266129032254</v>
      </c>
      <c r="Q1468" s="4" t="s">
        <v>8322</v>
      </c>
      <c r="R1468" s="4" t="s">
        <v>8342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  <c r="V1468" s="14" t="s">
        <v>8378</v>
      </c>
    </row>
    <row r="1469" spans="1:22" ht="66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9">
        <f t="shared" si="110"/>
        <v>115.08</v>
      </c>
      <c r="P1469" s="8">
        <f t="shared" si="111"/>
        <v>76.72</v>
      </c>
      <c r="Q1469" s="4" t="s">
        <v>8322</v>
      </c>
      <c r="R1469" s="4" t="s">
        <v>8342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  <c r="V1469" s="14" t="s">
        <v>8367</v>
      </c>
    </row>
    <row r="1470" spans="1:22" ht="88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9">
        <f t="shared" si="110"/>
        <v>102.36842105263158</v>
      </c>
      <c r="P1470" s="8">
        <f t="shared" si="111"/>
        <v>33.191126279863482</v>
      </c>
      <c r="Q1470" s="4" t="s">
        <v>8322</v>
      </c>
      <c r="R1470" s="4" t="s">
        <v>8342</v>
      </c>
      <c r="S1470" s="13">
        <f t="shared" si="112"/>
        <v>40646.014456018514</v>
      </c>
      <c r="T1470" s="13">
        <f t="shared" si="113"/>
        <v>40706.014456018514</v>
      </c>
      <c r="U1470">
        <f t="shared" si="114"/>
        <v>2011</v>
      </c>
      <c r="V1470" s="14" t="s">
        <v>8369</v>
      </c>
    </row>
    <row r="1471" spans="1:22" ht="66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9">
        <f t="shared" si="110"/>
        <v>108.42485875706214</v>
      </c>
      <c r="P1471" s="8">
        <f t="shared" si="111"/>
        <v>149.46417445482865</v>
      </c>
      <c r="Q1471" s="4" t="s">
        <v>8322</v>
      </c>
      <c r="R1471" s="4" t="s">
        <v>8342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  <c r="V1471" s="14" t="s">
        <v>8367</v>
      </c>
    </row>
    <row r="1472" spans="1:22" ht="11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9">
        <f t="shared" si="110"/>
        <v>125.13333333333334</v>
      </c>
      <c r="P1472" s="8">
        <f t="shared" si="111"/>
        <v>23.172839506172838</v>
      </c>
      <c r="Q1472" s="4" t="s">
        <v>8322</v>
      </c>
      <c r="R1472" s="4" t="s">
        <v>8342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  <c r="V1472" s="14" t="s">
        <v>8378</v>
      </c>
    </row>
    <row r="1473" spans="1:22" ht="88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9">
        <f t="shared" si="110"/>
        <v>103.840625</v>
      </c>
      <c r="P1473" s="8">
        <f t="shared" si="111"/>
        <v>96.877551020408163</v>
      </c>
      <c r="Q1473" s="4" t="s">
        <v>8322</v>
      </c>
      <c r="R1473" s="4" t="s">
        <v>8342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  <c r="V1473" s="14" t="s">
        <v>8372</v>
      </c>
    </row>
    <row r="1474" spans="1:22" ht="11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9">
        <f t="shared" si="110"/>
        <v>138.70400000000001</v>
      </c>
      <c r="P1474" s="8">
        <f t="shared" si="111"/>
        <v>103.20238095238095</v>
      </c>
      <c r="Q1474" s="4" t="s">
        <v>8322</v>
      </c>
      <c r="R1474" s="4" t="s">
        <v>8342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  <c r="V1474" s="14" t="s">
        <v>8375</v>
      </c>
    </row>
    <row r="1475" spans="1:22" ht="22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9">
        <f t="shared" ref="O1475:O1538" si="115">+(E1475/D1475)*100</f>
        <v>120.51600000000001</v>
      </c>
      <c r="P1475" s="8">
        <f t="shared" ref="P1475:P1538" si="116">+IFERROR(E1475/L1475,0)</f>
        <v>38.462553191489363</v>
      </c>
      <c r="Q1475" s="4" t="s">
        <v>8322</v>
      </c>
      <c r="R1475" s="4" t="s">
        <v>8342</v>
      </c>
      <c r="S1475" s="13">
        <f t="shared" ref="S1475:S1538" si="117">(((J1475/86400)+25569))</f>
        <v>40939.979618055557</v>
      </c>
      <c r="T1475" s="13">
        <f t="shared" ref="T1475:T1538" si="118">(((I1475/86400)+25569))</f>
        <v>40969.979618055557</v>
      </c>
      <c r="U1475">
        <f t="shared" ref="U1475:U1538" si="119">+YEAR(S1475)</f>
        <v>2012</v>
      </c>
      <c r="V1475" s="14" t="s">
        <v>8367</v>
      </c>
    </row>
    <row r="1476" spans="1:22" ht="88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9">
        <f t="shared" si="115"/>
        <v>112.26666666666667</v>
      </c>
      <c r="P1476" s="8">
        <f t="shared" si="116"/>
        <v>44.315789473684212</v>
      </c>
      <c r="Q1476" s="4" t="s">
        <v>8322</v>
      </c>
      <c r="R1476" s="4" t="s">
        <v>8342</v>
      </c>
      <c r="S1476" s="13">
        <f t="shared" si="117"/>
        <v>41500.72791666667</v>
      </c>
      <c r="T1476" s="13">
        <f t="shared" si="118"/>
        <v>41530.72791666667</v>
      </c>
      <c r="U1476">
        <f t="shared" si="119"/>
        <v>2013</v>
      </c>
      <c r="V1476" s="14" t="s">
        <v>8374</v>
      </c>
    </row>
    <row r="1477" spans="1:22" ht="88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9">
        <f t="shared" si="115"/>
        <v>188.66966666666667</v>
      </c>
      <c r="P1477" s="8">
        <f t="shared" si="116"/>
        <v>64.173356009070289</v>
      </c>
      <c r="Q1477" s="4" t="s">
        <v>8322</v>
      </c>
      <c r="R1477" s="4" t="s">
        <v>8342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  <c r="V1477" s="14" t="s">
        <v>8377</v>
      </c>
    </row>
    <row r="1478" spans="1:22" ht="66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9">
        <f t="shared" si="115"/>
        <v>661.55466666666666</v>
      </c>
      <c r="P1478" s="8">
        <f t="shared" si="116"/>
        <v>43.333275109170302</v>
      </c>
      <c r="Q1478" s="4" t="s">
        <v>8322</v>
      </c>
      <c r="R1478" s="4" t="s">
        <v>8342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  <c r="V1478" s="14" t="s">
        <v>8374</v>
      </c>
    </row>
    <row r="1479" spans="1:22" ht="88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9">
        <f t="shared" si="115"/>
        <v>111.31</v>
      </c>
      <c r="P1479" s="8">
        <f t="shared" si="116"/>
        <v>90.495934959349597</v>
      </c>
      <c r="Q1479" s="4" t="s">
        <v>8322</v>
      </c>
      <c r="R1479" s="4" t="s">
        <v>8342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  <c r="V1479" s="14" t="s">
        <v>8376</v>
      </c>
    </row>
    <row r="1480" spans="1:22" ht="11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9">
        <f t="shared" si="115"/>
        <v>1181.6142199999999</v>
      </c>
      <c r="P1480" s="8">
        <f t="shared" si="116"/>
        <v>29.187190495010373</v>
      </c>
      <c r="Q1480" s="4" t="s">
        <v>8322</v>
      </c>
      <c r="R1480" s="4" t="s">
        <v>8342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  <c r="V1480" s="14" t="s">
        <v>8369</v>
      </c>
    </row>
    <row r="1481" spans="1:22" ht="11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9">
        <f t="shared" si="115"/>
        <v>137.375</v>
      </c>
      <c r="P1481" s="8">
        <f t="shared" si="116"/>
        <v>30.95774647887324</v>
      </c>
      <c r="Q1481" s="4" t="s">
        <v>8322</v>
      </c>
      <c r="R1481" s="4" t="s">
        <v>8342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  <c r="V1481" s="14" t="s">
        <v>8369</v>
      </c>
    </row>
    <row r="1482" spans="1:22" ht="88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9">
        <f t="shared" si="115"/>
        <v>117.04040000000001</v>
      </c>
      <c r="P1482" s="8">
        <f t="shared" si="116"/>
        <v>92.157795275590544</v>
      </c>
      <c r="Q1482" s="4" t="s">
        <v>8322</v>
      </c>
      <c r="R1482" s="4" t="s">
        <v>8342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  <c r="V1482" s="14" t="s">
        <v>8373</v>
      </c>
    </row>
    <row r="1483" spans="1:22" ht="88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9">
        <f t="shared" si="115"/>
        <v>2.1</v>
      </c>
      <c r="P1483" s="8">
        <f t="shared" si="116"/>
        <v>17.5</v>
      </c>
      <c r="Q1483" s="4" t="s">
        <v>8322</v>
      </c>
      <c r="R1483" s="4" t="s">
        <v>8324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  <c r="V1483" s="14" t="s">
        <v>8376</v>
      </c>
    </row>
    <row r="1484" spans="1:22" ht="88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9">
        <f t="shared" si="115"/>
        <v>0.1</v>
      </c>
      <c r="P1484" s="8">
        <f t="shared" si="116"/>
        <v>5</v>
      </c>
      <c r="Q1484" s="4" t="s">
        <v>8322</v>
      </c>
      <c r="R1484" s="4" t="s">
        <v>8324</v>
      </c>
      <c r="S1484" s="13">
        <f t="shared" si="117"/>
        <v>41136.858055555553</v>
      </c>
      <c r="T1484" s="13">
        <f t="shared" si="118"/>
        <v>41159.327083333337</v>
      </c>
      <c r="U1484">
        <f t="shared" si="119"/>
        <v>2012</v>
      </c>
      <c r="V1484" s="14" t="s">
        <v>8374</v>
      </c>
    </row>
    <row r="1485" spans="1:22" ht="88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9">
        <f t="shared" si="115"/>
        <v>0.7142857142857143</v>
      </c>
      <c r="P1485" s="8">
        <f t="shared" si="116"/>
        <v>25</v>
      </c>
      <c r="Q1485" s="4" t="s">
        <v>8322</v>
      </c>
      <c r="R1485" s="4" t="s">
        <v>8324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  <c r="V1485" s="14" t="s">
        <v>8371</v>
      </c>
    </row>
    <row r="1486" spans="1:22" ht="44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9">
        <f t="shared" si="115"/>
        <v>0</v>
      </c>
      <c r="P1486" s="8">
        <f t="shared" si="116"/>
        <v>0</v>
      </c>
      <c r="Q1486" s="4" t="s">
        <v>8322</v>
      </c>
      <c r="R1486" s="4" t="s">
        <v>8324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  <c r="V1486" s="14" t="s">
        <v>8370</v>
      </c>
    </row>
    <row r="1487" spans="1:22" ht="88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9">
        <f t="shared" si="115"/>
        <v>2.2388059701492535</v>
      </c>
      <c r="P1487" s="8">
        <f t="shared" si="116"/>
        <v>50</v>
      </c>
      <c r="Q1487" s="4" t="s">
        <v>8322</v>
      </c>
      <c r="R1487" s="4" t="s">
        <v>8324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  <c r="V1487" s="14" t="s">
        <v>8370</v>
      </c>
    </row>
    <row r="1488" spans="1:22" ht="11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9">
        <f t="shared" si="115"/>
        <v>0.24</v>
      </c>
      <c r="P1488" s="8">
        <f t="shared" si="116"/>
        <v>16</v>
      </c>
      <c r="Q1488" s="4" t="s">
        <v>8322</v>
      </c>
      <c r="R1488" s="4" t="s">
        <v>8324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  <c r="V1488" s="14" t="s">
        <v>8367</v>
      </c>
    </row>
    <row r="1489" spans="1:22" ht="88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9">
        <f t="shared" si="115"/>
        <v>0</v>
      </c>
      <c r="P1489" s="8">
        <f t="shared" si="116"/>
        <v>0</v>
      </c>
      <c r="Q1489" s="4" t="s">
        <v>8322</v>
      </c>
      <c r="R1489" s="4" t="s">
        <v>8324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  <c r="V1489" s="14" t="s">
        <v>8373</v>
      </c>
    </row>
    <row r="1490" spans="1:22" ht="88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9">
        <f t="shared" si="115"/>
        <v>2.4</v>
      </c>
      <c r="P1490" s="8">
        <f t="shared" si="116"/>
        <v>60</v>
      </c>
      <c r="Q1490" s="4" t="s">
        <v>8322</v>
      </c>
      <c r="R1490" s="4" t="s">
        <v>8324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  <c r="V1490" s="14" t="s">
        <v>8378</v>
      </c>
    </row>
    <row r="1491" spans="1:22" ht="88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9">
        <f t="shared" si="115"/>
        <v>0</v>
      </c>
      <c r="P1491" s="8">
        <f t="shared" si="116"/>
        <v>0</v>
      </c>
      <c r="Q1491" s="4" t="s">
        <v>8322</v>
      </c>
      <c r="R1491" s="4" t="s">
        <v>8324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  <c r="V1491" s="14" t="s">
        <v>8376</v>
      </c>
    </row>
    <row r="1492" spans="1:22" ht="88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9">
        <f t="shared" si="115"/>
        <v>30.862068965517242</v>
      </c>
      <c r="P1492" s="8">
        <f t="shared" si="116"/>
        <v>47.10526315789474</v>
      </c>
      <c r="Q1492" s="4" t="s">
        <v>8322</v>
      </c>
      <c r="R1492" s="4" t="s">
        <v>8324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  <c r="V1492" s="14" t="s">
        <v>8375</v>
      </c>
    </row>
    <row r="1493" spans="1:22" ht="66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9">
        <f t="shared" si="115"/>
        <v>8.3333333333333321</v>
      </c>
      <c r="P1493" s="8">
        <f t="shared" si="116"/>
        <v>100</v>
      </c>
      <c r="Q1493" s="4" t="s">
        <v>8322</v>
      </c>
      <c r="R1493" s="4" t="s">
        <v>8324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  <c r="V1493" s="14" t="s">
        <v>8378</v>
      </c>
    </row>
    <row r="1494" spans="1:22" ht="88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9">
        <f t="shared" si="115"/>
        <v>0.75</v>
      </c>
      <c r="P1494" s="8">
        <f t="shared" si="116"/>
        <v>15</v>
      </c>
      <c r="Q1494" s="4" t="s">
        <v>8322</v>
      </c>
      <c r="R1494" s="4" t="s">
        <v>8324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  <c r="V1494" s="14" t="s">
        <v>8370</v>
      </c>
    </row>
    <row r="1495" spans="1:22" ht="88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9">
        <f t="shared" si="115"/>
        <v>0</v>
      </c>
      <c r="P1495" s="8">
        <f t="shared" si="116"/>
        <v>0</v>
      </c>
      <c r="Q1495" s="4" t="s">
        <v>8322</v>
      </c>
      <c r="R1495" s="4" t="s">
        <v>8324</v>
      </c>
      <c r="S1495" s="13">
        <f t="shared" si="117"/>
        <v>41411.866608796292</v>
      </c>
      <c r="T1495" s="13">
        <f t="shared" si="118"/>
        <v>41441.866608796292</v>
      </c>
      <c r="U1495">
        <f t="shared" si="119"/>
        <v>2013</v>
      </c>
      <c r="V1495" s="14" t="s">
        <v>8370</v>
      </c>
    </row>
    <row r="1496" spans="1:22" ht="88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9">
        <f t="shared" si="115"/>
        <v>8.9</v>
      </c>
      <c r="P1496" s="8">
        <f t="shared" si="116"/>
        <v>40.454545454545453</v>
      </c>
      <c r="Q1496" s="4" t="s">
        <v>8322</v>
      </c>
      <c r="R1496" s="4" t="s">
        <v>8324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  <c r="V1496" s="14" t="s">
        <v>8372</v>
      </c>
    </row>
    <row r="1497" spans="1:22" ht="66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9">
        <f t="shared" si="115"/>
        <v>0</v>
      </c>
      <c r="P1497" s="8">
        <f t="shared" si="116"/>
        <v>0</v>
      </c>
      <c r="Q1497" s="4" t="s">
        <v>8322</v>
      </c>
      <c r="R1497" s="4" t="s">
        <v>8324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  <c r="V1497" s="14" t="s">
        <v>8373</v>
      </c>
    </row>
    <row r="1498" spans="1:22" ht="88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9">
        <f t="shared" si="115"/>
        <v>0</v>
      </c>
      <c r="P1498" s="8">
        <f t="shared" si="116"/>
        <v>0</v>
      </c>
      <c r="Q1498" s="4" t="s">
        <v>8322</v>
      </c>
      <c r="R1498" s="4" t="s">
        <v>8324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  <c r="V1498" s="14" t="s">
        <v>8373</v>
      </c>
    </row>
    <row r="1499" spans="1:22" ht="88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9">
        <f t="shared" si="115"/>
        <v>6.6666666666666671E-3</v>
      </c>
      <c r="P1499" s="8">
        <f t="shared" si="116"/>
        <v>1</v>
      </c>
      <c r="Q1499" s="4" t="s">
        <v>8322</v>
      </c>
      <c r="R1499" s="4" t="s">
        <v>8324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  <c r="V1499" s="14" t="s">
        <v>8371</v>
      </c>
    </row>
    <row r="1500" spans="1:22" ht="88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9">
        <f t="shared" si="115"/>
        <v>1.9</v>
      </c>
      <c r="P1500" s="8">
        <f t="shared" si="116"/>
        <v>19</v>
      </c>
      <c r="Q1500" s="4" t="s">
        <v>8322</v>
      </c>
      <c r="R1500" s="4" t="s">
        <v>8324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  <c r="V1500" s="14" t="s">
        <v>8373</v>
      </c>
    </row>
    <row r="1501" spans="1:22" ht="88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9">
        <f t="shared" si="115"/>
        <v>0.25</v>
      </c>
      <c r="P1501" s="8">
        <f t="shared" si="116"/>
        <v>5</v>
      </c>
      <c r="Q1501" s="4" t="s">
        <v>8322</v>
      </c>
      <c r="R1501" s="4" t="s">
        <v>8324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  <c r="V1501" s="14" t="s">
        <v>8371</v>
      </c>
    </row>
    <row r="1502" spans="1:22" ht="88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9">
        <f t="shared" si="115"/>
        <v>25.035714285714285</v>
      </c>
      <c r="P1502" s="8">
        <f t="shared" si="116"/>
        <v>46.733333333333334</v>
      </c>
      <c r="Q1502" s="4" t="s">
        <v>8322</v>
      </c>
      <c r="R1502" s="4" t="s">
        <v>8324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  <c r="V1502" s="14" t="s">
        <v>8369</v>
      </c>
    </row>
    <row r="1503" spans="1:22" ht="66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9">
        <f t="shared" si="115"/>
        <v>166.33076923076925</v>
      </c>
      <c r="P1503" s="8">
        <f t="shared" si="116"/>
        <v>97.731073446327684</v>
      </c>
      <c r="Q1503" s="4" t="s">
        <v>8338</v>
      </c>
      <c r="R1503" s="4" t="s">
        <v>8339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  <c r="V1503" s="14" t="s">
        <v>8371</v>
      </c>
    </row>
    <row r="1504" spans="1:22" ht="88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9">
        <f t="shared" si="115"/>
        <v>101.44545454545455</v>
      </c>
      <c r="P1504" s="8">
        <f t="shared" si="116"/>
        <v>67.835866261398181</v>
      </c>
      <c r="Q1504" s="4" t="s">
        <v>8338</v>
      </c>
      <c r="R1504" s="4" t="s">
        <v>8339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  <c r="V1504" s="14" t="s">
        <v>8368</v>
      </c>
    </row>
    <row r="1505" spans="1:22" ht="88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9">
        <f t="shared" si="115"/>
        <v>107.89146666666667</v>
      </c>
      <c r="P1505" s="8">
        <f t="shared" si="116"/>
        <v>56.98492957746479</v>
      </c>
      <c r="Q1505" s="4" t="s">
        <v>8338</v>
      </c>
      <c r="R1505" s="4" t="s">
        <v>8339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  <c r="V1505" s="14" t="s">
        <v>8374</v>
      </c>
    </row>
    <row r="1506" spans="1:22" ht="66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9">
        <f t="shared" si="115"/>
        <v>277.93846153846158</v>
      </c>
      <c r="P1506" s="8">
        <f t="shared" si="116"/>
        <v>67.159851301115239</v>
      </c>
      <c r="Q1506" s="4" t="s">
        <v>8338</v>
      </c>
      <c r="R1506" s="4" t="s">
        <v>8339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  <c r="V1506" s="14" t="s">
        <v>8370</v>
      </c>
    </row>
    <row r="1507" spans="1:22" ht="11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9">
        <f t="shared" si="115"/>
        <v>103.58125</v>
      </c>
      <c r="P1507" s="8">
        <f t="shared" si="116"/>
        <v>48.037681159420288</v>
      </c>
      <c r="Q1507" s="4" t="s">
        <v>8338</v>
      </c>
      <c r="R1507" s="4" t="s">
        <v>8339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  <c r="V1507" s="14" t="s">
        <v>8368</v>
      </c>
    </row>
    <row r="1508" spans="1:22" ht="88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9">
        <f t="shared" si="115"/>
        <v>111.4</v>
      </c>
      <c r="P1508" s="8">
        <f t="shared" si="116"/>
        <v>38.860465116279073</v>
      </c>
      <c r="Q1508" s="4" t="s">
        <v>8338</v>
      </c>
      <c r="R1508" s="4" t="s">
        <v>8339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  <c r="V1508" s="14" t="s">
        <v>8371</v>
      </c>
    </row>
    <row r="1509" spans="1:22" ht="88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9">
        <f t="shared" si="115"/>
        <v>215</v>
      </c>
      <c r="P1509" s="8">
        <f t="shared" si="116"/>
        <v>78.181818181818187</v>
      </c>
      <c r="Q1509" s="4" t="s">
        <v>8338</v>
      </c>
      <c r="R1509" s="4" t="s">
        <v>8339</v>
      </c>
      <c r="S1509" s="13">
        <f t="shared" si="117"/>
        <v>40254.450335648144</v>
      </c>
      <c r="T1509" s="13">
        <f t="shared" si="118"/>
        <v>40313.340277777781</v>
      </c>
      <c r="U1509">
        <f t="shared" si="119"/>
        <v>2010</v>
      </c>
      <c r="V1509" s="14" t="s">
        <v>8372</v>
      </c>
    </row>
    <row r="1510" spans="1:22" ht="88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9">
        <f t="shared" si="115"/>
        <v>110.76216216216217</v>
      </c>
      <c r="P1510" s="8">
        <f t="shared" si="116"/>
        <v>97.113744075829388</v>
      </c>
      <c r="Q1510" s="4" t="s">
        <v>8338</v>
      </c>
      <c r="R1510" s="4" t="s">
        <v>8339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  <c r="V1510" s="14" t="s">
        <v>8370</v>
      </c>
    </row>
    <row r="1511" spans="1:22" ht="88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9">
        <f t="shared" si="115"/>
        <v>123.64125714285714</v>
      </c>
      <c r="P1511" s="8">
        <f t="shared" si="116"/>
        <v>110.39397959183674</v>
      </c>
      <c r="Q1511" s="4" t="s">
        <v>8338</v>
      </c>
      <c r="R1511" s="4" t="s">
        <v>8339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  <c r="V1511" s="14" t="s">
        <v>8367</v>
      </c>
    </row>
    <row r="1512" spans="1:22" ht="88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9">
        <f t="shared" si="115"/>
        <v>101.03500000000001</v>
      </c>
      <c r="P1512" s="8">
        <f t="shared" si="116"/>
        <v>39.91506172839506</v>
      </c>
      <c r="Q1512" s="4" t="s">
        <v>8338</v>
      </c>
      <c r="R1512" s="4" t="s">
        <v>8339</v>
      </c>
      <c r="S1512" s="13">
        <f t="shared" si="117"/>
        <v>41809.385162037041</v>
      </c>
      <c r="T1512" s="13">
        <f t="shared" si="118"/>
        <v>41839.385162037041</v>
      </c>
      <c r="U1512">
        <f t="shared" si="119"/>
        <v>2014</v>
      </c>
      <c r="V1512" s="14" t="s">
        <v>8371</v>
      </c>
    </row>
    <row r="1513" spans="1:22" ht="88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9">
        <f t="shared" si="115"/>
        <v>111.79285714285714</v>
      </c>
      <c r="P1513" s="8">
        <f t="shared" si="116"/>
        <v>75.975728155339809</v>
      </c>
      <c r="Q1513" s="4" t="s">
        <v>8338</v>
      </c>
      <c r="R1513" s="4" t="s">
        <v>8339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  <c r="V1513" s="14" t="s">
        <v>8376</v>
      </c>
    </row>
    <row r="1514" spans="1:22" ht="11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9">
        <f t="shared" si="115"/>
        <v>558.7714285714286</v>
      </c>
      <c r="P1514" s="8">
        <f t="shared" si="116"/>
        <v>58.379104477611939</v>
      </c>
      <c r="Q1514" s="4" t="s">
        <v>8338</v>
      </c>
      <c r="R1514" s="4" t="s">
        <v>8339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  <c r="V1514" s="14" t="s">
        <v>8367</v>
      </c>
    </row>
    <row r="1515" spans="1:22" ht="88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9">
        <f t="shared" si="115"/>
        <v>150.01875000000001</v>
      </c>
      <c r="P1515" s="8">
        <f t="shared" si="116"/>
        <v>55.82093023255814</v>
      </c>
      <c r="Q1515" s="4" t="s">
        <v>8338</v>
      </c>
      <c r="R1515" s="4" t="s">
        <v>8339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  <c r="V1515" s="14" t="s">
        <v>8371</v>
      </c>
    </row>
    <row r="1516" spans="1:22" ht="88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9">
        <f t="shared" si="115"/>
        <v>106.476</v>
      </c>
      <c r="P1516" s="8">
        <f t="shared" si="116"/>
        <v>151.24431818181819</v>
      </c>
      <c r="Q1516" s="4" t="s">
        <v>8338</v>
      </c>
      <c r="R1516" s="4" t="s">
        <v>8339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  <c r="V1516" s="14" t="s">
        <v>8374</v>
      </c>
    </row>
    <row r="1517" spans="1:22" ht="88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9">
        <f t="shared" si="115"/>
        <v>157.18899999999999</v>
      </c>
      <c r="P1517" s="8">
        <f t="shared" si="116"/>
        <v>849.67027027027029</v>
      </c>
      <c r="Q1517" s="4" t="s">
        <v>8338</v>
      </c>
      <c r="R1517" s="4" t="s">
        <v>8339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  <c r="V1517" s="14" t="s">
        <v>8368</v>
      </c>
    </row>
    <row r="1518" spans="1:22" ht="88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9">
        <f t="shared" si="115"/>
        <v>108.65882352941176</v>
      </c>
      <c r="P1518" s="8">
        <f t="shared" si="116"/>
        <v>159.24137931034483</v>
      </c>
      <c r="Q1518" s="4" t="s">
        <v>8338</v>
      </c>
      <c r="R1518" s="4" t="s">
        <v>8339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  <c r="V1518" s="14" t="s">
        <v>8375</v>
      </c>
    </row>
    <row r="1519" spans="1:22" ht="88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9">
        <f t="shared" si="115"/>
        <v>161.97999999999999</v>
      </c>
      <c r="P1519" s="8">
        <f t="shared" si="116"/>
        <v>39.507317073170732</v>
      </c>
      <c r="Q1519" s="4" t="s">
        <v>8338</v>
      </c>
      <c r="R1519" s="4" t="s">
        <v>8339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  <c r="V1519" s="14" t="s">
        <v>8377</v>
      </c>
    </row>
    <row r="1520" spans="1:22" ht="66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9">
        <f t="shared" si="115"/>
        <v>205.36666666666665</v>
      </c>
      <c r="P1520" s="8">
        <f t="shared" si="116"/>
        <v>130.52966101694915</v>
      </c>
      <c r="Q1520" s="4" t="s">
        <v>8338</v>
      </c>
      <c r="R1520" s="4" t="s">
        <v>8339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  <c r="V1520" s="14" t="s">
        <v>8370</v>
      </c>
    </row>
    <row r="1521" spans="1:22" ht="88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9">
        <f t="shared" si="115"/>
        <v>103.36388888888889</v>
      </c>
      <c r="P1521" s="8">
        <f t="shared" si="116"/>
        <v>64.156896551724131</v>
      </c>
      <c r="Q1521" s="4" t="s">
        <v>8338</v>
      </c>
      <c r="R1521" s="4" t="s">
        <v>8339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  <c r="V1521" s="14" t="s">
        <v>8370</v>
      </c>
    </row>
    <row r="1522" spans="1:22" ht="66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9">
        <f t="shared" si="115"/>
        <v>103.47222222222223</v>
      </c>
      <c r="P1522" s="8">
        <f t="shared" si="116"/>
        <v>111.52694610778443</v>
      </c>
      <c r="Q1522" s="4" t="s">
        <v>8338</v>
      </c>
      <c r="R1522" s="4" t="s">
        <v>8339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  <c r="V1522" s="14" t="s">
        <v>8377</v>
      </c>
    </row>
    <row r="1523" spans="1:22" ht="88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9">
        <f t="shared" si="115"/>
        <v>106.81333333333333</v>
      </c>
      <c r="P1523" s="8">
        <f t="shared" si="116"/>
        <v>170.44680851063831</v>
      </c>
      <c r="Q1523" s="4" t="s">
        <v>8338</v>
      </c>
      <c r="R1523" s="4" t="s">
        <v>8339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  <c r="V1523" s="14" t="s">
        <v>8370</v>
      </c>
    </row>
    <row r="1524" spans="1:22" ht="11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9">
        <f t="shared" si="115"/>
        <v>138.96574712643678</v>
      </c>
      <c r="P1524" s="8">
        <f t="shared" si="116"/>
        <v>133.7391592920354</v>
      </c>
      <c r="Q1524" s="4" t="s">
        <v>8338</v>
      </c>
      <c r="R1524" s="4" t="s">
        <v>8339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  <c r="V1524" s="14" t="s">
        <v>8375</v>
      </c>
    </row>
    <row r="1525" spans="1:22" ht="11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9">
        <f t="shared" si="115"/>
        <v>124.84324324324325</v>
      </c>
      <c r="P1525" s="8">
        <f t="shared" si="116"/>
        <v>95.834024896265561</v>
      </c>
      <c r="Q1525" s="4" t="s">
        <v>8338</v>
      </c>
      <c r="R1525" s="4" t="s">
        <v>8339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  <c r="V1525" s="14" t="s">
        <v>8377</v>
      </c>
    </row>
    <row r="1526" spans="1:22" ht="88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9">
        <f t="shared" si="115"/>
        <v>206.99999999999997</v>
      </c>
      <c r="P1526" s="8">
        <f t="shared" si="116"/>
        <v>221.78571428571428</v>
      </c>
      <c r="Q1526" s="4" t="s">
        <v>8338</v>
      </c>
      <c r="R1526" s="4" t="s">
        <v>8339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  <c r="V1526" s="14" t="s">
        <v>8367</v>
      </c>
    </row>
    <row r="1527" spans="1:22" ht="11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9">
        <f t="shared" si="115"/>
        <v>174.00576923076923</v>
      </c>
      <c r="P1527" s="8">
        <f t="shared" si="116"/>
        <v>32.315357142857138</v>
      </c>
      <c r="Q1527" s="4" t="s">
        <v>8338</v>
      </c>
      <c r="R1527" s="4" t="s">
        <v>8339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  <c r="V1527" s="14" t="s">
        <v>8373</v>
      </c>
    </row>
    <row r="1528" spans="1:22" ht="11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9">
        <f t="shared" si="115"/>
        <v>120.32608695652173</v>
      </c>
      <c r="P1528" s="8">
        <f t="shared" si="116"/>
        <v>98.839285714285708</v>
      </c>
      <c r="Q1528" s="4" t="s">
        <v>8338</v>
      </c>
      <c r="R1528" s="4" t="s">
        <v>8339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  <c r="V1528" s="14" t="s">
        <v>8378</v>
      </c>
    </row>
    <row r="1529" spans="1:22" ht="66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9">
        <f t="shared" si="115"/>
        <v>110.44428571428573</v>
      </c>
      <c r="P1529" s="8">
        <f t="shared" si="116"/>
        <v>55.222142857142863</v>
      </c>
      <c r="Q1529" s="4" t="s">
        <v>8338</v>
      </c>
      <c r="R1529" s="4" t="s">
        <v>8339</v>
      </c>
      <c r="S1529" s="13">
        <f t="shared" si="117"/>
        <v>42780.600532407407</v>
      </c>
      <c r="T1529" s="13">
        <f t="shared" si="118"/>
        <v>42808.558865740742</v>
      </c>
      <c r="U1529">
        <f t="shared" si="119"/>
        <v>2017</v>
      </c>
      <c r="V1529" s="14" t="s">
        <v>8368</v>
      </c>
    </row>
    <row r="1530" spans="1:22" ht="66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9">
        <f t="shared" si="115"/>
        <v>281.56666666666666</v>
      </c>
      <c r="P1530" s="8">
        <f t="shared" si="116"/>
        <v>52.793750000000003</v>
      </c>
      <c r="Q1530" s="4" t="s">
        <v>8338</v>
      </c>
      <c r="R1530" s="4" t="s">
        <v>8339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  <c r="V1530" s="14" t="s">
        <v>8367</v>
      </c>
    </row>
    <row r="1531" spans="1:22" ht="66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9">
        <f t="shared" si="115"/>
        <v>100.67894736842105</v>
      </c>
      <c r="P1531" s="8">
        <f t="shared" si="116"/>
        <v>135.66666666666666</v>
      </c>
      <c r="Q1531" s="4" t="s">
        <v>8338</v>
      </c>
      <c r="R1531" s="4" t="s">
        <v>8339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  <c r="V1531" s="14" t="s">
        <v>8368</v>
      </c>
    </row>
    <row r="1532" spans="1:22" ht="11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9">
        <f t="shared" si="115"/>
        <v>134.82571428571427</v>
      </c>
      <c r="P1532" s="8">
        <f t="shared" si="116"/>
        <v>53.991990846681922</v>
      </c>
      <c r="Q1532" s="4" t="s">
        <v>8338</v>
      </c>
      <c r="R1532" s="4" t="s">
        <v>8339</v>
      </c>
      <c r="S1532" s="13">
        <f t="shared" si="117"/>
        <v>42275.76730324074</v>
      </c>
      <c r="T1532" s="13">
        <f t="shared" si="118"/>
        <v>42300.76730324074</v>
      </c>
      <c r="U1532">
        <f t="shared" si="119"/>
        <v>2015</v>
      </c>
      <c r="V1532" s="14" t="s">
        <v>8375</v>
      </c>
    </row>
    <row r="1533" spans="1:22" ht="88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9">
        <f t="shared" si="115"/>
        <v>175.95744680851064</v>
      </c>
      <c r="P1533" s="8">
        <f t="shared" si="116"/>
        <v>56.643835616438359</v>
      </c>
      <c r="Q1533" s="4" t="s">
        <v>8338</v>
      </c>
      <c r="R1533" s="4" t="s">
        <v>8339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  <c r="V1533" s="14" t="s">
        <v>8376</v>
      </c>
    </row>
    <row r="1534" spans="1:22" ht="11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9">
        <f t="shared" si="115"/>
        <v>484.02000000000004</v>
      </c>
      <c r="P1534" s="8">
        <f t="shared" si="116"/>
        <v>82.316326530612244</v>
      </c>
      <c r="Q1534" s="4" t="s">
        <v>8338</v>
      </c>
      <c r="R1534" s="4" t="s">
        <v>8339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  <c r="V1534" s="14" t="s">
        <v>8367</v>
      </c>
    </row>
    <row r="1535" spans="1:22" ht="66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9">
        <f t="shared" si="115"/>
        <v>145.14000000000001</v>
      </c>
      <c r="P1535" s="8">
        <f t="shared" si="116"/>
        <v>88.26081081081081</v>
      </c>
      <c r="Q1535" s="4" t="s">
        <v>8338</v>
      </c>
      <c r="R1535" s="4" t="s">
        <v>8339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  <c r="V1535" s="14" t="s">
        <v>8372</v>
      </c>
    </row>
    <row r="1536" spans="1:22" ht="88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9">
        <f t="shared" si="115"/>
        <v>417.73333333333335</v>
      </c>
      <c r="P1536" s="8">
        <f t="shared" si="116"/>
        <v>84.905149051490511</v>
      </c>
      <c r="Q1536" s="4" t="s">
        <v>8338</v>
      </c>
      <c r="R1536" s="4" t="s">
        <v>8339</v>
      </c>
      <c r="S1536" s="13">
        <f t="shared" si="117"/>
        <v>42221.674328703702</v>
      </c>
      <c r="T1536" s="13">
        <f t="shared" si="118"/>
        <v>42251.674328703702</v>
      </c>
      <c r="U1536">
        <f t="shared" si="119"/>
        <v>2015</v>
      </c>
      <c r="V1536" s="14" t="s">
        <v>8374</v>
      </c>
    </row>
    <row r="1537" spans="1:22" ht="88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9">
        <f t="shared" si="115"/>
        <v>132.42499999999998</v>
      </c>
      <c r="P1537" s="8">
        <f t="shared" si="116"/>
        <v>48.154545454545456</v>
      </c>
      <c r="Q1537" s="4" t="s">
        <v>8338</v>
      </c>
      <c r="R1537" s="4" t="s">
        <v>8339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  <c r="V1537" s="14" t="s">
        <v>8369</v>
      </c>
    </row>
    <row r="1538" spans="1:22" ht="11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9">
        <f t="shared" si="115"/>
        <v>250.30841666666666</v>
      </c>
      <c r="P1538" s="8">
        <f t="shared" si="116"/>
        <v>66.015406593406595</v>
      </c>
      <c r="Q1538" s="4" t="s">
        <v>8338</v>
      </c>
      <c r="R1538" s="4" t="s">
        <v>8339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  <c r="V1538" s="14" t="s">
        <v>8373</v>
      </c>
    </row>
    <row r="1539" spans="1:22" ht="66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9">
        <f t="shared" ref="O1539:O1602" si="120">+(E1539/D1539)*100</f>
        <v>179.9</v>
      </c>
      <c r="P1539" s="8">
        <f t="shared" ref="P1539:P1602" si="121">+IFERROR(E1539/L1539,0)</f>
        <v>96.375</v>
      </c>
      <c r="Q1539" s="4" t="s">
        <v>8338</v>
      </c>
      <c r="R1539" s="4" t="s">
        <v>8339</v>
      </c>
      <c r="S1539" s="13">
        <f t="shared" ref="S1539:S1602" si="122">(((J1539/86400)+25569))</f>
        <v>42552.315127314811</v>
      </c>
      <c r="T1539" s="13">
        <f t="shared" ref="T1539:T1602" si="123">(((I1539/86400)+25569))</f>
        <v>42588.75</v>
      </c>
      <c r="U1539">
        <f t="shared" ref="U1539:U1602" si="124">+YEAR(S1539)</f>
        <v>2016</v>
      </c>
      <c r="V1539" s="14" t="s">
        <v>8373</v>
      </c>
    </row>
    <row r="1540" spans="1:22" ht="88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9">
        <f t="shared" si="120"/>
        <v>102.62857142857142</v>
      </c>
      <c r="P1540" s="8">
        <f t="shared" si="121"/>
        <v>156.17391304347825</v>
      </c>
      <c r="Q1540" s="4" t="s">
        <v>8338</v>
      </c>
      <c r="R1540" s="4" t="s">
        <v>8339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  <c r="V1540" s="14" t="s">
        <v>8378</v>
      </c>
    </row>
    <row r="1541" spans="1:22" ht="88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9">
        <f t="shared" si="120"/>
        <v>135.98609999999999</v>
      </c>
      <c r="P1541" s="8">
        <f t="shared" si="121"/>
        <v>95.764859154929582</v>
      </c>
      <c r="Q1541" s="4" t="s">
        <v>8338</v>
      </c>
      <c r="R1541" s="4" t="s">
        <v>8339</v>
      </c>
      <c r="S1541" s="13">
        <f t="shared" si="122"/>
        <v>42705.91920138889</v>
      </c>
      <c r="T1541" s="13">
        <f t="shared" si="123"/>
        <v>42738.91920138889</v>
      </c>
      <c r="U1541">
        <f t="shared" si="124"/>
        <v>2016</v>
      </c>
      <c r="V1541" s="14" t="s">
        <v>8378</v>
      </c>
    </row>
    <row r="1542" spans="1:22" ht="11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9">
        <f t="shared" si="120"/>
        <v>117.86666666666667</v>
      </c>
      <c r="P1542" s="8">
        <f t="shared" si="121"/>
        <v>180.40816326530611</v>
      </c>
      <c r="Q1542" s="4" t="s">
        <v>8338</v>
      </c>
      <c r="R1542" s="4" t="s">
        <v>8339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  <c r="V1542" s="14" t="s">
        <v>8376</v>
      </c>
    </row>
    <row r="1543" spans="1:22" ht="88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9">
        <f t="shared" si="120"/>
        <v>3.3333333333333333E-2</v>
      </c>
      <c r="P1543" s="8">
        <f t="shared" si="121"/>
        <v>3</v>
      </c>
      <c r="Q1543" s="4" t="s">
        <v>8338</v>
      </c>
      <c r="R1543" s="4" t="s">
        <v>8343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  <c r="V1543" s="14" t="s">
        <v>8378</v>
      </c>
    </row>
    <row r="1544" spans="1:22" ht="88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9">
        <f t="shared" si="120"/>
        <v>4</v>
      </c>
      <c r="P1544" s="8">
        <f t="shared" si="121"/>
        <v>20</v>
      </c>
      <c r="Q1544" s="4" t="s">
        <v>8338</v>
      </c>
      <c r="R1544" s="4" t="s">
        <v>8343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  <c r="V1544" s="14" t="s">
        <v>8371</v>
      </c>
    </row>
    <row r="1545" spans="1:22" ht="88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9">
        <f t="shared" si="120"/>
        <v>0.44444444444444442</v>
      </c>
      <c r="P1545" s="8">
        <f t="shared" si="121"/>
        <v>10</v>
      </c>
      <c r="Q1545" s="4" t="s">
        <v>8338</v>
      </c>
      <c r="R1545" s="4" t="s">
        <v>8343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  <c r="V1545" s="14" t="s">
        <v>8376</v>
      </c>
    </row>
    <row r="1546" spans="1:22" ht="88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9">
        <f t="shared" si="120"/>
        <v>0</v>
      </c>
      <c r="P1546" s="8">
        <f t="shared" si="121"/>
        <v>0</v>
      </c>
      <c r="Q1546" s="4" t="s">
        <v>8338</v>
      </c>
      <c r="R1546" s="4" t="s">
        <v>8343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  <c r="V1546" s="14" t="s">
        <v>8368</v>
      </c>
    </row>
    <row r="1547" spans="1:22" ht="66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9">
        <f t="shared" si="120"/>
        <v>3.3333333333333333E-2</v>
      </c>
      <c r="P1547" s="8">
        <f t="shared" si="121"/>
        <v>1</v>
      </c>
      <c r="Q1547" s="4" t="s">
        <v>8338</v>
      </c>
      <c r="R1547" s="4" t="s">
        <v>8343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  <c r="V1547" s="14" t="s">
        <v>8367</v>
      </c>
    </row>
    <row r="1548" spans="1:22" ht="88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9">
        <f t="shared" si="120"/>
        <v>28.9</v>
      </c>
      <c r="P1548" s="8">
        <f t="shared" si="121"/>
        <v>26.272727272727273</v>
      </c>
      <c r="Q1548" s="4" t="s">
        <v>8338</v>
      </c>
      <c r="R1548" s="4" t="s">
        <v>8343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  <c r="V1548" s="14" t="s">
        <v>8373</v>
      </c>
    </row>
    <row r="1549" spans="1:22" ht="88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9">
        <f t="shared" si="120"/>
        <v>0</v>
      </c>
      <c r="P1549" s="8">
        <f t="shared" si="121"/>
        <v>0</v>
      </c>
      <c r="Q1549" s="4" t="s">
        <v>8338</v>
      </c>
      <c r="R1549" s="4" t="s">
        <v>8343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  <c r="V1549" s="14" t="s">
        <v>8368</v>
      </c>
    </row>
    <row r="1550" spans="1:22" ht="66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9">
        <f t="shared" si="120"/>
        <v>8.5714285714285712</v>
      </c>
      <c r="P1550" s="8">
        <f t="shared" si="121"/>
        <v>60</v>
      </c>
      <c r="Q1550" s="4" t="s">
        <v>8338</v>
      </c>
      <c r="R1550" s="4" t="s">
        <v>8343</v>
      </c>
      <c r="S1550" s="13">
        <f t="shared" si="122"/>
        <v>42286.88217592593</v>
      </c>
      <c r="T1550" s="13">
        <f t="shared" si="123"/>
        <v>42316.923842592594</v>
      </c>
      <c r="U1550">
        <f t="shared" si="124"/>
        <v>2015</v>
      </c>
      <c r="V1550" s="14" t="s">
        <v>8376</v>
      </c>
    </row>
    <row r="1551" spans="1:22" ht="88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9">
        <f t="shared" si="120"/>
        <v>34</v>
      </c>
      <c r="P1551" s="8">
        <f t="shared" si="121"/>
        <v>28.333333333333332</v>
      </c>
      <c r="Q1551" s="4" t="s">
        <v>8338</v>
      </c>
      <c r="R1551" s="4" t="s">
        <v>8343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  <c r="V1551" s="14" t="s">
        <v>8376</v>
      </c>
    </row>
    <row r="1552" spans="1:22" ht="88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9">
        <f t="shared" si="120"/>
        <v>13.466666666666665</v>
      </c>
      <c r="P1552" s="8">
        <f t="shared" si="121"/>
        <v>14.428571428571429</v>
      </c>
      <c r="Q1552" s="4" t="s">
        <v>8338</v>
      </c>
      <c r="R1552" s="4" t="s">
        <v>8343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  <c r="V1552" s="14" t="s">
        <v>8369</v>
      </c>
    </row>
    <row r="1553" spans="1:22" ht="11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9">
        <f t="shared" si="120"/>
        <v>0</v>
      </c>
      <c r="P1553" s="8">
        <f t="shared" si="121"/>
        <v>0</v>
      </c>
      <c r="Q1553" s="4" t="s">
        <v>8338</v>
      </c>
      <c r="R1553" s="4" t="s">
        <v>8343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  <c r="V1553" s="14" t="s">
        <v>8369</v>
      </c>
    </row>
    <row r="1554" spans="1:22" ht="88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9">
        <f t="shared" si="120"/>
        <v>49.186046511627907</v>
      </c>
      <c r="P1554" s="8">
        <f t="shared" si="121"/>
        <v>132.1875</v>
      </c>
      <c r="Q1554" s="4" t="s">
        <v>8338</v>
      </c>
      <c r="R1554" s="4" t="s">
        <v>8343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  <c r="V1554" s="14" t="s">
        <v>8375</v>
      </c>
    </row>
    <row r="1555" spans="1:22" ht="88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9">
        <f t="shared" si="120"/>
        <v>0</v>
      </c>
      <c r="P1555" s="8">
        <f t="shared" si="121"/>
        <v>0</v>
      </c>
      <c r="Q1555" s="4" t="s">
        <v>8338</v>
      </c>
      <c r="R1555" s="4" t="s">
        <v>8343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  <c r="V1555" s="14" t="s">
        <v>8374</v>
      </c>
    </row>
    <row r="1556" spans="1:22" ht="11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9">
        <f t="shared" si="120"/>
        <v>0</v>
      </c>
      <c r="P1556" s="8">
        <f t="shared" si="121"/>
        <v>0</v>
      </c>
      <c r="Q1556" s="4" t="s">
        <v>8338</v>
      </c>
      <c r="R1556" s="4" t="s">
        <v>8343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  <c r="V1556" s="14" t="s">
        <v>8373</v>
      </c>
    </row>
    <row r="1557" spans="1:22" ht="88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9">
        <f t="shared" si="120"/>
        <v>0</v>
      </c>
      <c r="P1557" s="8">
        <f t="shared" si="121"/>
        <v>0</v>
      </c>
      <c r="Q1557" s="4" t="s">
        <v>8338</v>
      </c>
      <c r="R1557" s="4" t="s">
        <v>8343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  <c r="V1557" s="14" t="s">
        <v>8374</v>
      </c>
    </row>
    <row r="1558" spans="1:22" ht="88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9">
        <f t="shared" si="120"/>
        <v>45.133333333333333</v>
      </c>
      <c r="P1558" s="8">
        <f t="shared" si="121"/>
        <v>56.416666666666664</v>
      </c>
      <c r="Q1558" s="4" t="s">
        <v>8338</v>
      </c>
      <c r="R1558" s="4" t="s">
        <v>8343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  <c r="V1558" s="14" t="s">
        <v>8371</v>
      </c>
    </row>
    <row r="1559" spans="1:22" ht="88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9">
        <f t="shared" si="120"/>
        <v>4</v>
      </c>
      <c r="P1559" s="8">
        <f t="shared" si="121"/>
        <v>100</v>
      </c>
      <c r="Q1559" s="4" t="s">
        <v>8338</v>
      </c>
      <c r="R1559" s="4" t="s">
        <v>8343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  <c r="V1559" s="14" t="s">
        <v>8374</v>
      </c>
    </row>
    <row r="1560" spans="1:22" ht="66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9">
        <f t="shared" si="120"/>
        <v>4.666666666666667</v>
      </c>
      <c r="P1560" s="8">
        <f t="shared" si="121"/>
        <v>11.666666666666666</v>
      </c>
      <c r="Q1560" s="4" t="s">
        <v>8338</v>
      </c>
      <c r="R1560" s="4" t="s">
        <v>8343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  <c r="V1560" s="14" t="s">
        <v>8371</v>
      </c>
    </row>
    <row r="1561" spans="1:22" ht="66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9">
        <f t="shared" si="120"/>
        <v>0.33333333333333337</v>
      </c>
      <c r="P1561" s="8">
        <f t="shared" si="121"/>
        <v>50</v>
      </c>
      <c r="Q1561" s="4" t="s">
        <v>8338</v>
      </c>
      <c r="R1561" s="4" t="s">
        <v>8343</v>
      </c>
      <c r="S1561" s="13">
        <f t="shared" si="122"/>
        <v>42108.053229166668</v>
      </c>
      <c r="T1561" s="13">
        <f t="shared" si="123"/>
        <v>42123.053229166668</v>
      </c>
      <c r="U1561">
        <f t="shared" si="124"/>
        <v>2015</v>
      </c>
      <c r="V1561" s="14" t="s">
        <v>8369</v>
      </c>
    </row>
    <row r="1562" spans="1:22" ht="88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9">
        <f t="shared" si="120"/>
        <v>3.7600000000000002</v>
      </c>
      <c r="P1562" s="8">
        <f t="shared" si="121"/>
        <v>23.5</v>
      </c>
      <c r="Q1562" s="4" t="s">
        <v>8338</v>
      </c>
      <c r="R1562" s="4" t="s">
        <v>8343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  <c r="V1562" s="14" t="s">
        <v>8376</v>
      </c>
    </row>
    <row r="1563" spans="1:22" ht="88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9">
        <f t="shared" si="120"/>
        <v>0.67</v>
      </c>
      <c r="P1563" s="8">
        <f t="shared" si="121"/>
        <v>67</v>
      </c>
      <c r="Q1563" s="4" t="s">
        <v>8322</v>
      </c>
      <c r="R1563" s="4" t="s">
        <v>8344</v>
      </c>
      <c r="S1563" s="13">
        <f t="shared" si="122"/>
        <v>41555.041701388887</v>
      </c>
      <c r="T1563" s="13">
        <f t="shared" si="123"/>
        <v>41585.083368055552</v>
      </c>
      <c r="U1563">
        <f t="shared" si="124"/>
        <v>2013</v>
      </c>
      <c r="V1563" s="14" t="s">
        <v>8376</v>
      </c>
    </row>
    <row r="1564" spans="1:22" ht="11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9">
        <f t="shared" si="120"/>
        <v>0</v>
      </c>
      <c r="P1564" s="8">
        <f t="shared" si="121"/>
        <v>0</v>
      </c>
      <c r="Q1564" s="4" t="s">
        <v>8322</v>
      </c>
      <c r="R1564" s="4" t="s">
        <v>8344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  <c r="V1564" s="14" t="s">
        <v>8375</v>
      </c>
    </row>
    <row r="1565" spans="1:22" ht="88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9">
        <f t="shared" si="120"/>
        <v>1.4166666666666665</v>
      </c>
      <c r="P1565" s="8">
        <f t="shared" si="121"/>
        <v>42.5</v>
      </c>
      <c r="Q1565" s="4" t="s">
        <v>8322</v>
      </c>
      <c r="R1565" s="4" t="s">
        <v>8344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  <c r="V1565" s="14" t="s">
        <v>8367</v>
      </c>
    </row>
    <row r="1566" spans="1:22" ht="88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9">
        <f t="shared" si="120"/>
        <v>0.1</v>
      </c>
      <c r="P1566" s="8">
        <f t="shared" si="121"/>
        <v>10</v>
      </c>
      <c r="Q1566" s="4" t="s">
        <v>8322</v>
      </c>
      <c r="R1566" s="4" t="s">
        <v>8344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  <c r="V1566" s="14" t="s">
        <v>8369</v>
      </c>
    </row>
    <row r="1567" spans="1:22" ht="11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9">
        <f t="shared" si="120"/>
        <v>2.5</v>
      </c>
      <c r="P1567" s="8">
        <f t="shared" si="121"/>
        <v>100</v>
      </c>
      <c r="Q1567" s="4" t="s">
        <v>8322</v>
      </c>
      <c r="R1567" s="4" t="s">
        <v>8344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  <c r="V1567" s="14" t="s">
        <v>8370</v>
      </c>
    </row>
    <row r="1568" spans="1:22" ht="88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9">
        <f t="shared" si="120"/>
        <v>21.25</v>
      </c>
      <c r="P1568" s="8">
        <f t="shared" si="121"/>
        <v>108.05084745762711</v>
      </c>
      <c r="Q1568" s="4" t="s">
        <v>8322</v>
      </c>
      <c r="R1568" s="4" t="s">
        <v>8344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  <c r="V1568" s="14" t="s">
        <v>8371</v>
      </c>
    </row>
    <row r="1569" spans="1:22" ht="88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9">
        <f t="shared" si="120"/>
        <v>4.117647058823529</v>
      </c>
      <c r="P1569" s="8">
        <f t="shared" si="121"/>
        <v>26.923076923076923</v>
      </c>
      <c r="Q1569" s="4" t="s">
        <v>8322</v>
      </c>
      <c r="R1569" s="4" t="s">
        <v>8344</v>
      </c>
      <c r="S1569" s="13">
        <f t="shared" si="122"/>
        <v>41671.93686342593</v>
      </c>
      <c r="T1569" s="13">
        <f t="shared" si="123"/>
        <v>41687</v>
      </c>
      <c r="U1569">
        <f t="shared" si="124"/>
        <v>2014</v>
      </c>
      <c r="V1569" s="14" t="s">
        <v>8368</v>
      </c>
    </row>
    <row r="1570" spans="1:22" ht="88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9">
        <f t="shared" si="120"/>
        <v>13.639999999999999</v>
      </c>
      <c r="P1570" s="8">
        <f t="shared" si="121"/>
        <v>155</v>
      </c>
      <c r="Q1570" s="4" t="s">
        <v>8322</v>
      </c>
      <c r="R1570" s="4" t="s">
        <v>8344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  <c r="V1570" s="14" t="s">
        <v>8377</v>
      </c>
    </row>
    <row r="1571" spans="1:22" ht="22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9">
        <f t="shared" si="120"/>
        <v>0</v>
      </c>
      <c r="P1571" s="8">
        <f t="shared" si="121"/>
        <v>0</v>
      </c>
      <c r="Q1571" s="4" t="s">
        <v>8322</v>
      </c>
      <c r="R1571" s="4" t="s">
        <v>8344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  <c r="V1571" s="14" t="s">
        <v>8369</v>
      </c>
    </row>
    <row r="1572" spans="1:22" ht="66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9">
        <f t="shared" si="120"/>
        <v>41.4</v>
      </c>
      <c r="P1572" s="8">
        <f t="shared" si="121"/>
        <v>47.769230769230766</v>
      </c>
      <c r="Q1572" s="4" t="s">
        <v>8322</v>
      </c>
      <c r="R1572" s="4" t="s">
        <v>8344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  <c r="V1572" s="14" t="s">
        <v>8372</v>
      </c>
    </row>
    <row r="1573" spans="1:22" ht="11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9">
        <f t="shared" si="120"/>
        <v>0.66115702479338845</v>
      </c>
      <c r="P1573" s="8">
        <f t="shared" si="121"/>
        <v>20</v>
      </c>
      <c r="Q1573" s="4" t="s">
        <v>8322</v>
      </c>
      <c r="R1573" s="4" t="s">
        <v>8344</v>
      </c>
      <c r="S1573" s="13">
        <f t="shared" si="122"/>
        <v>42144.769479166665</v>
      </c>
      <c r="T1573" s="13">
        <f t="shared" si="123"/>
        <v>42174.769479166665</v>
      </c>
      <c r="U1573">
        <f t="shared" si="124"/>
        <v>2015</v>
      </c>
      <c r="V1573" s="14" t="s">
        <v>8370</v>
      </c>
    </row>
    <row r="1574" spans="1:22" ht="11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9">
        <f t="shared" si="120"/>
        <v>5</v>
      </c>
      <c r="P1574" s="8">
        <f t="shared" si="121"/>
        <v>41.666666666666664</v>
      </c>
      <c r="Q1574" s="4" t="s">
        <v>8322</v>
      </c>
      <c r="R1574" s="4" t="s">
        <v>8344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  <c r="V1574" s="14" t="s">
        <v>8368</v>
      </c>
    </row>
    <row r="1575" spans="1:22" ht="11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9">
        <f t="shared" si="120"/>
        <v>2.4777777777777779</v>
      </c>
      <c r="P1575" s="8">
        <f t="shared" si="121"/>
        <v>74.333333333333329</v>
      </c>
      <c r="Q1575" s="4" t="s">
        <v>8322</v>
      </c>
      <c r="R1575" s="4" t="s">
        <v>8344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  <c r="V1575" s="14" t="s">
        <v>8368</v>
      </c>
    </row>
    <row r="1576" spans="1:22" ht="88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9">
        <f t="shared" si="120"/>
        <v>5.0599999999999996</v>
      </c>
      <c r="P1576" s="8">
        <f t="shared" si="121"/>
        <v>84.333333333333329</v>
      </c>
      <c r="Q1576" s="4" t="s">
        <v>8322</v>
      </c>
      <c r="R1576" s="4" t="s">
        <v>8344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  <c r="V1576" s="14" t="s">
        <v>8367</v>
      </c>
    </row>
    <row r="1577" spans="1:22" ht="11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9">
        <f t="shared" si="120"/>
        <v>22.91</v>
      </c>
      <c r="P1577" s="8">
        <f t="shared" si="121"/>
        <v>65.457142857142856</v>
      </c>
      <c r="Q1577" s="4" t="s">
        <v>8322</v>
      </c>
      <c r="R1577" s="4" t="s">
        <v>8344</v>
      </c>
      <c r="S1577" s="13">
        <f t="shared" si="122"/>
        <v>41799.524259259255</v>
      </c>
      <c r="T1577" s="13">
        <f t="shared" si="123"/>
        <v>41829.524259259255</v>
      </c>
      <c r="U1577">
        <f t="shared" si="124"/>
        <v>2014</v>
      </c>
      <c r="V1577" s="14" t="s">
        <v>8371</v>
      </c>
    </row>
    <row r="1578" spans="1:22" ht="66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9">
        <f t="shared" si="120"/>
        <v>13</v>
      </c>
      <c r="P1578" s="8">
        <f t="shared" si="121"/>
        <v>65</v>
      </c>
      <c r="Q1578" s="4" t="s">
        <v>8322</v>
      </c>
      <c r="R1578" s="4" t="s">
        <v>8344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  <c r="V1578" s="14" t="s">
        <v>8370</v>
      </c>
    </row>
    <row r="1579" spans="1:22" ht="11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9">
        <f t="shared" si="120"/>
        <v>0.54999999999999993</v>
      </c>
      <c r="P1579" s="8">
        <f t="shared" si="121"/>
        <v>27.5</v>
      </c>
      <c r="Q1579" s="4" t="s">
        <v>8322</v>
      </c>
      <c r="R1579" s="4" t="s">
        <v>8344</v>
      </c>
      <c r="S1579" s="13">
        <f t="shared" si="122"/>
        <v>41054.847777777773</v>
      </c>
      <c r="T1579" s="13">
        <f t="shared" si="123"/>
        <v>41114.847777777773</v>
      </c>
      <c r="U1579">
        <f t="shared" si="124"/>
        <v>2012</v>
      </c>
      <c r="V1579" s="14" t="s">
        <v>8370</v>
      </c>
    </row>
    <row r="1580" spans="1:22" ht="11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9">
        <f t="shared" si="120"/>
        <v>10.806536636794938</v>
      </c>
      <c r="P1580" s="8">
        <f t="shared" si="121"/>
        <v>51.25</v>
      </c>
      <c r="Q1580" s="4" t="s">
        <v>8322</v>
      </c>
      <c r="R1580" s="4" t="s">
        <v>8344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  <c r="V1580" s="14" t="s">
        <v>8374</v>
      </c>
    </row>
    <row r="1581" spans="1:22" ht="66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9">
        <f t="shared" si="120"/>
        <v>0.84008400840084008</v>
      </c>
      <c r="P1581" s="8">
        <f t="shared" si="121"/>
        <v>14</v>
      </c>
      <c r="Q1581" s="4" t="s">
        <v>8322</v>
      </c>
      <c r="R1581" s="4" t="s">
        <v>8344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  <c r="V1581" s="14" t="s">
        <v>8373</v>
      </c>
    </row>
    <row r="1582" spans="1:22" ht="88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9">
        <f t="shared" si="120"/>
        <v>0</v>
      </c>
      <c r="P1582" s="8">
        <f t="shared" si="121"/>
        <v>0</v>
      </c>
      <c r="Q1582" s="4" t="s">
        <v>8322</v>
      </c>
      <c r="R1582" s="4" t="s">
        <v>8344</v>
      </c>
      <c r="S1582" s="13">
        <f t="shared" si="122"/>
        <v>40990.050069444442</v>
      </c>
      <c r="T1582" s="13">
        <f t="shared" si="123"/>
        <v>41050.050069444442</v>
      </c>
      <c r="U1582">
        <f t="shared" si="124"/>
        <v>2012</v>
      </c>
      <c r="V1582" s="14" t="s">
        <v>8372</v>
      </c>
    </row>
    <row r="1583" spans="1:22" ht="88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9">
        <f t="shared" si="120"/>
        <v>0.5</v>
      </c>
      <c r="P1583" s="8">
        <f t="shared" si="121"/>
        <v>5</v>
      </c>
      <c r="Q1583" s="4" t="s">
        <v>8338</v>
      </c>
      <c r="R1583" s="4" t="s">
        <v>8345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  <c r="V1583" s="14" t="s">
        <v>8377</v>
      </c>
    </row>
    <row r="1584" spans="1:22" ht="44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9">
        <f t="shared" si="120"/>
        <v>9.3000000000000007</v>
      </c>
      <c r="P1584" s="8">
        <f t="shared" si="121"/>
        <v>31</v>
      </c>
      <c r="Q1584" s="4" t="s">
        <v>8338</v>
      </c>
      <c r="R1584" s="4" t="s">
        <v>8345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  <c r="V1584" s="14" t="s">
        <v>8374</v>
      </c>
    </row>
    <row r="1585" spans="1:22" ht="88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9">
        <f t="shared" si="120"/>
        <v>7.4999999999999997E-2</v>
      </c>
      <c r="P1585" s="8">
        <f t="shared" si="121"/>
        <v>15</v>
      </c>
      <c r="Q1585" s="4" t="s">
        <v>8338</v>
      </c>
      <c r="R1585" s="4" t="s">
        <v>8345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  <c r="V1585" s="14" t="s">
        <v>8374</v>
      </c>
    </row>
    <row r="1586" spans="1:22" ht="88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9">
        <f t="shared" si="120"/>
        <v>0</v>
      </c>
      <c r="P1586" s="8">
        <f t="shared" si="121"/>
        <v>0</v>
      </c>
      <c r="Q1586" s="4" t="s">
        <v>8338</v>
      </c>
      <c r="R1586" s="4" t="s">
        <v>8345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  <c r="V1586" s="14" t="s">
        <v>8370</v>
      </c>
    </row>
    <row r="1587" spans="1:22" ht="88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9">
        <f t="shared" si="120"/>
        <v>79</v>
      </c>
      <c r="P1587" s="8">
        <f t="shared" si="121"/>
        <v>131.66666666666666</v>
      </c>
      <c r="Q1587" s="4" t="s">
        <v>8338</v>
      </c>
      <c r="R1587" s="4" t="s">
        <v>8345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  <c r="V1587" s="14" t="s">
        <v>8378</v>
      </c>
    </row>
    <row r="1588" spans="1:22" ht="44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9">
        <f t="shared" si="120"/>
        <v>0</v>
      </c>
      <c r="P1588" s="8">
        <f t="shared" si="121"/>
        <v>0</v>
      </c>
      <c r="Q1588" s="4" t="s">
        <v>8338</v>
      </c>
      <c r="R1588" s="4" t="s">
        <v>8345</v>
      </c>
      <c r="S1588" s="13">
        <f t="shared" si="122"/>
        <v>42069.104421296295</v>
      </c>
      <c r="T1588" s="13">
        <f t="shared" si="123"/>
        <v>42099.062754629631</v>
      </c>
      <c r="U1588">
        <f t="shared" si="124"/>
        <v>2015</v>
      </c>
      <c r="V1588" s="14" t="s">
        <v>8372</v>
      </c>
    </row>
    <row r="1589" spans="1:22" ht="11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9">
        <f t="shared" si="120"/>
        <v>1.3333333333333334E-2</v>
      </c>
      <c r="P1589" s="8">
        <f t="shared" si="121"/>
        <v>1</v>
      </c>
      <c r="Q1589" s="4" t="s">
        <v>8338</v>
      </c>
      <c r="R1589" s="4" t="s">
        <v>8345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  <c r="V1589" s="14" t="s">
        <v>8377</v>
      </c>
    </row>
    <row r="1590" spans="1:22" ht="44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9">
        <f t="shared" si="120"/>
        <v>0</v>
      </c>
      <c r="P1590" s="8">
        <f t="shared" si="121"/>
        <v>0</v>
      </c>
      <c r="Q1590" s="4" t="s">
        <v>8338</v>
      </c>
      <c r="R1590" s="4" t="s">
        <v>8345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  <c r="V1590" s="14" t="s">
        <v>8367</v>
      </c>
    </row>
    <row r="1591" spans="1:22" ht="66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9">
        <f t="shared" si="120"/>
        <v>0</v>
      </c>
      <c r="P1591" s="8">
        <f t="shared" si="121"/>
        <v>0</v>
      </c>
      <c r="Q1591" s="4" t="s">
        <v>8338</v>
      </c>
      <c r="R1591" s="4" t="s">
        <v>8345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  <c r="V1591" s="14" t="s">
        <v>8375</v>
      </c>
    </row>
    <row r="1592" spans="1:22" ht="22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9">
        <f t="shared" si="120"/>
        <v>1.7000000000000002</v>
      </c>
      <c r="P1592" s="8">
        <f t="shared" si="121"/>
        <v>510</v>
      </c>
      <c r="Q1592" s="4" t="s">
        <v>8338</v>
      </c>
      <c r="R1592" s="4" t="s">
        <v>8345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  <c r="V1592" s="14" t="s">
        <v>8374</v>
      </c>
    </row>
    <row r="1593" spans="1:22" ht="11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9">
        <f t="shared" si="120"/>
        <v>29.228571428571428</v>
      </c>
      <c r="P1593" s="8">
        <f t="shared" si="121"/>
        <v>44.478260869565219</v>
      </c>
      <c r="Q1593" s="4" t="s">
        <v>8338</v>
      </c>
      <c r="R1593" s="4" t="s">
        <v>8345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  <c r="V1593" s="14" t="s">
        <v>8372</v>
      </c>
    </row>
    <row r="1594" spans="1:22" ht="66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9">
        <f t="shared" si="120"/>
        <v>0</v>
      </c>
      <c r="P1594" s="8">
        <f t="shared" si="121"/>
        <v>0</v>
      </c>
      <c r="Q1594" s="4" t="s">
        <v>8338</v>
      </c>
      <c r="R1594" s="4" t="s">
        <v>8345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  <c r="V1594" s="14" t="s">
        <v>8368</v>
      </c>
    </row>
    <row r="1595" spans="1:22" ht="66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9">
        <f t="shared" si="120"/>
        <v>1.3636363636363637E-2</v>
      </c>
      <c r="P1595" s="8">
        <f t="shared" si="121"/>
        <v>1</v>
      </c>
      <c r="Q1595" s="4" t="s">
        <v>8338</v>
      </c>
      <c r="R1595" s="4" t="s">
        <v>8345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  <c r="V1595" s="14" t="s">
        <v>8367</v>
      </c>
    </row>
    <row r="1596" spans="1:22" ht="66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9">
        <f t="shared" si="120"/>
        <v>20.5</v>
      </c>
      <c r="P1596" s="8">
        <f t="shared" si="121"/>
        <v>20.5</v>
      </c>
      <c r="Q1596" s="4" t="s">
        <v>8338</v>
      </c>
      <c r="R1596" s="4" t="s">
        <v>8345</v>
      </c>
      <c r="S1596" s="13">
        <f t="shared" si="122"/>
        <v>42445.712754629625</v>
      </c>
      <c r="T1596" s="13">
        <f t="shared" si="123"/>
        <v>42505.681250000001</v>
      </c>
      <c r="U1596">
        <f t="shared" si="124"/>
        <v>2016</v>
      </c>
      <c r="V1596" s="14" t="s">
        <v>8372</v>
      </c>
    </row>
    <row r="1597" spans="1:22" ht="88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9">
        <f t="shared" si="120"/>
        <v>0.27999999999999997</v>
      </c>
      <c r="P1597" s="8">
        <f t="shared" si="121"/>
        <v>40</v>
      </c>
      <c r="Q1597" s="4" t="s">
        <v>8338</v>
      </c>
      <c r="R1597" s="4" t="s">
        <v>8345</v>
      </c>
      <c r="S1597" s="13">
        <f t="shared" si="122"/>
        <v>41780.050092592595</v>
      </c>
      <c r="T1597" s="13">
        <f t="shared" si="123"/>
        <v>41808.842361111107</v>
      </c>
      <c r="U1597">
        <f t="shared" si="124"/>
        <v>2014</v>
      </c>
      <c r="V1597" s="14" t="s">
        <v>8370</v>
      </c>
    </row>
    <row r="1598" spans="1:22" ht="66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9">
        <f t="shared" si="120"/>
        <v>2.3076923076923079</v>
      </c>
      <c r="P1598" s="8">
        <f t="shared" si="121"/>
        <v>25</v>
      </c>
      <c r="Q1598" s="4" t="s">
        <v>8338</v>
      </c>
      <c r="R1598" s="4" t="s">
        <v>8345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  <c r="V1598" s="14" t="s">
        <v>8376</v>
      </c>
    </row>
    <row r="1599" spans="1:22" ht="88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9">
        <f t="shared" si="120"/>
        <v>0</v>
      </c>
      <c r="P1599" s="8">
        <f t="shared" si="121"/>
        <v>0</v>
      </c>
      <c r="Q1599" s="4" t="s">
        <v>8338</v>
      </c>
      <c r="R1599" s="4" t="s">
        <v>8345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  <c r="V1599" s="14" t="s">
        <v>8374</v>
      </c>
    </row>
    <row r="1600" spans="1:22" ht="88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9">
        <f t="shared" si="120"/>
        <v>0.125</v>
      </c>
      <c r="P1600" s="8">
        <f t="shared" si="121"/>
        <v>1</v>
      </c>
      <c r="Q1600" s="4" t="s">
        <v>8338</v>
      </c>
      <c r="R1600" s="4" t="s">
        <v>8345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  <c r="V1600" s="14" t="s">
        <v>8370</v>
      </c>
    </row>
    <row r="1601" spans="1:22" ht="88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9">
        <f t="shared" si="120"/>
        <v>0</v>
      </c>
      <c r="P1601" s="8">
        <f t="shared" si="121"/>
        <v>0</v>
      </c>
      <c r="Q1601" s="4" t="s">
        <v>8338</v>
      </c>
      <c r="R1601" s="4" t="s">
        <v>8345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  <c r="V1601" s="14" t="s">
        <v>8372</v>
      </c>
    </row>
    <row r="1602" spans="1:22" ht="88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9">
        <f t="shared" si="120"/>
        <v>7.3400000000000007</v>
      </c>
      <c r="P1602" s="8">
        <f t="shared" si="121"/>
        <v>40.777777777777779</v>
      </c>
      <c r="Q1602" s="4" t="s">
        <v>8338</v>
      </c>
      <c r="R1602" s="4" t="s">
        <v>8345</v>
      </c>
      <c r="S1602" s="13">
        <f t="shared" si="122"/>
        <v>41791.057314814811</v>
      </c>
      <c r="T1602" s="13">
        <f t="shared" si="123"/>
        <v>41835.21597222222</v>
      </c>
      <c r="U1602">
        <f t="shared" si="124"/>
        <v>2014</v>
      </c>
      <c r="V1602" s="14" t="s">
        <v>8371</v>
      </c>
    </row>
    <row r="1603" spans="1:22" ht="88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9">
        <f t="shared" ref="O1603:O1666" si="125">+(E1603/D1603)*100</f>
        <v>108.2492</v>
      </c>
      <c r="P1603" s="8">
        <f t="shared" ref="P1603:P1666" si="126">+IFERROR(E1603/L1603,0)</f>
        <v>48.325535714285714</v>
      </c>
      <c r="Q1603" s="4" t="s">
        <v>8325</v>
      </c>
      <c r="R1603" s="4" t="s">
        <v>8326</v>
      </c>
      <c r="S1603" s="13">
        <f t="shared" ref="S1603:S1666" si="127">(((J1603/86400)+25569))</f>
        <v>40638.092974537038</v>
      </c>
      <c r="T1603" s="13">
        <f t="shared" ref="T1603:T1666" si="128">(((I1603/86400)+25569))</f>
        <v>40668.092974537038</v>
      </c>
      <c r="U1603">
        <f t="shared" ref="U1603:U1666" si="129">+YEAR(S1603)</f>
        <v>2011</v>
      </c>
      <c r="V1603" s="14" t="s">
        <v>8369</v>
      </c>
    </row>
    <row r="1604" spans="1:22" ht="88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9">
        <f t="shared" si="125"/>
        <v>100.16666666666667</v>
      </c>
      <c r="P1604" s="8">
        <f t="shared" si="126"/>
        <v>46.953125</v>
      </c>
      <c r="Q1604" s="4" t="s">
        <v>8325</v>
      </c>
      <c r="R1604" s="4" t="s">
        <v>8326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  <c r="V1604" s="14" t="s">
        <v>8375</v>
      </c>
    </row>
    <row r="1605" spans="1:22" ht="88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9">
        <f t="shared" si="125"/>
        <v>100.03299999999999</v>
      </c>
      <c r="P1605" s="8">
        <f t="shared" si="126"/>
        <v>66.688666666666663</v>
      </c>
      <c r="Q1605" s="4" t="s">
        <v>8325</v>
      </c>
      <c r="R1605" s="4" t="s">
        <v>8326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  <c r="V1605" s="14" t="s">
        <v>8377</v>
      </c>
    </row>
    <row r="1606" spans="1:22" ht="88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9">
        <f t="shared" si="125"/>
        <v>122.10714285714286</v>
      </c>
      <c r="P1606" s="8">
        <f t="shared" si="126"/>
        <v>48.842857142857142</v>
      </c>
      <c r="Q1606" s="4" t="s">
        <v>8325</v>
      </c>
      <c r="R1606" s="4" t="s">
        <v>8326</v>
      </c>
      <c r="S1606" s="13">
        <f t="shared" si="127"/>
        <v>40945.845312500001</v>
      </c>
      <c r="T1606" s="13">
        <f t="shared" si="128"/>
        <v>40985.803645833337</v>
      </c>
      <c r="U1606">
        <f t="shared" si="129"/>
        <v>2012</v>
      </c>
      <c r="V1606" s="14" t="s">
        <v>8368</v>
      </c>
    </row>
    <row r="1607" spans="1:22" ht="11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9">
        <f t="shared" si="125"/>
        <v>100.69333333333334</v>
      </c>
      <c r="P1607" s="8">
        <f t="shared" si="126"/>
        <v>137.30909090909091</v>
      </c>
      <c r="Q1607" s="4" t="s">
        <v>8325</v>
      </c>
      <c r="R1607" s="4" t="s">
        <v>8326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  <c r="V1607" s="14" t="s">
        <v>8373</v>
      </c>
    </row>
    <row r="1608" spans="1:22" ht="88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9">
        <f t="shared" si="125"/>
        <v>101.004125</v>
      </c>
      <c r="P1608" s="8">
        <f t="shared" si="126"/>
        <v>87.829673913043479</v>
      </c>
      <c r="Q1608" s="4" t="s">
        <v>8325</v>
      </c>
      <c r="R1608" s="4" t="s">
        <v>8326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  <c r="V1608" s="14" t="s">
        <v>8378</v>
      </c>
    </row>
    <row r="1609" spans="1:22" ht="88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9">
        <f t="shared" si="125"/>
        <v>145.11000000000001</v>
      </c>
      <c r="P1609" s="8">
        <f t="shared" si="126"/>
        <v>70.785365853658533</v>
      </c>
      <c r="Q1609" s="4" t="s">
        <v>8325</v>
      </c>
      <c r="R1609" s="4" t="s">
        <v>8326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  <c r="V1609" s="14" t="s">
        <v>8370</v>
      </c>
    </row>
    <row r="1610" spans="1:22" ht="66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9">
        <f t="shared" si="125"/>
        <v>101.25</v>
      </c>
      <c r="P1610" s="8">
        <f t="shared" si="126"/>
        <v>52.826086956521742</v>
      </c>
      <c r="Q1610" s="4" t="s">
        <v>8325</v>
      </c>
      <c r="R1610" s="4" t="s">
        <v>8326</v>
      </c>
      <c r="S1610" s="13">
        <f t="shared" si="127"/>
        <v>41607.83085648148</v>
      </c>
      <c r="T1610" s="13">
        <f t="shared" si="128"/>
        <v>41640.226388888885</v>
      </c>
      <c r="U1610">
        <f t="shared" si="129"/>
        <v>2013</v>
      </c>
      <c r="V1610" s="14" t="s">
        <v>8377</v>
      </c>
    </row>
    <row r="1611" spans="1:22" ht="88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9">
        <f t="shared" si="125"/>
        <v>118.33333333333333</v>
      </c>
      <c r="P1611" s="8">
        <f t="shared" si="126"/>
        <v>443.75</v>
      </c>
      <c r="Q1611" s="4" t="s">
        <v>8325</v>
      </c>
      <c r="R1611" s="4" t="s">
        <v>8326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  <c r="V1611" s="14" t="s">
        <v>8375</v>
      </c>
    </row>
    <row r="1612" spans="1:22" ht="44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9">
        <f t="shared" si="125"/>
        <v>271.85000000000002</v>
      </c>
      <c r="P1612" s="8">
        <f t="shared" si="126"/>
        <v>48.544642857142854</v>
      </c>
      <c r="Q1612" s="4" t="s">
        <v>8325</v>
      </c>
      <c r="R1612" s="4" t="s">
        <v>8326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  <c r="V1612" s="14" t="s">
        <v>8377</v>
      </c>
    </row>
    <row r="1613" spans="1:22" ht="44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9">
        <f t="shared" si="125"/>
        <v>125.125</v>
      </c>
      <c r="P1613" s="8">
        <f t="shared" si="126"/>
        <v>37.074074074074076</v>
      </c>
      <c r="Q1613" s="4" t="s">
        <v>8325</v>
      </c>
      <c r="R1613" s="4" t="s">
        <v>8326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  <c r="V1613" s="14" t="s">
        <v>8370</v>
      </c>
    </row>
    <row r="1614" spans="1:22" ht="66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9">
        <f t="shared" si="125"/>
        <v>110.00000000000001</v>
      </c>
      <c r="P1614" s="8">
        <f t="shared" si="126"/>
        <v>50</v>
      </c>
      <c r="Q1614" s="4" t="s">
        <v>8325</v>
      </c>
      <c r="R1614" s="4" t="s">
        <v>8326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  <c r="V1614" s="14" t="s">
        <v>8378</v>
      </c>
    </row>
    <row r="1615" spans="1:22" ht="11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9">
        <f t="shared" si="125"/>
        <v>101.49999999999999</v>
      </c>
      <c r="P1615" s="8">
        <f t="shared" si="126"/>
        <v>39.03846153846154</v>
      </c>
      <c r="Q1615" s="4" t="s">
        <v>8325</v>
      </c>
      <c r="R1615" s="4" t="s">
        <v>8326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  <c r="V1615" s="14" t="s">
        <v>8371</v>
      </c>
    </row>
    <row r="1616" spans="1:22" ht="88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9">
        <f t="shared" si="125"/>
        <v>102.69999999999999</v>
      </c>
      <c r="P1616" s="8">
        <f t="shared" si="126"/>
        <v>66.688311688311686</v>
      </c>
      <c r="Q1616" s="4" t="s">
        <v>8325</v>
      </c>
      <c r="R1616" s="4" t="s">
        <v>8326</v>
      </c>
      <c r="S1616" s="13">
        <f t="shared" si="127"/>
        <v>41794.981122685189</v>
      </c>
      <c r="T1616" s="13">
        <f t="shared" si="128"/>
        <v>41854.708333333336</v>
      </c>
      <c r="U1616">
        <f t="shared" si="129"/>
        <v>2014</v>
      </c>
      <c r="V1616" s="14" t="s">
        <v>8371</v>
      </c>
    </row>
    <row r="1617" spans="1:22" ht="66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9">
        <f t="shared" si="125"/>
        <v>114.12500000000001</v>
      </c>
      <c r="P1617" s="8">
        <f t="shared" si="126"/>
        <v>67.132352941176464</v>
      </c>
      <c r="Q1617" s="4" t="s">
        <v>8325</v>
      </c>
      <c r="R1617" s="4" t="s">
        <v>8326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  <c r="V1617" s="14" t="s">
        <v>8376</v>
      </c>
    </row>
    <row r="1618" spans="1:22" ht="88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9">
        <f t="shared" si="125"/>
        <v>104.2</v>
      </c>
      <c r="P1618" s="8">
        <f t="shared" si="126"/>
        <v>66.369426751592357</v>
      </c>
      <c r="Q1618" s="4" t="s">
        <v>8325</v>
      </c>
      <c r="R1618" s="4" t="s">
        <v>8326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  <c r="V1618" s="14" t="s">
        <v>8376</v>
      </c>
    </row>
    <row r="1619" spans="1:22" ht="66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9">
        <f t="shared" si="125"/>
        <v>145.85714285714286</v>
      </c>
      <c r="P1619" s="8">
        <f t="shared" si="126"/>
        <v>64.620253164556956</v>
      </c>
      <c r="Q1619" s="4" t="s">
        <v>8325</v>
      </c>
      <c r="R1619" s="4" t="s">
        <v>8326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  <c r="V1619" s="14" t="s">
        <v>8375</v>
      </c>
    </row>
    <row r="1620" spans="1:22" ht="66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9">
        <f t="shared" si="125"/>
        <v>105.06666666666666</v>
      </c>
      <c r="P1620" s="8">
        <f t="shared" si="126"/>
        <v>58.370370370370374</v>
      </c>
      <c r="Q1620" s="4" t="s">
        <v>8325</v>
      </c>
      <c r="R1620" s="4" t="s">
        <v>8326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  <c r="V1620" s="14" t="s">
        <v>8367</v>
      </c>
    </row>
    <row r="1621" spans="1:22" ht="11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9">
        <f t="shared" si="125"/>
        <v>133.33333333333331</v>
      </c>
      <c r="P1621" s="8">
        <f t="shared" si="126"/>
        <v>86.956521739130437</v>
      </c>
      <c r="Q1621" s="4" t="s">
        <v>8325</v>
      </c>
      <c r="R1621" s="4" t="s">
        <v>8326</v>
      </c>
      <c r="S1621" s="13">
        <f t="shared" si="127"/>
        <v>41876.186180555553</v>
      </c>
      <c r="T1621" s="13">
        <f t="shared" si="128"/>
        <v>41897.186180555553</v>
      </c>
      <c r="U1621">
        <f t="shared" si="129"/>
        <v>2014</v>
      </c>
      <c r="V1621" s="14" t="s">
        <v>8374</v>
      </c>
    </row>
    <row r="1622" spans="1:22" ht="66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9">
        <f t="shared" si="125"/>
        <v>112.99999999999999</v>
      </c>
      <c r="P1622" s="8">
        <f t="shared" si="126"/>
        <v>66.470588235294116</v>
      </c>
      <c r="Q1622" s="4" t="s">
        <v>8325</v>
      </c>
      <c r="R1622" s="4" t="s">
        <v>8326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  <c r="V1622" s="14" t="s">
        <v>8368</v>
      </c>
    </row>
    <row r="1623" spans="1:22" ht="88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9">
        <f t="shared" si="125"/>
        <v>121.2</v>
      </c>
      <c r="P1623" s="8">
        <f t="shared" si="126"/>
        <v>163.78378378378378</v>
      </c>
      <c r="Q1623" s="4" t="s">
        <v>8325</v>
      </c>
      <c r="R1623" s="4" t="s">
        <v>8326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  <c r="V1623" s="14" t="s">
        <v>8369</v>
      </c>
    </row>
    <row r="1624" spans="1:22" ht="88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9">
        <f t="shared" si="125"/>
        <v>101.72463768115942</v>
      </c>
      <c r="P1624" s="8">
        <f t="shared" si="126"/>
        <v>107.98461538461538</v>
      </c>
      <c r="Q1624" s="4" t="s">
        <v>8325</v>
      </c>
      <c r="R1624" s="4" t="s">
        <v>8326</v>
      </c>
      <c r="S1624" s="13">
        <f t="shared" si="127"/>
        <v>41950.294837962967</v>
      </c>
      <c r="T1624" s="13">
        <f t="shared" si="128"/>
        <v>41990.332638888889</v>
      </c>
      <c r="U1624">
        <f t="shared" si="129"/>
        <v>2014</v>
      </c>
      <c r="V1624" s="14" t="s">
        <v>8377</v>
      </c>
    </row>
    <row r="1625" spans="1:22" ht="88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9">
        <f t="shared" si="125"/>
        <v>101.06666666666666</v>
      </c>
      <c r="P1625" s="8">
        <f t="shared" si="126"/>
        <v>42.111111111111114</v>
      </c>
      <c r="Q1625" s="4" t="s">
        <v>8325</v>
      </c>
      <c r="R1625" s="4" t="s">
        <v>8326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  <c r="V1625" s="14" t="s">
        <v>8371</v>
      </c>
    </row>
    <row r="1626" spans="1:22" ht="66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9">
        <f t="shared" si="125"/>
        <v>118</v>
      </c>
      <c r="P1626" s="8">
        <f t="shared" si="126"/>
        <v>47.2</v>
      </c>
      <c r="Q1626" s="4" t="s">
        <v>8325</v>
      </c>
      <c r="R1626" s="4" t="s">
        <v>8326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  <c r="V1626" s="14" t="s">
        <v>8377</v>
      </c>
    </row>
    <row r="1627" spans="1:22" ht="11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9">
        <f t="shared" si="125"/>
        <v>155.33333333333331</v>
      </c>
      <c r="P1627" s="8">
        <f t="shared" si="126"/>
        <v>112.01923076923077</v>
      </c>
      <c r="Q1627" s="4" t="s">
        <v>8325</v>
      </c>
      <c r="R1627" s="4" t="s">
        <v>8326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  <c r="V1627" s="14" t="s">
        <v>8374</v>
      </c>
    </row>
    <row r="1628" spans="1:22" ht="88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9">
        <f t="shared" si="125"/>
        <v>101.18750000000001</v>
      </c>
      <c r="P1628" s="8">
        <f t="shared" si="126"/>
        <v>74.953703703703709</v>
      </c>
      <c r="Q1628" s="4" t="s">
        <v>8325</v>
      </c>
      <c r="R1628" s="4" t="s">
        <v>8326</v>
      </c>
      <c r="S1628" s="13">
        <f t="shared" si="127"/>
        <v>41579.847997685181</v>
      </c>
      <c r="T1628" s="13">
        <f t="shared" si="128"/>
        <v>41609.889664351853</v>
      </c>
      <c r="U1628">
        <f t="shared" si="129"/>
        <v>2013</v>
      </c>
      <c r="V1628" s="14" t="s">
        <v>8377</v>
      </c>
    </row>
    <row r="1629" spans="1:22" ht="88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9">
        <f t="shared" si="125"/>
        <v>117</v>
      </c>
      <c r="P1629" s="8">
        <f t="shared" si="126"/>
        <v>61.578947368421055</v>
      </c>
      <c r="Q1629" s="4" t="s">
        <v>8325</v>
      </c>
      <c r="R1629" s="4" t="s">
        <v>8326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  <c r="V1629" s="14" t="s">
        <v>8376</v>
      </c>
    </row>
    <row r="1630" spans="1:22" ht="44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9">
        <f t="shared" si="125"/>
        <v>100.925</v>
      </c>
      <c r="P1630" s="8">
        <f t="shared" si="126"/>
        <v>45.875</v>
      </c>
      <c r="Q1630" s="4" t="s">
        <v>8325</v>
      </c>
      <c r="R1630" s="4" t="s">
        <v>8326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  <c r="V1630" s="14" t="s">
        <v>8370</v>
      </c>
    </row>
    <row r="1631" spans="1:22" ht="44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9">
        <f t="shared" si="125"/>
        <v>103.66666666666666</v>
      </c>
      <c r="P1631" s="8">
        <f t="shared" si="126"/>
        <v>75.853658536585371</v>
      </c>
      <c r="Q1631" s="4" t="s">
        <v>8325</v>
      </c>
      <c r="R1631" s="4" t="s">
        <v>8326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  <c r="V1631" s="14" t="s">
        <v>8367</v>
      </c>
    </row>
    <row r="1632" spans="1:22" ht="88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9">
        <f t="shared" si="125"/>
        <v>265.25</v>
      </c>
      <c r="P1632" s="8">
        <f t="shared" si="126"/>
        <v>84.206349206349202</v>
      </c>
      <c r="Q1632" s="4" t="s">
        <v>8325</v>
      </c>
      <c r="R1632" s="4" t="s">
        <v>8326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  <c r="V1632" s="14" t="s">
        <v>8367</v>
      </c>
    </row>
    <row r="1633" spans="1:22" ht="88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9">
        <f t="shared" si="125"/>
        <v>155.91</v>
      </c>
      <c r="P1633" s="8">
        <f t="shared" si="126"/>
        <v>117.22556390977444</v>
      </c>
      <c r="Q1633" s="4" t="s">
        <v>8325</v>
      </c>
      <c r="R1633" s="4" t="s">
        <v>8326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  <c r="V1633" s="14" t="s">
        <v>8375</v>
      </c>
    </row>
    <row r="1634" spans="1:22" ht="88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9">
        <f t="shared" si="125"/>
        <v>101.62500000000001</v>
      </c>
      <c r="P1634" s="8">
        <f t="shared" si="126"/>
        <v>86.489361702127653</v>
      </c>
      <c r="Q1634" s="4" t="s">
        <v>8325</v>
      </c>
      <c r="R1634" s="4" t="s">
        <v>8326</v>
      </c>
      <c r="S1634" s="13">
        <f t="shared" si="127"/>
        <v>40750.340902777782</v>
      </c>
      <c r="T1634" s="13">
        <f t="shared" si="128"/>
        <v>40810.340902777782</v>
      </c>
      <c r="U1634">
        <f t="shared" si="129"/>
        <v>2011</v>
      </c>
      <c r="V1634" s="14" t="s">
        <v>8373</v>
      </c>
    </row>
    <row r="1635" spans="1:22" ht="88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9">
        <f t="shared" si="125"/>
        <v>100</v>
      </c>
      <c r="P1635" s="8">
        <f t="shared" si="126"/>
        <v>172.41379310344828</v>
      </c>
      <c r="Q1635" s="4" t="s">
        <v>8325</v>
      </c>
      <c r="R1635" s="4" t="s">
        <v>8326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  <c r="V1635" s="14" t="s">
        <v>8378</v>
      </c>
    </row>
    <row r="1636" spans="1:22" ht="66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9">
        <f t="shared" si="125"/>
        <v>100.49999999999999</v>
      </c>
      <c r="P1636" s="8">
        <f t="shared" si="126"/>
        <v>62.8125</v>
      </c>
      <c r="Q1636" s="4" t="s">
        <v>8325</v>
      </c>
      <c r="R1636" s="4" t="s">
        <v>8326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  <c r="V1636" s="14" t="s">
        <v>8369</v>
      </c>
    </row>
    <row r="1637" spans="1:22" ht="88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9">
        <f t="shared" si="125"/>
        <v>125.29999999999998</v>
      </c>
      <c r="P1637" s="8">
        <f t="shared" si="126"/>
        <v>67.729729729729726</v>
      </c>
      <c r="Q1637" s="4" t="s">
        <v>8325</v>
      </c>
      <c r="R1637" s="4" t="s">
        <v>8326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  <c r="V1637" s="14" t="s">
        <v>8370</v>
      </c>
    </row>
    <row r="1638" spans="1:22" ht="88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9">
        <f t="shared" si="125"/>
        <v>103.55555555555556</v>
      </c>
      <c r="P1638" s="8">
        <f t="shared" si="126"/>
        <v>53.5632183908046</v>
      </c>
      <c r="Q1638" s="4" t="s">
        <v>8325</v>
      </c>
      <c r="R1638" s="4" t="s">
        <v>8326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  <c r="V1638" s="14" t="s">
        <v>8369</v>
      </c>
    </row>
    <row r="1639" spans="1:22" ht="88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9">
        <f t="shared" si="125"/>
        <v>103.8</v>
      </c>
      <c r="P1639" s="8">
        <f t="shared" si="126"/>
        <v>34.6</v>
      </c>
      <c r="Q1639" s="4" t="s">
        <v>8325</v>
      </c>
      <c r="R1639" s="4" t="s">
        <v>8326</v>
      </c>
      <c r="S1639" s="13">
        <f t="shared" si="127"/>
        <v>40122.751620370371</v>
      </c>
      <c r="T1639" s="13">
        <f t="shared" si="128"/>
        <v>40178.985416666663</v>
      </c>
      <c r="U1639">
        <f t="shared" si="129"/>
        <v>2009</v>
      </c>
      <c r="V1639" s="14" t="s">
        <v>8377</v>
      </c>
    </row>
    <row r="1640" spans="1:22" ht="66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9">
        <f t="shared" si="125"/>
        <v>105</v>
      </c>
      <c r="P1640" s="8">
        <f t="shared" si="126"/>
        <v>38.888888888888886</v>
      </c>
      <c r="Q1640" s="4" t="s">
        <v>8325</v>
      </c>
      <c r="R1640" s="4" t="s">
        <v>8326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  <c r="V1640" s="14" t="s">
        <v>8367</v>
      </c>
    </row>
    <row r="1641" spans="1:22" ht="88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9">
        <f t="shared" si="125"/>
        <v>100</v>
      </c>
      <c r="P1641" s="8">
        <f t="shared" si="126"/>
        <v>94.736842105263165</v>
      </c>
      <c r="Q1641" s="4" t="s">
        <v>8325</v>
      </c>
      <c r="R1641" s="4" t="s">
        <v>8326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  <c r="V1641" s="14" t="s">
        <v>8368</v>
      </c>
    </row>
    <row r="1642" spans="1:22" ht="11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9">
        <f t="shared" si="125"/>
        <v>169.86</v>
      </c>
      <c r="P1642" s="8">
        <f t="shared" si="126"/>
        <v>39.967058823529413</v>
      </c>
      <c r="Q1642" s="4" t="s">
        <v>8325</v>
      </c>
      <c r="R1642" s="4" t="s">
        <v>8326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  <c r="V1642" s="14" t="s">
        <v>8373</v>
      </c>
    </row>
    <row r="1643" spans="1:22" ht="44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9">
        <f t="shared" si="125"/>
        <v>101.4</v>
      </c>
      <c r="P1643" s="8">
        <f t="shared" si="126"/>
        <v>97.5</v>
      </c>
      <c r="Q1643" s="4" t="s">
        <v>8325</v>
      </c>
      <c r="R1643" s="4" t="s">
        <v>8346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  <c r="V1643" s="14" t="s">
        <v>8377</v>
      </c>
    </row>
    <row r="1644" spans="1:22" ht="88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9">
        <f t="shared" si="125"/>
        <v>100</v>
      </c>
      <c r="P1644" s="8">
        <f t="shared" si="126"/>
        <v>42.857142857142854</v>
      </c>
      <c r="Q1644" s="4" t="s">
        <v>8325</v>
      </c>
      <c r="R1644" s="4" t="s">
        <v>8346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  <c r="V1644" s="14" t="s">
        <v>8370</v>
      </c>
    </row>
    <row r="1645" spans="1:22" ht="66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9">
        <f t="shared" si="125"/>
        <v>124.70000000000002</v>
      </c>
      <c r="P1645" s="8">
        <f t="shared" si="126"/>
        <v>168.51351351351352</v>
      </c>
      <c r="Q1645" s="4" t="s">
        <v>8325</v>
      </c>
      <c r="R1645" s="4" t="s">
        <v>8346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  <c r="V1645" s="14" t="s">
        <v>8374</v>
      </c>
    </row>
    <row r="1646" spans="1:22" ht="11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9">
        <f t="shared" si="125"/>
        <v>109.5</v>
      </c>
      <c r="P1646" s="8">
        <f t="shared" si="126"/>
        <v>85.546875</v>
      </c>
      <c r="Q1646" s="4" t="s">
        <v>8325</v>
      </c>
      <c r="R1646" s="4" t="s">
        <v>8346</v>
      </c>
      <c r="S1646" s="13">
        <f t="shared" si="127"/>
        <v>41175.05972222222</v>
      </c>
      <c r="T1646" s="13">
        <f t="shared" si="128"/>
        <v>41235.101388888885</v>
      </c>
      <c r="U1646">
        <f t="shared" si="129"/>
        <v>2012</v>
      </c>
      <c r="V1646" s="14" t="s">
        <v>8375</v>
      </c>
    </row>
    <row r="1647" spans="1:22" ht="88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9">
        <f t="shared" si="125"/>
        <v>110.80000000000001</v>
      </c>
      <c r="P1647" s="8">
        <f t="shared" si="126"/>
        <v>554</v>
      </c>
      <c r="Q1647" s="4" t="s">
        <v>8325</v>
      </c>
      <c r="R1647" s="4" t="s">
        <v>8346</v>
      </c>
      <c r="S1647" s="13">
        <f t="shared" si="127"/>
        <v>41521.617361111115</v>
      </c>
      <c r="T1647" s="13">
        <f t="shared" si="128"/>
        <v>41535.617361111115</v>
      </c>
      <c r="U1647">
        <f t="shared" si="129"/>
        <v>2013</v>
      </c>
      <c r="V1647" s="14" t="s">
        <v>8375</v>
      </c>
    </row>
    <row r="1648" spans="1:22" ht="11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9">
        <f t="shared" si="125"/>
        <v>110.2</v>
      </c>
      <c r="P1648" s="8">
        <f t="shared" si="126"/>
        <v>26.554216867469879</v>
      </c>
      <c r="Q1648" s="4" t="s">
        <v>8325</v>
      </c>
      <c r="R1648" s="4" t="s">
        <v>8346</v>
      </c>
      <c r="S1648" s="13">
        <f t="shared" si="127"/>
        <v>41833.450266203705</v>
      </c>
      <c r="T1648" s="13">
        <f t="shared" si="128"/>
        <v>41865.757638888885</v>
      </c>
      <c r="U1648">
        <f t="shared" si="129"/>
        <v>2014</v>
      </c>
      <c r="V1648" s="14" t="s">
        <v>8373</v>
      </c>
    </row>
    <row r="1649" spans="1:22" ht="88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9">
        <f t="shared" si="125"/>
        <v>104.71999999999998</v>
      </c>
      <c r="P1649" s="8">
        <f t="shared" si="126"/>
        <v>113.82608695652173</v>
      </c>
      <c r="Q1649" s="4" t="s">
        <v>8325</v>
      </c>
      <c r="R1649" s="4" t="s">
        <v>8346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  <c r="V1649" s="14" t="s">
        <v>8370</v>
      </c>
    </row>
    <row r="1650" spans="1:22" ht="88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9">
        <f t="shared" si="125"/>
        <v>125.26086956521738</v>
      </c>
      <c r="P1650" s="8">
        <f t="shared" si="126"/>
        <v>32.011111111111113</v>
      </c>
      <c r="Q1650" s="4" t="s">
        <v>8325</v>
      </c>
      <c r="R1650" s="4" t="s">
        <v>8346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  <c r="V1650" s="14" t="s">
        <v>8368</v>
      </c>
    </row>
    <row r="1651" spans="1:22" ht="88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9">
        <f t="shared" si="125"/>
        <v>100.58763157894737</v>
      </c>
      <c r="P1651" s="8">
        <f t="shared" si="126"/>
        <v>47.189259259259259</v>
      </c>
      <c r="Q1651" s="4" t="s">
        <v>8325</v>
      </c>
      <c r="R1651" s="4" t="s">
        <v>8346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  <c r="V1651" s="14" t="s">
        <v>8369</v>
      </c>
    </row>
    <row r="1652" spans="1:22" ht="66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9">
        <f t="shared" si="125"/>
        <v>141.55000000000001</v>
      </c>
      <c r="P1652" s="8">
        <f t="shared" si="126"/>
        <v>88.46875</v>
      </c>
      <c r="Q1652" s="4" t="s">
        <v>8325</v>
      </c>
      <c r="R1652" s="4" t="s">
        <v>8346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  <c r="V1652" s="14" t="s">
        <v>8375</v>
      </c>
    </row>
    <row r="1653" spans="1:22" ht="88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9">
        <f t="shared" si="125"/>
        <v>100.75</v>
      </c>
      <c r="P1653" s="8">
        <f t="shared" si="126"/>
        <v>100.75</v>
      </c>
      <c r="Q1653" s="4" t="s">
        <v>8325</v>
      </c>
      <c r="R1653" s="4" t="s">
        <v>8346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  <c r="V1653" s="14" t="s">
        <v>8372</v>
      </c>
    </row>
    <row r="1654" spans="1:22" ht="11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9">
        <f t="shared" si="125"/>
        <v>100.66666666666666</v>
      </c>
      <c r="P1654" s="8">
        <f t="shared" si="126"/>
        <v>64.714285714285708</v>
      </c>
      <c r="Q1654" s="4" t="s">
        <v>8325</v>
      </c>
      <c r="R1654" s="4" t="s">
        <v>8346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  <c r="V1654" s="14" t="s">
        <v>8376</v>
      </c>
    </row>
    <row r="1655" spans="1:22" ht="88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9">
        <f t="shared" si="125"/>
        <v>174.2304</v>
      </c>
      <c r="P1655" s="8">
        <f t="shared" si="126"/>
        <v>51.854285714285716</v>
      </c>
      <c r="Q1655" s="4" t="s">
        <v>8325</v>
      </c>
      <c r="R1655" s="4" t="s">
        <v>8346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  <c r="V1655" s="14" t="s">
        <v>8372</v>
      </c>
    </row>
    <row r="1656" spans="1:22" ht="88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9">
        <f t="shared" si="125"/>
        <v>119.90909090909089</v>
      </c>
      <c r="P1656" s="8">
        <f t="shared" si="126"/>
        <v>38.794117647058826</v>
      </c>
      <c r="Q1656" s="4" t="s">
        <v>8325</v>
      </c>
      <c r="R1656" s="4" t="s">
        <v>8346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  <c r="V1656" s="14" t="s">
        <v>8372</v>
      </c>
    </row>
    <row r="1657" spans="1:22" ht="66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9">
        <f t="shared" si="125"/>
        <v>142.86666666666667</v>
      </c>
      <c r="P1657" s="8">
        <f t="shared" si="126"/>
        <v>44.645833333333336</v>
      </c>
      <c r="Q1657" s="4" t="s">
        <v>8325</v>
      </c>
      <c r="R1657" s="4" t="s">
        <v>8346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  <c r="V1657" s="14" t="s">
        <v>8372</v>
      </c>
    </row>
    <row r="1658" spans="1:22" ht="88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9">
        <f t="shared" si="125"/>
        <v>100.33493333333334</v>
      </c>
      <c r="P1658" s="8">
        <f t="shared" si="126"/>
        <v>156.77333333333334</v>
      </c>
      <c r="Q1658" s="4" t="s">
        <v>8325</v>
      </c>
      <c r="R1658" s="4" t="s">
        <v>8346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  <c r="V1658" s="14" t="s">
        <v>8377</v>
      </c>
    </row>
    <row r="1659" spans="1:22" ht="88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9">
        <f t="shared" si="125"/>
        <v>104.93380000000001</v>
      </c>
      <c r="P1659" s="8">
        <f t="shared" si="126"/>
        <v>118.70339366515837</v>
      </c>
      <c r="Q1659" s="4" t="s">
        <v>8325</v>
      </c>
      <c r="R1659" s="4" t="s">
        <v>8346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  <c r="V1659" s="14" t="s">
        <v>8369</v>
      </c>
    </row>
    <row r="1660" spans="1:22" ht="11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9">
        <f t="shared" si="125"/>
        <v>132.23333333333335</v>
      </c>
      <c r="P1660" s="8">
        <f t="shared" si="126"/>
        <v>74.149532710280369</v>
      </c>
      <c r="Q1660" s="4" t="s">
        <v>8325</v>
      </c>
      <c r="R1660" s="4" t="s">
        <v>8346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  <c r="V1660" s="14" t="s">
        <v>8377</v>
      </c>
    </row>
    <row r="1661" spans="1:22" ht="88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9">
        <f t="shared" si="125"/>
        <v>112.79999999999998</v>
      </c>
      <c r="P1661" s="8">
        <f t="shared" si="126"/>
        <v>12.533333333333333</v>
      </c>
      <c r="Q1661" s="4" t="s">
        <v>8325</v>
      </c>
      <c r="R1661" s="4" t="s">
        <v>8346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  <c r="V1661" s="14" t="s">
        <v>8377</v>
      </c>
    </row>
    <row r="1662" spans="1:22" ht="11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9">
        <f t="shared" si="125"/>
        <v>1253.75</v>
      </c>
      <c r="P1662" s="8">
        <f t="shared" si="126"/>
        <v>27.861111111111111</v>
      </c>
      <c r="Q1662" s="4" t="s">
        <v>8325</v>
      </c>
      <c r="R1662" s="4" t="s">
        <v>8346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  <c r="V1662" s="14" t="s">
        <v>8372</v>
      </c>
    </row>
    <row r="1663" spans="1:22" ht="110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9">
        <f t="shared" si="125"/>
        <v>102.50632911392405</v>
      </c>
      <c r="P1663" s="8">
        <f t="shared" si="126"/>
        <v>80.178217821782184</v>
      </c>
      <c r="Q1663" s="4" t="s">
        <v>8325</v>
      </c>
      <c r="R1663" s="4" t="s">
        <v>8346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  <c r="V1663" s="14" t="s">
        <v>8378</v>
      </c>
    </row>
    <row r="1664" spans="1:22" ht="11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9">
        <f t="shared" si="125"/>
        <v>102.6375</v>
      </c>
      <c r="P1664" s="8">
        <f t="shared" si="126"/>
        <v>132.43548387096774</v>
      </c>
      <c r="Q1664" s="4" t="s">
        <v>8325</v>
      </c>
      <c r="R1664" s="4" t="s">
        <v>8346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  <c r="V1664" s="14" t="s">
        <v>8377</v>
      </c>
    </row>
    <row r="1665" spans="1:22" ht="66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9">
        <f t="shared" si="125"/>
        <v>108</v>
      </c>
      <c r="P1665" s="8">
        <f t="shared" si="126"/>
        <v>33.75</v>
      </c>
      <c r="Q1665" s="4" t="s">
        <v>8325</v>
      </c>
      <c r="R1665" s="4" t="s">
        <v>8346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  <c r="V1665" s="14" t="s">
        <v>8367</v>
      </c>
    </row>
    <row r="1666" spans="1:22" ht="88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9">
        <f t="shared" si="125"/>
        <v>122.40879999999999</v>
      </c>
      <c r="P1666" s="8">
        <f t="shared" si="126"/>
        <v>34.384494382022467</v>
      </c>
      <c r="Q1666" s="4" t="s">
        <v>8325</v>
      </c>
      <c r="R1666" s="4" t="s">
        <v>8346</v>
      </c>
      <c r="S1666" s="13">
        <f t="shared" si="127"/>
        <v>40939.761782407411</v>
      </c>
      <c r="T1666" s="13">
        <f t="shared" si="128"/>
        <v>40984.165972222225</v>
      </c>
      <c r="U1666">
        <f t="shared" si="129"/>
        <v>2012</v>
      </c>
      <c r="V1666" s="14" t="s">
        <v>8367</v>
      </c>
    </row>
    <row r="1667" spans="1:22" ht="88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9">
        <f t="shared" ref="O1667:O1730" si="130">+(E1667/D1667)*100</f>
        <v>119.45714285714286</v>
      </c>
      <c r="P1667" s="8">
        <f t="shared" ref="P1667:P1730" si="131">+IFERROR(E1667/L1667,0)</f>
        <v>44.956989247311824</v>
      </c>
      <c r="Q1667" s="4" t="s">
        <v>8325</v>
      </c>
      <c r="R1667" s="4" t="s">
        <v>8346</v>
      </c>
      <c r="S1667" s="13">
        <f t="shared" ref="S1667:S1730" si="132">(((J1667/86400)+25569))</f>
        <v>40564.649456018517</v>
      </c>
      <c r="T1667" s="13">
        <f t="shared" ref="T1667:T1730" si="133">(((I1667/86400)+25569))</f>
        <v>40596.125</v>
      </c>
      <c r="U1667">
        <f t="shared" ref="U1667:U1730" si="134">+YEAR(S1667)</f>
        <v>2011</v>
      </c>
      <c r="V1667" s="14" t="s">
        <v>8367</v>
      </c>
    </row>
    <row r="1668" spans="1:22" ht="88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9">
        <f t="shared" si="130"/>
        <v>160.88</v>
      </c>
      <c r="P1668" s="8">
        <f t="shared" si="131"/>
        <v>41.04081632653061</v>
      </c>
      <c r="Q1668" s="4" t="s">
        <v>8325</v>
      </c>
      <c r="R1668" s="4" t="s">
        <v>8346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  <c r="V1668" s="14" t="s">
        <v>8368</v>
      </c>
    </row>
    <row r="1669" spans="1:22" ht="88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9">
        <f t="shared" si="130"/>
        <v>126.85294117647059</v>
      </c>
      <c r="P1669" s="8">
        <f t="shared" si="131"/>
        <v>52.597560975609753</v>
      </c>
      <c r="Q1669" s="4" t="s">
        <v>8325</v>
      </c>
      <c r="R1669" s="4" t="s">
        <v>8346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  <c r="V1669" s="14" t="s">
        <v>8368</v>
      </c>
    </row>
    <row r="1670" spans="1:22" ht="88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9">
        <f t="shared" si="130"/>
        <v>102.6375</v>
      </c>
      <c r="P1670" s="8">
        <f t="shared" si="131"/>
        <v>70.784482758620683</v>
      </c>
      <c r="Q1670" s="4" t="s">
        <v>8325</v>
      </c>
      <c r="R1670" s="4" t="s">
        <v>8346</v>
      </c>
      <c r="S1670" s="13">
        <f t="shared" si="132"/>
        <v>40845.149756944447</v>
      </c>
      <c r="T1670" s="13">
        <f t="shared" si="133"/>
        <v>40875.191423611112</v>
      </c>
      <c r="U1670">
        <f t="shared" si="134"/>
        <v>2011</v>
      </c>
      <c r="V1670" s="14" t="s">
        <v>8376</v>
      </c>
    </row>
    <row r="1671" spans="1:22" ht="88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9">
        <f t="shared" si="130"/>
        <v>139.75</v>
      </c>
      <c r="P1671" s="8">
        <f t="shared" si="131"/>
        <v>53.75</v>
      </c>
      <c r="Q1671" s="4" t="s">
        <v>8325</v>
      </c>
      <c r="R1671" s="4" t="s">
        <v>8346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  <c r="V1671" s="14" t="s">
        <v>8369</v>
      </c>
    </row>
    <row r="1672" spans="1:22" ht="11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9">
        <f t="shared" si="130"/>
        <v>102.60000000000001</v>
      </c>
      <c r="P1672" s="8">
        <f t="shared" si="131"/>
        <v>44.608695652173914</v>
      </c>
      <c r="Q1672" s="4" t="s">
        <v>8325</v>
      </c>
      <c r="R1672" s="4" t="s">
        <v>8346</v>
      </c>
      <c r="S1672" s="13">
        <f t="shared" si="132"/>
        <v>40313.930543981478</v>
      </c>
      <c r="T1672" s="13">
        <f t="shared" si="133"/>
        <v>40364.166666666664</v>
      </c>
      <c r="U1672">
        <f t="shared" si="134"/>
        <v>2010</v>
      </c>
      <c r="V1672" s="14" t="s">
        <v>8370</v>
      </c>
    </row>
    <row r="1673" spans="1:22" ht="66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9">
        <f t="shared" si="130"/>
        <v>100.67349999999999</v>
      </c>
      <c r="P1673" s="8">
        <f t="shared" si="131"/>
        <v>26.148961038961041</v>
      </c>
      <c r="Q1673" s="4" t="s">
        <v>8325</v>
      </c>
      <c r="R1673" s="4" t="s">
        <v>8346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  <c r="V1673" s="14" t="s">
        <v>8373</v>
      </c>
    </row>
    <row r="1674" spans="1:22" ht="66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9">
        <f t="shared" si="130"/>
        <v>112.94117647058823</v>
      </c>
      <c r="P1674" s="8">
        <f t="shared" si="131"/>
        <v>39.183673469387756</v>
      </c>
      <c r="Q1674" s="4" t="s">
        <v>8325</v>
      </c>
      <c r="R1674" s="4" t="s">
        <v>8346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  <c r="V1674" s="14" t="s">
        <v>8370</v>
      </c>
    </row>
    <row r="1675" spans="1:22" ht="88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9">
        <f t="shared" si="130"/>
        <v>128.09523809523807</v>
      </c>
      <c r="P1675" s="8">
        <f t="shared" si="131"/>
        <v>45.593220338983052</v>
      </c>
      <c r="Q1675" s="4" t="s">
        <v>8325</v>
      </c>
      <c r="R1675" s="4" t="s">
        <v>8346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  <c r="V1675" s="14" t="s">
        <v>8368</v>
      </c>
    </row>
    <row r="1676" spans="1:22" ht="88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9">
        <f t="shared" si="130"/>
        <v>201.7</v>
      </c>
      <c r="P1676" s="8">
        <f t="shared" si="131"/>
        <v>89.247787610619469</v>
      </c>
      <c r="Q1676" s="4" t="s">
        <v>8325</v>
      </c>
      <c r="R1676" s="4" t="s">
        <v>8346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  <c r="V1676" s="14" t="s">
        <v>8373</v>
      </c>
    </row>
    <row r="1677" spans="1:22" ht="66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9">
        <f t="shared" si="130"/>
        <v>137.416</v>
      </c>
      <c r="P1677" s="8">
        <f t="shared" si="131"/>
        <v>40.416470588235299</v>
      </c>
      <c r="Q1677" s="4" t="s">
        <v>8325</v>
      </c>
      <c r="R1677" s="4" t="s">
        <v>8346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  <c r="V1677" s="14" t="s">
        <v>8375</v>
      </c>
    </row>
    <row r="1678" spans="1:22" ht="66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9">
        <f t="shared" si="130"/>
        <v>115.33333333333333</v>
      </c>
      <c r="P1678" s="8">
        <f t="shared" si="131"/>
        <v>82.38095238095238</v>
      </c>
      <c r="Q1678" s="4" t="s">
        <v>8325</v>
      </c>
      <c r="R1678" s="4" t="s">
        <v>8346</v>
      </c>
      <c r="S1678" s="13">
        <f t="shared" si="132"/>
        <v>40973.726238425923</v>
      </c>
      <c r="T1678" s="13">
        <f t="shared" si="133"/>
        <v>41020.165972222225</v>
      </c>
      <c r="U1678">
        <f t="shared" si="134"/>
        <v>2012</v>
      </c>
      <c r="V1678" s="14" t="s">
        <v>8372</v>
      </c>
    </row>
    <row r="1679" spans="1:22" ht="88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9">
        <f t="shared" si="130"/>
        <v>111.66666666666667</v>
      </c>
      <c r="P1679" s="8">
        <f t="shared" si="131"/>
        <v>159.52380952380952</v>
      </c>
      <c r="Q1679" s="4" t="s">
        <v>8325</v>
      </c>
      <c r="R1679" s="4" t="s">
        <v>8346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  <c r="V1679" s="14" t="s">
        <v>8368</v>
      </c>
    </row>
    <row r="1680" spans="1:22" ht="66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9">
        <f t="shared" si="130"/>
        <v>118.39999999999999</v>
      </c>
      <c r="P1680" s="8">
        <f t="shared" si="131"/>
        <v>36.244897959183675</v>
      </c>
      <c r="Q1680" s="4" t="s">
        <v>8325</v>
      </c>
      <c r="R1680" s="4" t="s">
        <v>8346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  <c r="V1680" s="14" t="s">
        <v>8367</v>
      </c>
    </row>
    <row r="1681" spans="1:22" ht="11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9">
        <f t="shared" si="130"/>
        <v>175</v>
      </c>
      <c r="P1681" s="8">
        <f t="shared" si="131"/>
        <v>62.5</v>
      </c>
      <c r="Q1681" s="4" t="s">
        <v>8325</v>
      </c>
      <c r="R1681" s="4" t="s">
        <v>8346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  <c r="V1681" s="14" t="s">
        <v>8371</v>
      </c>
    </row>
    <row r="1682" spans="1:22" ht="66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9">
        <f t="shared" si="130"/>
        <v>117.5</v>
      </c>
      <c r="P1682" s="8">
        <f t="shared" si="131"/>
        <v>47</v>
      </c>
      <c r="Q1682" s="4" t="s">
        <v>8325</v>
      </c>
      <c r="R1682" s="4" t="s">
        <v>8346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  <c r="V1682" s="14" t="s">
        <v>8371</v>
      </c>
    </row>
    <row r="1683" spans="1:22" ht="88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9">
        <f t="shared" si="130"/>
        <v>101.42212307692309</v>
      </c>
      <c r="P1683" s="8">
        <f t="shared" si="131"/>
        <v>74.575090497737563</v>
      </c>
      <c r="Q1683" s="4" t="s">
        <v>8325</v>
      </c>
      <c r="R1683" s="4" t="s">
        <v>8347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  <c r="V1683" s="14" t="s">
        <v>8368</v>
      </c>
    </row>
    <row r="1684" spans="1:22" ht="66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9">
        <f t="shared" si="130"/>
        <v>0</v>
      </c>
      <c r="P1684" s="8">
        <f t="shared" si="131"/>
        <v>0</v>
      </c>
      <c r="Q1684" s="4" t="s">
        <v>8325</v>
      </c>
      <c r="R1684" s="4" t="s">
        <v>8347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  <c r="V1684" s="14" t="s">
        <v>8368</v>
      </c>
    </row>
    <row r="1685" spans="1:22" ht="88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9">
        <f t="shared" si="130"/>
        <v>21.714285714285715</v>
      </c>
      <c r="P1685" s="8">
        <f t="shared" si="131"/>
        <v>76</v>
      </c>
      <c r="Q1685" s="4" t="s">
        <v>8325</v>
      </c>
      <c r="R1685" s="4" t="s">
        <v>8347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  <c r="V1685" s="14" t="s">
        <v>8372</v>
      </c>
    </row>
    <row r="1686" spans="1:22" ht="66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9">
        <f t="shared" si="130"/>
        <v>109.125</v>
      </c>
      <c r="P1686" s="8">
        <f t="shared" si="131"/>
        <v>86.43564356435644</v>
      </c>
      <c r="Q1686" s="4" t="s">
        <v>8325</v>
      </c>
      <c r="R1686" s="4" t="s">
        <v>8347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  <c r="V1686" s="14" t="s">
        <v>8368</v>
      </c>
    </row>
    <row r="1687" spans="1:22" ht="88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9">
        <f t="shared" si="130"/>
        <v>102.85714285714285</v>
      </c>
      <c r="P1687" s="8">
        <f t="shared" si="131"/>
        <v>24</v>
      </c>
      <c r="Q1687" s="4" t="s">
        <v>8325</v>
      </c>
      <c r="R1687" s="4" t="s">
        <v>8347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  <c r="V1687" s="14" t="s">
        <v>8368</v>
      </c>
    </row>
    <row r="1688" spans="1:22" ht="88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9">
        <f t="shared" si="130"/>
        <v>0.36</v>
      </c>
      <c r="P1688" s="8">
        <f t="shared" si="131"/>
        <v>18</v>
      </c>
      <c r="Q1688" s="4" t="s">
        <v>8325</v>
      </c>
      <c r="R1688" s="4" t="s">
        <v>8347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  <c r="V1688" s="14" t="s">
        <v>8368</v>
      </c>
    </row>
    <row r="1689" spans="1:22" ht="11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9">
        <f t="shared" si="130"/>
        <v>31.25</v>
      </c>
      <c r="P1689" s="8">
        <f t="shared" si="131"/>
        <v>80.128205128205124</v>
      </c>
      <c r="Q1689" s="4" t="s">
        <v>8325</v>
      </c>
      <c r="R1689" s="4" t="s">
        <v>8347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  <c r="V1689" s="14" t="s">
        <v>8372</v>
      </c>
    </row>
    <row r="1690" spans="1:22" ht="88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9">
        <f t="shared" si="130"/>
        <v>44.3</v>
      </c>
      <c r="P1690" s="8">
        <f t="shared" si="131"/>
        <v>253.14285714285714</v>
      </c>
      <c r="Q1690" s="4" t="s">
        <v>8325</v>
      </c>
      <c r="R1690" s="4" t="s">
        <v>8347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  <c r="V1690" s="14" t="s">
        <v>8372</v>
      </c>
    </row>
    <row r="1691" spans="1:22" ht="44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9">
        <f t="shared" si="130"/>
        <v>100</v>
      </c>
      <c r="P1691" s="8">
        <f t="shared" si="131"/>
        <v>171.42857142857142</v>
      </c>
      <c r="Q1691" s="4" t="s">
        <v>8325</v>
      </c>
      <c r="R1691" s="4" t="s">
        <v>8347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  <c r="V1691" s="14" t="s">
        <v>8368</v>
      </c>
    </row>
    <row r="1692" spans="1:22" ht="88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9">
        <f t="shared" si="130"/>
        <v>25.4</v>
      </c>
      <c r="P1692" s="8">
        <f t="shared" si="131"/>
        <v>57.727272727272727</v>
      </c>
      <c r="Q1692" s="4" t="s">
        <v>8325</v>
      </c>
      <c r="R1692" s="4" t="s">
        <v>8347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  <c r="V1692" s="14" t="s">
        <v>8372</v>
      </c>
    </row>
    <row r="1693" spans="1:22" ht="11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9">
        <f t="shared" si="130"/>
        <v>33.473333333333329</v>
      </c>
      <c r="P1693" s="8">
        <f t="shared" si="131"/>
        <v>264.26315789473682</v>
      </c>
      <c r="Q1693" s="4" t="s">
        <v>8325</v>
      </c>
      <c r="R1693" s="4" t="s">
        <v>8347</v>
      </c>
      <c r="S1693" s="13">
        <f t="shared" si="132"/>
        <v>42795.701481481483</v>
      </c>
      <c r="T1693" s="13">
        <f t="shared" si="133"/>
        <v>42828.041666666672</v>
      </c>
      <c r="U1693">
        <f t="shared" si="134"/>
        <v>2017</v>
      </c>
      <c r="V1693" s="14" t="s">
        <v>8372</v>
      </c>
    </row>
    <row r="1694" spans="1:22" ht="88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9">
        <f t="shared" si="130"/>
        <v>47.8</v>
      </c>
      <c r="P1694" s="8">
        <f t="shared" si="131"/>
        <v>159.33333333333334</v>
      </c>
      <c r="Q1694" s="4" t="s">
        <v>8325</v>
      </c>
      <c r="R1694" s="4" t="s">
        <v>8347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  <c r="V1694" s="14" t="s">
        <v>8368</v>
      </c>
    </row>
    <row r="1695" spans="1:22" ht="88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9">
        <f t="shared" si="130"/>
        <v>9.3333333333333339</v>
      </c>
      <c r="P1695" s="8">
        <f t="shared" si="131"/>
        <v>35</v>
      </c>
      <c r="Q1695" s="4" t="s">
        <v>8325</v>
      </c>
      <c r="R1695" s="4" t="s">
        <v>8347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  <c r="V1695" s="14" t="s">
        <v>8372</v>
      </c>
    </row>
    <row r="1696" spans="1:22" ht="88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9">
        <f t="shared" si="130"/>
        <v>0.05</v>
      </c>
      <c r="P1696" s="8">
        <f t="shared" si="131"/>
        <v>5</v>
      </c>
      <c r="Q1696" s="4" t="s">
        <v>8325</v>
      </c>
      <c r="R1696" s="4" t="s">
        <v>8347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  <c r="V1696" s="14" t="s">
        <v>8368</v>
      </c>
    </row>
    <row r="1697" spans="1:22" ht="11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9">
        <f t="shared" si="130"/>
        <v>11.708333333333334</v>
      </c>
      <c r="P1697" s="8">
        <f t="shared" si="131"/>
        <v>61.086956521739133</v>
      </c>
      <c r="Q1697" s="4" t="s">
        <v>8325</v>
      </c>
      <c r="R1697" s="4" t="s">
        <v>8347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  <c r="V1697" s="14" t="s">
        <v>8372</v>
      </c>
    </row>
    <row r="1698" spans="1:22" ht="88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9">
        <f t="shared" si="130"/>
        <v>0</v>
      </c>
      <c r="P1698" s="8">
        <f t="shared" si="131"/>
        <v>0</v>
      </c>
      <c r="Q1698" s="4" t="s">
        <v>8325</v>
      </c>
      <c r="R1698" s="4" t="s">
        <v>8347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  <c r="V1698" s="14" t="s">
        <v>8372</v>
      </c>
    </row>
    <row r="1699" spans="1:22" ht="88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9">
        <f t="shared" si="130"/>
        <v>20.208000000000002</v>
      </c>
      <c r="P1699" s="8">
        <f t="shared" si="131"/>
        <v>114.81818181818181</v>
      </c>
      <c r="Q1699" s="4" t="s">
        <v>8325</v>
      </c>
      <c r="R1699" s="4" t="s">
        <v>8347</v>
      </c>
      <c r="S1699" s="13">
        <f t="shared" si="132"/>
        <v>42805.032962962963</v>
      </c>
      <c r="T1699" s="13">
        <f t="shared" si="133"/>
        <v>42834.991296296299</v>
      </c>
      <c r="U1699">
        <f t="shared" si="134"/>
        <v>2017</v>
      </c>
      <c r="V1699" s="14" t="s">
        <v>8372</v>
      </c>
    </row>
    <row r="1700" spans="1:22" ht="110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9">
        <f t="shared" si="130"/>
        <v>0</v>
      </c>
      <c r="P1700" s="8">
        <f t="shared" si="131"/>
        <v>0</v>
      </c>
      <c r="Q1700" s="4" t="s">
        <v>8325</v>
      </c>
      <c r="R1700" s="4" t="s">
        <v>8347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  <c r="V1700" s="14" t="s">
        <v>8372</v>
      </c>
    </row>
    <row r="1701" spans="1:22" ht="88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9">
        <f t="shared" si="130"/>
        <v>4.2311459353574925</v>
      </c>
      <c r="P1701" s="8">
        <f t="shared" si="131"/>
        <v>54</v>
      </c>
      <c r="Q1701" s="4" t="s">
        <v>8325</v>
      </c>
      <c r="R1701" s="4" t="s">
        <v>8347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  <c r="V1701" s="14" t="s">
        <v>8372</v>
      </c>
    </row>
    <row r="1702" spans="1:22" ht="88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9">
        <f t="shared" si="130"/>
        <v>26.06</v>
      </c>
      <c r="P1702" s="8">
        <f t="shared" si="131"/>
        <v>65.974683544303801</v>
      </c>
      <c r="Q1702" s="4" t="s">
        <v>8325</v>
      </c>
      <c r="R1702" s="4" t="s">
        <v>8347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  <c r="V1702" s="14" t="s">
        <v>8372</v>
      </c>
    </row>
    <row r="1703" spans="1:22" ht="88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9">
        <f t="shared" si="130"/>
        <v>0.19801980198019803</v>
      </c>
      <c r="P1703" s="8">
        <f t="shared" si="131"/>
        <v>5</v>
      </c>
      <c r="Q1703" s="4" t="s">
        <v>8325</v>
      </c>
      <c r="R1703" s="4" t="s">
        <v>8347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  <c r="V1703" s="14" t="s">
        <v>8378</v>
      </c>
    </row>
    <row r="1704" spans="1:22" ht="44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9">
        <f t="shared" si="130"/>
        <v>6.0606060606060606E-3</v>
      </c>
      <c r="P1704" s="8">
        <f t="shared" si="131"/>
        <v>1</v>
      </c>
      <c r="Q1704" s="4" t="s">
        <v>8325</v>
      </c>
      <c r="R1704" s="4" t="s">
        <v>8347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  <c r="V1704" s="14" t="s">
        <v>8368</v>
      </c>
    </row>
    <row r="1705" spans="1:22" ht="88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9">
        <f t="shared" si="130"/>
        <v>1.02</v>
      </c>
      <c r="P1705" s="8">
        <f t="shared" si="131"/>
        <v>25.5</v>
      </c>
      <c r="Q1705" s="4" t="s">
        <v>8325</v>
      </c>
      <c r="R1705" s="4" t="s">
        <v>8347</v>
      </c>
      <c r="S1705" s="13">
        <f t="shared" si="132"/>
        <v>42187.281678240739</v>
      </c>
      <c r="T1705" s="13">
        <f t="shared" si="133"/>
        <v>42247.281678240739</v>
      </c>
      <c r="U1705">
        <f t="shared" si="134"/>
        <v>2015</v>
      </c>
      <c r="V1705" s="14" t="s">
        <v>8373</v>
      </c>
    </row>
    <row r="1706" spans="1:22" ht="66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9">
        <f t="shared" si="130"/>
        <v>65.100000000000009</v>
      </c>
      <c r="P1706" s="8">
        <f t="shared" si="131"/>
        <v>118.36363636363636</v>
      </c>
      <c r="Q1706" s="4" t="s">
        <v>8325</v>
      </c>
      <c r="R1706" s="4" t="s">
        <v>8347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  <c r="V1706" s="14" t="s">
        <v>8367</v>
      </c>
    </row>
    <row r="1707" spans="1:22" ht="88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9">
        <f t="shared" si="130"/>
        <v>0</v>
      </c>
      <c r="P1707" s="8">
        <f t="shared" si="131"/>
        <v>0</v>
      </c>
      <c r="Q1707" s="4" t="s">
        <v>8325</v>
      </c>
      <c r="R1707" s="4" t="s">
        <v>8347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  <c r="V1707" s="14" t="s">
        <v>8374</v>
      </c>
    </row>
    <row r="1708" spans="1:22" ht="88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9">
        <f t="shared" si="130"/>
        <v>0</v>
      </c>
      <c r="P1708" s="8">
        <f t="shared" si="131"/>
        <v>0</v>
      </c>
      <c r="Q1708" s="4" t="s">
        <v>8325</v>
      </c>
      <c r="R1708" s="4" t="s">
        <v>8347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  <c r="V1708" s="14" t="s">
        <v>8371</v>
      </c>
    </row>
    <row r="1709" spans="1:22" ht="11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9">
        <f t="shared" si="130"/>
        <v>9.74</v>
      </c>
      <c r="P1709" s="8">
        <f t="shared" si="131"/>
        <v>54.111111111111114</v>
      </c>
      <c r="Q1709" s="4" t="s">
        <v>8325</v>
      </c>
      <c r="R1709" s="4" t="s">
        <v>8347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  <c r="V1709" s="14" t="s">
        <v>8368</v>
      </c>
    </row>
    <row r="1710" spans="1:22" ht="88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9">
        <f t="shared" si="130"/>
        <v>0</v>
      </c>
      <c r="P1710" s="8">
        <f t="shared" si="131"/>
        <v>0</v>
      </c>
      <c r="Q1710" s="4" t="s">
        <v>8325</v>
      </c>
      <c r="R1710" s="4" t="s">
        <v>8347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  <c r="V1710" s="14" t="s">
        <v>8372</v>
      </c>
    </row>
    <row r="1711" spans="1:22" ht="88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9">
        <f t="shared" si="130"/>
        <v>4.8571428571428568</v>
      </c>
      <c r="P1711" s="8">
        <f t="shared" si="131"/>
        <v>21.25</v>
      </c>
      <c r="Q1711" s="4" t="s">
        <v>8325</v>
      </c>
      <c r="R1711" s="4" t="s">
        <v>8347</v>
      </c>
      <c r="S1711" s="13">
        <f t="shared" si="132"/>
        <v>41841.563819444447</v>
      </c>
      <c r="T1711" s="13">
        <f t="shared" si="133"/>
        <v>41882.818749999999</v>
      </c>
      <c r="U1711">
        <f t="shared" si="134"/>
        <v>2014</v>
      </c>
      <c r="V1711" s="14" t="s">
        <v>8373</v>
      </c>
    </row>
    <row r="1712" spans="1:22" ht="66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9">
        <f t="shared" si="130"/>
        <v>0.67999999999999994</v>
      </c>
      <c r="P1712" s="8">
        <f t="shared" si="131"/>
        <v>34</v>
      </c>
      <c r="Q1712" s="4" t="s">
        <v>8325</v>
      </c>
      <c r="R1712" s="4" t="s">
        <v>8347</v>
      </c>
      <c r="S1712" s="13">
        <f t="shared" si="132"/>
        <v>42341.591296296298</v>
      </c>
      <c r="T1712" s="13">
        <f t="shared" si="133"/>
        <v>42387.541666666672</v>
      </c>
      <c r="U1712">
        <f t="shared" si="134"/>
        <v>2015</v>
      </c>
      <c r="V1712" s="14" t="s">
        <v>8378</v>
      </c>
    </row>
    <row r="1713" spans="1:22" ht="88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9">
        <f t="shared" si="130"/>
        <v>10.5</v>
      </c>
      <c r="P1713" s="8">
        <f t="shared" si="131"/>
        <v>525</v>
      </c>
      <c r="Q1713" s="4" t="s">
        <v>8325</v>
      </c>
      <c r="R1713" s="4" t="s">
        <v>8347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  <c r="V1713" s="14" t="s">
        <v>8374</v>
      </c>
    </row>
    <row r="1714" spans="1:22" ht="11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9">
        <f t="shared" si="130"/>
        <v>0</v>
      </c>
      <c r="P1714" s="8">
        <f t="shared" si="131"/>
        <v>0</v>
      </c>
      <c r="Q1714" s="4" t="s">
        <v>8325</v>
      </c>
      <c r="R1714" s="4" t="s">
        <v>8347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  <c r="V1714" s="14" t="s">
        <v>8370</v>
      </c>
    </row>
    <row r="1715" spans="1:22" ht="88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9">
        <f t="shared" si="130"/>
        <v>1.6666666666666667</v>
      </c>
      <c r="P1715" s="8">
        <f t="shared" si="131"/>
        <v>50</v>
      </c>
      <c r="Q1715" s="4" t="s">
        <v>8325</v>
      </c>
      <c r="R1715" s="4" t="s">
        <v>8347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  <c r="V1715" s="14" t="s">
        <v>8375</v>
      </c>
    </row>
    <row r="1716" spans="1:22" ht="11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9">
        <f t="shared" si="130"/>
        <v>7.8680000000000003</v>
      </c>
      <c r="P1716" s="8">
        <f t="shared" si="131"/>
        <v>115.70588235294117</v>
      </c>
      <c r="Q1716" s="4" t="s">
        <v>8325</v>
      </c>
      <c r="R1716" s="4" t="s">
        <v>8347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  <c r="V1716" s="14" t="s">
        <v>8369</v>
      </c>
    </row>
    <row r="1717" spans="1:22" ht="88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9">
        <f t="shared" si="130"/>
        <v>0.22</v>
      </c>
      <c r="P1717" s="8">
        <f t="shared" si="131"/>
        <v>5.5</v>
      </c>
      <c r="Q1717" s="4" t="s">
        <v>8325</v>
      </c>
      <c r="R1717" s="4" t="s">
        <v>8347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  <c r="V1717" s="14" t="s">
        <v>8372</v>
      </c>
    </row>
    <row r="1718" spans="1:22" ht="11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9">
        <f t="shared" si="130"/>
        <v>7.5</v>
      </c>
      <c r="P1718" s="8">
        <f t="shared" si="131"/>
        <v>50</v>
      </c>
      <c r="Q1718" s="4" t="s">
        <v>8325</v>
      </c>
      <c r="R1718" s="4" t="s">
        <v>8347</v>
      </c>
      <c r="S1718" s="13">
        <f t="shared" si="132"/>
        <v>42673.577534722222</v>
      </c>
      <c r="T1718" s="13">
        <f t="shared" si="133"/>
        <v>42713.619201388894</v>
      </c>
      <c r="U1718">
        <f t="shared" si="134"/>
        <v>2016</v>
      </c>
      <c r="V1718" s="14" t="s">
        <v>8376</v>
      </c>
    </row>
    <row r="1719" spans="1:22" ht="66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9">
        <f t="shared" si="130"/>
        <v>42.725880551301685</v>
      </c>
      <c r="P1719" s="8">
        <f t="shared" si="131"/>
        <v>34.024390243902438</v>
      </c>
      <c r="Q1719" s="4" t="s">
        <v>8325</v>
      </c>
      <c r="R1719" s="4" t="s">
        <v>8347</v>
      </c>
      <c r="S1719" s="13">
        <f t="shared" si="132"/>
        <v>42460.981921296298</v>
      </c>
      <c r="T1719" s="13">
        <f t="shared" si="133"/>
        <v>42481.166666666672</v>
      </c>
      <c r="U1719">
        <f t="shared" si="134"/>
        <v>2016</v>
      </c>
      <c r="V1719" s="14" t="s">
        <v>8372</v>
      </c>
    </row>
    <row r="1720" spans="1:22" ht="22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9">
        <f t="shared" si="130"/>
        <v>0.2142857142857143</v>
      </c>
      <c r="P1720" s="8">
        <f t="shared" si="131"/>
        <v>37.5</v>
      </c>
      <c r="Q1720" s="4" t="s">
        <v>8325</v>
      </c>
      <c r="R1720" s="4" t="s">
        <v>8347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  <c r="V1720" s="14" t="s">
        <v>8372</v>
      </c>
    </row>
    <row r="1721" spans="1:22" ht="88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9">
        <f t="shared" si="130"/>
        <v>0.87500000000000011</v>
      </c>
      <c r="P1721" s="8">
        <f t="shared" si="131"/>
        <v>11.666666666666666</v>
      </c>
      <c r="Q1721" s="4" t="s">
        <v>8325</v>
      </c>
      <c r="R1721" s="4" t="s">
        <v>8347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  <c r="V1721" s="14" t="s">
        <v>8374</v>
      </c>
    </row>
    <row r="1722" spans="1:22" ht="88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9">
        <f t="shared" si="130"/>
        <v>5.625</v>
      </c>
      <c r="P1722" s="8">
        <f t="shared" si="131"/>
        <v>28.125</v>
      </c>
      <c r="Q1722" s="4" t="s">
        <v>8325</v>
      </c>
      <c r="R1722" s="4" t="s">
        <v>8347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  <c r="V1722" s="14" t="s">
        <v>8376</v>
      </c>
    </row>
    <row r="1723" spans="1:22" ht="88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9">
        <f t="shared" si="130"/>
        <v>0</v>
      </c>
      <c r="P1723" s="8">
        <f t="shared" si="131"/>
        <v>0</v>
      </c>
      <c r="Q1723" s="4" t="s">
        <v>8325</v>
      </c>
      <c r="R1723" s="4" t="s">
        <v>8347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  <c r="V1723" s="14" t="s">
        <v>8377</v>
      </c>
    </row>
    <row r="1724" spans="1:22" ht="88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9">
        <f t="shared" si="130"/>
        <v>3.4722222222222224E-2</v>
      </c>
      <c r="P1724" s="8">
        <f t="shared" si="131"/>
        <v>1</v>
      </c>
      <c r="Q1724" s="4" t="s">
        <v>8325</v>
      </c>
      <c r="R1724" s="4" t="s">
        <v>8347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  <c r="V1724" s="14" t="s">
        <v>8368</v>
      </c>
    </row>
    <row r="1725" spans="1:22" ht="11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9">
        <f t="shared" si="130"/>
        <v>6.5</v>
      </c>
      <c r="P1725" s="8">
        <f t="shared" si="131"/>
        <v>216.66666666666666</v>
      </c>
      <c r="Q1725" s="4" t="s">
        <v>8325</v>
      </c>
      <c r="R1725" s="4" t="s">
        <v>8347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  <c r="V1725" s="14" t="s">
        <v>8370</v>
      </c>
    </row>
    <row r="1726" spans="1:22" ht="88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9">
        <f t="shared" si="130"/>
        <v>0.58333333333333337</v>
      </c>
      <c r="P1726" s="8">
        <f t="shared" si="131"/>
        <v>8.75</v>
      </c>
      <c r="Q1726" s="4" t="s">
        <v>8325</v>
      </c>
      <c r="R1726" s="4" t="s">
        <v>8347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  <c r="V1726" s="14" t="s">
        <v>8375</v>
      </c>
    </row>
    <row r="1727" spans="1:22" ht="88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9">
        <f t="shared" si="130"/>
        <v>10.181818181818182</v>
      </c>
      <c r="P1727" s="8">
        <f t="shared" si="131"/>
        <v>62.222222222222221</v>
      </c>
      <c r="Q1727" s="4" t="s">
        <v>8325</v>
      </c>
      <c r="R1727" s="4" t="s">
        <v>8347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  <c r="V1727" s="14" t="s">
        <v>8373</v>
      </c>
    </row>
    <row r="1728" spans="1:22" ht="66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9">
        <f t="shared" si="130"/>
        <v>33.784615384615385</v>
      </c>
      <c r="P1728" s="8">
        <f t="shared" si="131"/>
        <v>137.25</v>
      </c>
      <c r="Q1728" s="4" t="s">
        <v>8325</v>
      </c>
      <c r="R1728" s="4" t="s">
        <v>8347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  <c r="V1728" s="14" t="s">
        <v>8370</v>
      </c>
    </row>
    <row r="1729" spans="1:22" ht="11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9">
        <f t="shared" si="130"/>
        <v>3.3333333333333333E-2</v>
      </c>
      <c r="P1729" s="8">
        <f t="shared" si="131"/>
        <v>1</v>
      </c>
      <c r="Q1729" s="4" t="s">
        <v>8325</v>
      </c>
      <c r="R1729" s="4" t="s">
        <v>8347</v>
      </c>
      <c r="S1729" s="13">
        <f t="shared" si="132"/>
        <v>42044.927974537037</v>
      </c>
      <c r="T1729" s="13">
        <f t="shared" si="133"/>
        <v>42099.458333333328</v>
      </c>
      <c r="U1729">
        <f t="shared" si="134"/>
        <v>2015</v>
      </c>
      <c r="V1729" s="14" t="s">
        <v>8368</v>
      </c>
    </row>
    <row r="1730" spans="1:22" ht="88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9">
        <f t="shared" si="130"/>
        <v>68.400000000000006</v>
      </c>
      <c r="P1730" s="8">
        <f t="shared" si="131"/>
        <v>122.14285714285714</v>
      </c>
      <c r="Q1730" s="4" t="s">
        <v>8325</v>
      </c>
      <c r="R1730" s="4" t="s">
        <v>8347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  <c r="V1730" s="14" t="s">
        <v>8375</v>
      </c>
    </row>
    <row r="1731" spans="1:22" ht="88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9">
        <f t="shared" ref="O1731:O1794" si="135">+(E1731/D1731)*100</f>
        <v>0</v>
      </c>
      <c r="P1731" s="8">
        <f t="shared" ref="P1731:P1794" si="136">+IFERROR(E1731/L1731,0)</f>
        <v>0</v>
      </c>
      <c r="Q1731" s="4" t="s">
        <v>8325</v>
      </c>
      <c r="R1731" s="4" t="s">
        <v>8347</v>
      </c>
      <c r="S1731" s="13">
        <f t="shared" ref="S1731:S1794" si="137">(((J1731/86400)+25569))</f>
        <v>42471.052152777775</v>
      </c>
      <c r="T1731" s="13">
        <f t="shared" ref="T1731:T1794" si="138">(((I1731/86400)+25569))</f>
        <v>42531.052152777775</v>
      </c>
      <c r="U1731">
        <f t="shared" ref="U1731:U1794" si="139">+YEAR(S1731)</f>
        <v>2016</v>
      </c>
      <c r="V1731" s="14" t="s">
        <v>8369</v>
      </c>
    </row>
    <row r="1732" spans="1:22" ht="88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9">
        <f t="shared" si="135"/>
        <v>0</v>
      </c>
      <c r="P1732" s="8">
        <f t="shared" si="136"/>
        <v>0</v>
      </c>
      <c r="Q1732" s="4" t="s">
        <v>8325</v>
      </c>
      <c r="R1732" s="4" t="s">
        <v>8347</v>
      </c>
      <c r="S1732" s="13">
        <f t="shared" si="137"/>
        <v>42272.087766203702</v>
      </c>
      <c r="T1732" s="13">
        <f t="shared" si="138"/>
        <v>42302.087766203702</v>
      </c>
      <c r="U1732">
        <f t="shared" si="139"/>
        <v>2015</v>
      </c>
      <c r="V1732" s="14" t="s">
        <v>8375</v>
      </c>
    </row>
    <row r="1733" spans="1:22" ht="44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9">
        <f t="shared" si="135"/>
        <v>0</v>
      </c>
      <c r="P1733" s="8">
        <f t="shared" si="136"/>
        <v>0</v>
      </c>
      <c r="Q1733" s="4" t="s">
        <v>8325</v>
      </c>
      <c r="R1733" s="4" t="s">
        <v>8347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  <c r="V1733" s="14" t="s">
        <v>8370</v>
      </c>
    </row>
    <row r="1734" spans="1:22" ht="88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9">
        <f t="shared" si="135"/>
        <v>0</v>
      </c>
      <c r="P1734" s="8">
        <f t="shared" si="136"/>
        <v>0</v>
      </c>
      <c r="Q1734" s="4" t="s">
        <v>8325</v>
      </c>
      <c r="R1734" s="4" t="s">
        <v>8347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  <c r="V1734" s="14" t="s">
        <v>8377</v>
      </c>
    </row>
    <row r="1735" spans="1:22" ht="88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9">
        <f t="shared" si="135"/>
        <v>0</v>
      </c>
      <c r="P1735" s="8">
        <f t="shared" si="136"/>
        <v>0</v>
      </c>
      <c r="Q1735" s="4" t="s">
        <v>8325</v>
      </c>
      <c r="R1735" s="4" t="s">
        <v>8347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  <c r="V1735" s="14" t="s">
        <v>8375</v>
      </c>
    </row>
    <row r="1736" spans="1:22" ht="88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9">
        <f t="shared" si="135"/>
        <v>2.2222222222222223E-2</v>
      </c>
      <c r="P1736" s="8">
        <f t="shared" si="136"/>
        <v>1</v>
      </c>
      <c r="Q1736" s="4" t="s">
        <v>8325</v>
      </c>
      <c r="R1736" s="4" t="s">
        <v>8347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  <c r="V1736" s="14" t="s">
        <v>8369</v>
      </c>
    </row>
    <row r="1737" spans="1:22" ht="88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9">
        <f t="shared" si="135"/>
        <v>11</v>
      </c>
      <c r="P1737" s="8">
        <f t="shared" si="136"/>
        <v>55</v>
      </c>
      <c r="Q1737" s="4" t="s">
        <v>8325</v>
      </c>
      <c r="R1737" s="4" t="s">
        <v>8347</v>
      </c>
      <c r="S1737" s="13">
        <f t="shared" si="137"/>
        <v>42559.81417824074</v>
      </c>
      <c r="T1737" s="13">
        <f t="shared" si="138"/>
        <v>42589.81417824074</v>
      </c>
      <c r="U1737">
        <f t="shared" si="139"/>
        <v>2016</v>
      </c>
      <c r="V1737" s="14" t="s">
        <v>8373</v>
      </c>
    </row>
    <row r="1738" spans="1:22" ht="66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9">
        <f t="shared" si="135"/>
        <v>0.73333333333333328</v>
      </c>
      <c r="P1738" s="8">
        <f t="shared" si="136"/>
        <v>22</v>
      </c>
      <c r="Q1738" s="4" t="s">
        <v>8325</v>
      </c>
      <c r="R1738" s="4" t="s">
        <v>8347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  <c r="V1738" s="14" t="s">
        <v>8376</v>
      </c>
    </row>
    <row r="1739" spans="1:22" ht="88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9">
        <f t="shared" si="135"/>
        <v>21.25</v>
      </c>
      <c r="P1739" s="8">
        <f t="shared" si="136"/>
        <v>56.666666666666664</v>
      </c>
      <c r="Q1739" s="4" t="s">
        <v>8325</v>
      </c>
      <c r="R1739" s="4" t="s">
        <v>8347</v>
      </c>
      <c r="S1739" s="13">
        <f t="shared" si="137"/>
        <v>42175.948981481481</v>
      </c>
      <c r="T1739" s="13">
        <f t="shared" si="138"/>
        <v>42205.948981481481</v>
      </c>
      <c r="U1739">
        <f t="shared" si="139"/>
        <v>2015</v>
      </c>
      <c r="V1739" s="14" t="s">
        <v>8371</v>
      </c>
    </row>
    <row r="1740" spans="1:22" ht="66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9">
        <f t="shared" si="135"/>
        <v>0.4</v>
      </c>
      <c r="P1740" s="8">
        <f t="shared" si="136"/>
        <v>20</v>
      </c>
      <c r="Q1740" s="4" t="s">
        <v>8325</v>
      </c>
      <c r="R1740" s="4" t="s">
        <v>8347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  <c r="V1740" s="14" t="s">
        <v>8375</v>
      </c>
    </row>
    <row r="1741" spans="1:22" ht="88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9">
        <f t="shared" si="135"/>
        <v>0.1</v>
      </c>
      <c r="P1741" s="8">
        <f t="shared" si="136"/>
        <v>1</v>
      </c>
      <c r="Q1741" s="4" t="s">
        <v>8325</v>
      </c>
      <c r="R1741" s="4" t="s">
        <v>8347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  <c r="V1741" s="14" t="s">
        <v>8372</v>
      </c>
    </row>
    <row r="1742" spans="1:22" ht="88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9">
        <f t="shared" si="135"/>
        <v>0</v>
      </c>
      <c r="P1742" s="8">
        <f t="shared" si="136"/>
        <v>0</v>
      </c>
      <c r="Q1742" s="4" t="s">
        <v>8325</v>
      </c>
      <c r="R1742" s="4" t="s">
        <v>8347</v>
      </c>
      <c r="S1742" s="13">
        <f t="shared" si="137"/>
        <v>42171.817384259259</v>
      </c>
      <c r="T1742" s="13">
        <f t="shared" si="138"/>
        <v>42201.817384259259</v>
      </c>
      <c r="U1742">
        <f t="shared" si="139"/>
        <v>2015</v>
      </c>
      <c r="V1742" s="14" t="s">
        <v>8371</v>
      </c>
    </row>
    <row r="1743" spans="1:22" ht="66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9">
        <f t="shared" si="135"/>
        <v>110.83333333333334</v>
      </c>
      <c r="P1743" s="8">
        <f t="shared" si="136"/>
        <v>25.576923076923077</v>
      </c>
      <c r="Q1743" s="4" t="s">
        <v>8338</v>
      </c>
      <c r="R1743" s="4" t="s">
        <v>8339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  <c r="V1743" s="14" t="s">
        <v>8369</v>
      </c>
    </row>
    <row r="1744" spans="1:22" ht="88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9">
        <f t="shared" si="135"/>
        <v>108.74999999999999</v>
      </c>
      <c r="P1744" s="8">
        <f t="shared" si="136"/>
        <v>63.970588235294116</v>
      </c>
      <c r="Q1744" s="4" t="s">
        <v>8338</v>
      </c>
      <c r="R1744" s="4" t="s">
        <v>8339</v>
      </c>
      <c r="S1744" s="13">
        <f t="shared" si="137"/>
        <v>42710.876967592594</v>
      </c>
      <c r="T1744" s="13">
        <f t="shared" si="138"/>
        <v>42742.875</v>
      </c>
      <c r="U1744">
        <f t="shared" si="139"/>
        <v>2016</v>
      </c>
      <c r="V1744" s="14" t="s">
        <v>8378</v>
      </c>
    </row>
    <row r="1745" spans="1:22" ht="88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9">
        <f t="shared" si="135"/>
        <v>100.41666666666667</v>
      </c>
      <c r="P1745" s="8">
        <f t="shared" si="136"/>
        <v>89.925373134328353</v>
      </c>
      <c r="Q1745" s="4" t="s">
        <v>8338</v>
      </c>
      <c r="R1745" s="4" t="s">
        <v>8339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  <c r="V1745" s="14" t="s">
        <v>8374</v>
      </c>
    </row>
    <row r="1746" spans="1:22" ht="88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9">
        <f t="shared" si="135"/>
        <v>118.45454545454545</v>
      </c>
      <c r="P1746" s="8">
        <f t="shared" si="136"/>
        <v>93.071428571428569</v>
      </c>
      <c r="Q1746" s="4" t="s">
        <v>8338</v>
      </c>
      <c r="R1746" s="4" t="s">
        <v>8339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  <c r="V1746" s="14" t="s">
        <v>8367</v>
      </c>
    </row>
    <row r="1747" spans="1:22" ht="11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9">
        <f t="shared" si="135"/>
        <v>114.01428571428571</v>
      </c>
      <c r="P1747" s="8">
        <f t="shared" si="136"/>
        <v>89.674157303370791</v>
      </c>
      <c r="Q1747" s="4" t="s">
        <v>8338</v>
      </c>
      <c r="R1747" s="4" t="s">
        <v>8339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  <c r="V1747" s="14" t="s">
        <v>8377</v>
      </c>
    </row>
    <row r="1748" spans="1:22" ht="88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9">
        <f t="shared" si="135"/>
        <v>148.10000000000002</v>
      </c>
      <c r="P1748" s="8">
        <f t="shared" si="136"/>
        <v>207.61682242990653</v>
      </c>
      <c r="Q1748" s="4" t="s">
        <v>8338</v>
      </c>
      <c r="R1748" s="4" t="s">
        <v>8339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  <c r="V1748" s="14" t="s">
        <v>8376</v>
      </c>
    </row>
    <row r="1749" spans="1:22" ht="88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9">
        <f t="shared" si="135"/>
        <v>104.95555555555556</v>
      </c>
      <c r="P1749" s="8">
        <f t="shared" si="136"/>
        <v>59.408805031446541</v>
      </c>
      <c r="Q1749" s="4" t="s">
        <v>8338</v>
      </c>
      <c r="R1749" s="4" t="s">
        <v>8339</v>
      </c>
      <c r="S1749" s="13">
        <f t="shared" si="137"/>
        <v>42292.435532407406</v>
      </c>
      <c r="T1749" s="13">
        <f t="shared" si="138"/>
        <v>42321.625</v>
      </c>
      <c r="U1749">
        <f t="shared" si="139"/>
        <v>2015</v>
      </c>
      <c r="V1749" s="14" t="s">
        <v>8376</v>
      </c>
    </row>
    <row r="1750" spans="1:22" ht="66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9">
        <f t="shared" si="135"/>
        <v>129.94800000000001</v>
      </c>
      <c r="P1750" s="8">
        <f t="shared" si="136"/>
        <v>358.97237569060775</v>
      </c>
      <c r="Q1750" s="4" t="s">
        <v>8338</v>
      </c>
      <c r="R1750" s="4" t="s">
        <v>8339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  <c r="V1750" s="14" t="s">
        <v>8374</v>
      </c>
    </row>
    <row r="1751" spans="1:22" ht="66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9">
        <f t="shared" si="135"/>
        <v>123.48756218905473</v>
      </c>
      <c r="P1751" s="8">
        <f t="shared" si="136"/>
        <v>94.736641221374043</v>
      </c>
      <c r="Q1751" s="4" t="s">
        <v>8338</v>
      </c>
      <c r="R1751" s="4" t="s">
        <v>8339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  <c r="V1751" s="14" t="s">
        <v>8367</v>
      </c>
    </row>
    <row r="1752" spans="1:22" ht="11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9">
        <f t="shared" si="135"/>
        <v>201.62</v>
      </c>
      <c r="P1752" s="8">
        <f t="shared" si="136"/>
        <v>80.647999999999996</v>
      </c>
      <c r="Q1752" s="4" t="s">
        <v>8338</v>
      </c>
      <c r="R1752" s="4" t="s">
        <v>8339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  <c r="V1752" s="14" t="s">
        <v>8372</v>
      </c>
    </row>
    <row r="1753" spans="1:22" ht="66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9">
        <f t="shared" si="135"/>
        <v>102.89999999999999</v>
      </c>
      <c r="P1753" s="8">
        <f t="shared" si="136"/>
        <v>168.68852459016392</v>
      </c>
      <c r="Q1753" s="4" t="s">
        <v>8338</v>
      </c>
      <c r="R1753" s="4" t="s">
        <v>8339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  <c r="V1753" s="14" t="s">
        <v>8368</v>
      </c>
    </row>
    <row r="1754" spans="1:22" ht="66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9">
        <f t="shared" si="135"/>
        <v>260.16666666666663</v>
      </c>
      <c r="P1754" s="8">
        <f t="shared" si="136"/>
        <v>34.68888888888889</v>
      </c>
      <c r="Q1754" s="4" t="s">
        <v>8338</v>
      </c>
      <c r="R1754" s="4" t="s">
        <v>8339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  <c r="V1754" s="14" t="s">
        <v>8375</v>
      </c>
    </row>
    <row r="1755" spans="1:22" ht="88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9">
        <f t="shared" si="135"/>
        <v>108</v>
      </c>
      <c r="P1755" s="8">
        <f t="shared" si="136"/>
        <v>462.85714285714283</v>
      </c>
      <c r="Q1755" s="4" t="s">
        <v>8338</v>
      </c>
      <c r="R1755" s="4" t="s">
        <v>8339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  <c r="V1755" s="14" t="s">
        <v>8368</v>
      </c>
    </row>
    <row r="1756" spans="1:22" ht="88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9">
        <f t="shared" si="135"/>
        <v>110.52941176470587</v>
      </c>
      <c r="P1756" s="8">
        <f t="shared" si="136"/>
        <v>104.38888888888889</v>
      </c>
      <c r="Q1756" s="4" t="s">
        <v>8338</v>
      </c>
      <c r="R1756" s="4" t="s">
        <v>8339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  <c r="V1756" s="14" t="s">
        <v>8372</v>
      </c>
    </row>
    <row r="1757" spans="1:22" ht="88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9">
        <f t="shared" si="135"/>
        <v>120</v>
      </c>
      <c r="P1757" s="8">
        <f t="shared" si="136"/>
        <v>7.5</v>
      </c>
      <c r="Q1757" s="4" t="s">
        <v>8338</v>
      </c>
      <c r="R1757" s="4" t="s">
        <v>8339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  <c r="V1757" s="14" t="s">
        <v>8375</v>
      </c>
    </row>
    <row r="1758" spans="1:22" ht="88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9">
        <f t="shared" si="135"/>
        <v>102.82909090909091</v>
      </c>
      <c r="P1758" s="8">
        <f t="shared" si="136"/>
        <v>47.13</v>
      </c>
      <c r="Q1758" s="4" t="s">
        <v>8338</v>
      </c>
      <c r="R1758" s="4" t="s">
        <v>8339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  <c r="V1758" s="14" t="s">
        <v>8373</v>
      </c>
    </row>
    <row r="1759" spans="1:22" ht="66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9">
        <f t="shared" si="135"/>
        <v>115.99999999999999</v>
      </c>
      <c r="P1759" s="8">
        <f t="shared" si="136"/>
        <v>414.28571428571428</v>
      </c>
      <c r="Q1759" s="4" t="s">
        <v>8338</v>
      </c>
      <c r="R1759" s="4" t="s">
        <v>8339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  <c r="V1759" s="14" t="s">
        <v>8378</v>
      </c>
    </row>
    <row r="1760" spans="1:22" ht="88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9">
        <f t="shared" si="135"/>
        <v>114.7</v>
      </c>
      <c r="P1760" s="8">
        <f t="shared" si="136"/>
        <v>42.481481481481481</v>
      </c>
      <c r="Q1760" s="4" t="s">
        <v>8338</v>
      </c>
      <c r="R1760" s="4" t="s">
        <v>8339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  <c r="V1760" s="14" t="s">
        <v>8370</v>
      </c>
    </row>
    <row r="1761" spans="1:22" ht="44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9">
        <f t="shared" si="135"/>
        <v>106.60000000000001</v>
      </c>
      <c r="P1761" s="8">
        <f t="shared" si="136"/>
        <v>108.77551020408163</v>
      </c>
      <c r="Q1761" s="4" t="s">
        <v>8338</v>
      </c>
      <c r="R1761" s="4" t="s">
        <v>8339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  <c r="V1761" s="14" t="s">
        <v>8372</v>
      </c>
    </row>
    <row r="1762" spans="1:22" ht="11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9">
        <f t="shared" si="135"/>
        <v>165.44</v>
      </c>
      <c r="P1762" s="8">
        <f t="shared" si="136"/>
        <v>81.098039215686271</v>
      </c>
      <c r="Q1762" s="4" t="s">
        <v>8338</v>
      </c>
      <c r="R1762" s="4" t="s">
        <v>8339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  <c r="V1762" s="14" t="s">
        <v>8368</v>
      </c>
    </row>
    <row r="1763" spans="1:22" ht="66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9">
        <f t="shared" si="135"/>
        <v>155</v>
      </c>
      <c r="P1763" s="8">
        <f t="shared" si="136"/>
        <v>51.666666666666664</v>
      </c>
      <c r="Q1763" s="4" t="s">
        <v>8338</v>
      </c>
      <c r="R1763" s="4" t="s">
        <v>8339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  <c r="V1763" s="14" t="s">
        <v>8373</v>
      </c>
    </row>
    <row r="1764" spans="1:22" ht="44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9">
        <f t="shared" si="135"/>
        <v>885</v>
      </c>
      <c r="P1764" s="8">
        <f t="shared" si="136"/>
        <v>35.4</v>
      </c>
      <c r="Q1764" s="4" t="s">
        <v>8338</v>
      </c>
      <c r="R1764" s="4" t="s">
        <v>8339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  <c r="V1764" s="14" t="s">
        <v>8368</v>
      </c>
    </row>
    <row r="1765" spans="1:22" ht="88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9">
        <f t="shared" si="135"/>
        <v>101.90833333333333</v>
      </c>
      <c r="P1765" s="8">
        <f t="shared" si="136"/>
        <v>103.63559322033899</v>
      </c>
      <c r="Q1765" s="4" t="s">
        <v>8338</v>
      </c>
      <c r="R1765" s="4" t="s">
        <v>8339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  <c r="V1765" s="14" t="s">
        <v>8375</v>
      </c>
    </row>
    <row r="1766" spans="1:22" ht="88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9">
        <f t="shared" si="135"/>
        <v>19.600000000000001</v>
      </c>
      <c r="P1766" s="8">
        <f t="shared" si="136"/>
        <v>55.282051282051285</v>
      </c>
      <c r="Q1766" s="4" t="s">
        <v>8338</v>
      </c>
      <c r="R1766" s="4" t="s">
        <v>8339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  <c r="V1766" s="14" t="s">
        <v>8373</v>
      </c>
    </row>
    <row r="1767" spans="1:22" ht="11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9">
        <f t="shared" si="135"/>
        <v>59.467839999999995</v>
      </c>
      <c r="P1767" s="8">
        <f t="shared" si="136"/>
        <v>72.16970873786407</v>
      </c>
      <c r="Q1767" s="4" t="s">
        <v>8338</v>
      </c>
      <c r="R1767" s="4" t="s">
        <v>8339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  <c r="V1767" s="14" t="s">
        <v>8373</v>
      </c>
    </row>
    <row r="1768" spans="1:22" ht="66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9">
        <f t="shared" si="135"/>
        <v>0</v>
      </c>
      <c r="P1768" s="8">
        <f t="shared" si="136"/>
        <v>0</v>
      </c>
      <c r="Q1768" s="4" t="s">
        <v>8338</v>
      </c>
      <c r="R1768" s="4" t="s">
        <v>8339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  <c r="V1768" s="14" t="s">
        <v>8374</v>
      </c>
    </row>
    <row r="1769" spans="1:22" ht="66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9">
        <f t="shared" si="135"/>
        <v>45.72</v>
      </c>
      <c r="P1769" s="8">
        <f t="shared" si="136"/>
        <v>58.615384615384613</v>
      </c>
      <c r="Q1769" s="4" t="s">
        <v>8338</v>
      </c>
      <c r="R1769" s="4" t="s">
        <v>8339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  <c r="V1769" s="14" t="s">
        <v>8373</v>
      </c>
    </row>
    <row r="1770" spans="1:22" ht="88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9">
        <f t="shared" si="135"/>
        <v>3.74</v>
      </c>
      <c r="P1770" s="8">
        <f t="shared" si="136"/>
        <v>12.466666666666667</v>
      </c>
      <c r="Q1770" s="4" t="s">
        <v>8338</v>
      </c>
      <c r="R1770" s="4" t="s">
        <v>8339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  <c r="V1770" s="14" t="s">
        <v>8373</v>
      </c>
    </row>
    <row r="1771" spans="1:22" ht="88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9">
        <f t="shared" si="135"/>
        <v>2.7025000000000001</v>
      </c>
      <c r="P1771" s="8">
        <f t="shared" si="136"/>
        <v>49.136363636363633</v>
      </c>
      <c r="Q1771" s="4" t="s">
        <v>8338</v>
      </c>
      <c r="R1771" s="4" t="s">
        <v>8339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  <c r="V1771" s="14" t="s">
        <v>8378</v>
      </c>
    </row>
    <row r="1772" spans="1:22" ht="88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9">
        <f t="shared" si="135"/>
        <v>56.51428571428572</v>
      </c>
      <c r="P1772" s="8">
        <f t="shared" si="136"/>
        <v>150.5</v>
      </c>
      <c r="Q1772" s="4" t="s">
        <v>8338</v>
      </c>
      <c r="R1772" s="4" t="s">
        <v>8339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  <c r="V1772" s="14" t="s">
        <v>8375</v>
      </c>
    </row>
    <row r="1773" spans="1:22" ht="88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9">
        <f t="shared" si="135"/>
        <v>21.30952380952381</v>
      </c>
      <c r="P1773" s="8">
        <f t="shared" si="136"/>
        <v>35.799999999999997</v>
      </c>
      <c r="Q1773" s="4" t="s">
        <v>8338</v>
      </c>
      <c r="R1773" s="4" t="s">
        <v>8339</v>
      </c>
      <c r="S1773" s="13">
        <f t="shared" si="137"/>
        <v>41905.979629629626</v>
      </c>
      <c r="T1773" s="13">
        <f t="shared" si="138"/>
        <v>41935.979629629626</v>
      </c>
      <c r="U1773">
        <f t="shared" si="139"/>
        <v>2014</v>
      </c>
      <c r="V1773" s="14" t="s">
        <v>8375</v>
      </c>
    </row>
    <row r="1774" spans="1:22" ht="88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9">
        <f t="shared" si="135"/>
        <v>15.6</v>
      </c>
      <c r="P1774" s="8">
        <f t="shared" si="136"/>
        <v>45.157894736842103</v>
      </c>
      <c r="Q1774" s="4" t="s">
        <v>8338</v>
      </c>
      <c r="R1774" s="4" t="s">
        <v>8339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  <c r="V1774" s="14" t="s">
        <v>8370</v>
      </c>
    </row>
    <row r="1775" spans="1:22" ht="88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9">
        <f t="shared" si="135"/>
        <v>6.2566666666666677</v>
      </c>
      <c r="P1775" s="8">
        <f t="shared" si="136"/>
        <v>98.78947368421052</v>
      </c>
      <c r="Q1775" s="4" t="s">
        <v>8338</v>
      </c>
      <c r="R1775" s="4" t="s">
        <v>8339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  <c r="V1775" s="14" t="s">
        <v>8378</v>
      </c>
    </row>
    <row r="1776" spans="1:22" ht="88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9">
        <f t="shared" si="135"/>
        <v>45.92</v>
      </c>
      <c r="P1776" s="8">
        <f t="shared" si="136"/>
        <v>88.307692307692307</v>
      </c>
      <c r="Q1776" s="4" t="s">
        <v>8338</v>
      </c>
      <c r="R1776" s="4" t="s">
        <v>8339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  <c r="V1776" s="14" t="s">
        <v>8376</v>
      </c>
    </row>
    <row r="1777" spans="1:22" ht="88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9">
        <f t="shared" si="135"/>
        <v>65.101538461538468</v>
      </c>
      <c r="P1777" s="8">
        <f t="shared" si="136"/>
        <v>170.62903225806451</v>
      </c>
      <c r="Q1777" s="4" t="s">
        <v>8338</v>
      </c>
      <c r="R1777" s="4" t="s">
        <v>8339</v>
      </c>
      <c r="S1777" s="13">
        <f t="shared" si="137"/>
        <v>41891.976388888885</v>
      </c>
      <c r="T1777" s="13">
        <f t="shared" si="138"/>
        <v>41936.976388888885</v>
      </c>
      <c r="U1777">
        <f t="shared" si="139"/>
        <v>2014</v>
      </c>
      <c r="V1777" s="14" t="s">
        <v>8375</v>
      </c>
    </row>
    <row r="1778" spans="1:22" ht="88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9">
        <f t="shared" si="135"/>
        <v>6.7</v>
      </c>
      <c r="P1778" s="8">
        <f t="shared" si="136"/>
        <v>83.75</v>
      </c>
      <c r="Q1778" s="4" t="s">
        <v>8338</v>
      </c>
      <c r="R1778" s="4" t="s">
        <v>8339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  <c r="V1778" s="14" t="s">
        <v>8375</v>
      </c>
    </row>
    <row r="1779" spans="1:22" ht="11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9">
        <f t="shared" si="135"/>
        <v>13.5625</v>
      </c>
      <c r="P1779" s="8">
        <f t="shared" si="136"/>
        <v>65.099999999999994</v>
      </c>
      <c r="Q1779" s="4" t="s">
        <v>8338</v>
      </c>
      <c r="R1779" s="4" t="s">
        <v>8339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  <c r="V1779" s="14" t="s">
        <v>8367</v>
      </c>
    </row>
    <row r="1780" spans="1:22" ht="88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9">
        <f t="shared" si="135"/>
        <v>1.9900000000000002</v>
      </c>
      <c r="P1780" s="8">
        <f t="shared" si="136"/>
        <v>66.333333333333329</v>
      </c>
      <c r="Q1780" s="4" t="s">
        <v>8338</v>
      </c>
      <c r="R1780" s="4" t="s">
        <v>8339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  <c r="V1780" s="14" t="s">
        <v>8368</v>
      </c>
    </row>
    <row r="1781" spans="1:22" ht="88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9">
        <f t="shared" si="135"/>
        <v>36.236363636363642</v>
      </c>
      <c r="P1781" s="8">
        <f t="shared" si="136"/>
        <v>104.89473684210526</v>
      </c>
      <c r="Q1781" s="4" t="s">
        <v>8338</v>
      </c>
      <c r="R1781" s="4" t="s">
        <v>8339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  <c r="V1781" s="14" t="s">
        <v>8374</v>
      </c>
    </row>
    <row r="1782" spans="1:22" ht="88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9">
        <f t="shared" si="135"/>
        <v>39.743333333333339</v>
      </c>
      <c r="P1782" s="8">
        <f t="shared" si="136"/>
        <v>78.440789473684205</v>
      </c>
      <c r="Q1782" s="4" t="s">
        <v>8338</v>
      </c>
      <c r="R1782" s="4" t="s">
        <v>8339</v>
      </c>
      <c r="S1782" s="13">
        <f t="shared" si="137"/>
        <v>42493.600810185184</v>
      </c>
      <c r="T1782" s="13">
        <f t="shared" si="138"/>
        <v>42553.600810185184</v>
      </c>
      <c r="U1782">
        <f t="shared" si="139"/>
        <v>2016</v>
      </c>
      <c r="V1782" s="14" t="s">
        <v>8370</v>
      </c>
    </row>
    <row r="1783" spans="1:22" ht="11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9">
        <f t="shared" si="135"/>
        <v>25.763636363636365</v>
      </c>
      <c r="P1783" s="8">
        <f t="shared" si="136"/>
        <v>59.041666666666664</v>
      </c>
      <c r="Q1783" s="4" t="s">
        <v>8338</v>
      </c>
      <c r="R1783" s="4" t="s">
        <v>8339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  <c r="V1783" s="14" t="s">
        <v>8374</v>
      </c>
    </row>
    <row r="1784" spans="1:22" ht="88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9">
        <f t="shared" si="135"/>
        <v>15.491428571428573</v>
      </c>
      <c r="P1784" s="8">
        <f t="shared" si="136"/>
        <v>71.34210526315789</v>
      </c>
      <c r="Q1784" s="4" t="s">
        <v>8338</v>
      </c>
      <c r="R1784" s="4" t="s">
        <v>8339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  <c r="V1784" s="14" t="s">
        <v>8367</v>
      </c>
    </row>
    <row r="1785" spans="1:22" ht="88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9">
        <f t="shared" si="135"/>
        <v>23.692499999999999</v>
      </c>
      <c r="P1785" s="8">
        <f t="shared" si="136"/>
        <v>51.227027027027027</v>
      </c>
      <c r="Q1785" s="4" t="s">
        <v>8338</v>
      </c>
      <c r="R1785" s="4" t="s">
        <v>8339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  <c r="V1785" s="14" t="s">
        <v>8369</v>
      </c>
    </row>
    <row r="1786" spans="1:22" ht="88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9">
        <f t="shared" si="135"/>
        <v>39.76</v>
      </c>
      <c r="P1786" s="8">
        <f t="shared" si="136"/>
        <v>60.242424242424242</v>
      </c>
      <c r="Q1786" s="4" t="s">
        <v>8338</v>
      </c>
      <c r="R1786" s="4" t="s">
        <v>8339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  <c r="V1786" s="14" t="s">
        <v>8378</v>
      </c>
    </row>
    <row r="1787" spans="1:22" ht="88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9">
        <f t="shared" si="135"/>
        <v>20.220833333333331</v>
      </c>
      <c r="P1787" s="8">
        <f t="shared" si="136"/>
        <v>44.935185185185183</v>
      </c>
      <c r="Q1787" s="4" t="s">
        <v>8338</v>
      </c>
      <c r="R1787" s="4" t="s">
        <v>8339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  <c r="V1787" s="14" t="s">
        <v>8375</v>
      </c>
    </row>
    <row r="1788" spans="1:22" ht="88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9">
        <f t="shared" si="135"/>
        <v>47.631578947368418</v>
      </c>
      <c r="P1788" s="8">
        <f t="shared" si="136"/>
        <v>31.206896551724139</v>
      </c>
      <c r="Q1788" s="4" t="s">
        <v>8338</v>
      </c>
      <c r="R1788" s="4" t="s">
        <v>8339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  <c r="V1788" s="14" t="s">
        <v>8377</v>
      </c>
    </row>
    <row r="1789" spans="1:22" ht="88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9">
        <f t="shared" si="135"/>
        <v>15.329999999999998</v>
      </c>
      <c r="P1789" s="8">
        <f t="shared" si="136"/>
        <v>63.875</v>
      </c>
      <c r="Q1789" s="4" t="s">
        <v>8338</v>
      </c>
      <c r="R1789" s="4" t="s">
        <v>8339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  <c r="V1789" s="14" t="s">
        <v>8372</v>
      </c>
    </row>
    <row r="1790" spans="1:22" ht="66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9">
        <f t="shared" si="135"/>
        <v>1.3818181818181818</v>
      </c>
      <c r="P1790" s="8">
        <f t="shared" si="136"/>
        <v>19</v>
      </c>
      <c r="Q1790" s="4" t="s">
        <v>8338</v>
      </c>
      <c r="R1790" s="4" t="s">
        <v>8339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  <c r="V1790" s="14" t="s">
        <v>8376</v>
      </c>
    </row>
    <row r="1791" spans="1:22" ht="88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9">
        <f t="shared" si="135"/>
        <v>0.5</v>
      </c>
      <c r="P1791" s="8">
        <f t="shared" si="136"/>
        <v>10</v>
      </c>
      <c r="Q1791" s="4" t="s">
        <v>8338</v>
      </c>
      <c r="R1791" s="4" t="s">
        <v>8339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  <c r="V1791" s="14" t="s">
        <v>8377</v>
      </c>
    </row>
    <row r="1792" spans="1:22" ht="88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9">
        <f t="shared" si="135"/>
        <v>4.957575757575758</v>
      </c>
      <c r="P1792" s="8">
        <f t="shared" si="136"/>
        <v>109.06666666666666</v>
      </c>
      <c r="Q1792" s="4" t="s">
        <v>8338</v>
      </c>
      <c r="R1792" s="4" t="s">
        <v>8339</v>
      </c>
      <c r="S1792" s="13">
        <f t="shared" si="137"/>
        <v>42010.674513888887</v>
      </c>
      <c r="T1792" s="13">
        <f t="shared" si="138"/>
        <v>42040.674513888887</v>
      </c>
      <c r="U1792">
        <f t="shared" si="139"/>
        <v>2015</v>
      </c>
      <c r="V1792" s="14" t="s">
        <v>8367</v>
      </c>
    </row>
    <row r="1793" spans="1:22" ht="66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9">
        <f t="shared" si="135"/>
        <v>3.5666666666666664</v>
      </c>
      <c r="P1793" s="8">
        <f t="shared" si="136"/>
        <v>26.75</v>
      </c>
      <c r="Q1793" s="4" t="s">
        <v>8338</v>
      </c>
      <c r="R1793" s="4" t="s">
        <v>8339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  <c r="V1793" s="14" t="s">
        <v>8377</v>
      </c>
    </row>
    <row r="1794" spans="1:22" ht="66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9">
        <f t="shared" si="135"/>
        <v>61.124000000000002</v>
      </c>
      <c r="P1794" s="8">
        <f t="shared" si="136"/>
        <v>109.93525179856115</v>
      </c>
      <c r="Q1794" s="4" t="s">
        <v>8338</v>
      </c>
      <c r="R1794" s="4" t="s">
        <v>8339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  <c r="V1794" s="14" t="s">
        <v>8373</v>
      </c>
    </row>
    <row r="1795" spans="1:22" ht="88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9">
        <f t="shared" ref="O1795:O1858" si="140">+(E1795/D1795)*100</f>
        <v>1.3333333333333335</v>
      </c>
      <c r="P1795" s="8">
        <f t="shared" ref="P1795:P1858" si="141">+IFERROR(E1795/L1795,0)</f>
        <v>20</v>
      </c>
      <c r="Q1795" s="4" t="s">
        <v>8338</v>
      </c>
      <c r="R1795" s="4" t="s">
        <v>8339</v>
      </c>
      <c r="S1795" s="13">
        <f t="shared" ref="S1795:S1858" si="142">(((J1795/86400)+25569))</f>
        <v>41940.891666666663</v>
      </c>
      <c r="T1795" s="13">
        <f t="shared" ref="T1795:T1858" si="143">(((I1795/86400)+25569))</f>
        <v>41970.933333333334</v>
      </c>
      <c r="U1795">
        <f t="shared" ref="U1795:U1858" si="144">+YEAR(S1795)</f>
        <v>2014</v>
      </c>
      <c r="V1795" s="14" t="s">
        <v>8376</v>
      </c>
    </row>
    <row r="1796" spans="1:22" ht="11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9">
        <f t="shared" si="140"/>
        <v>11.077777777777778</v>
      </c>
      <c r="P1796" s="8">
        <f t="shared" si="141"/>
        <v>55.388888888888886</v>
      </c>
      <c r="Q1796" s="4" t="s">
        <v>8338</v>
      </c>
      <c r="R1796" s="4" t="s">
        <v>8339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  <c r="V1796" s="14" t="s">
        <v>8367</v>
      </c>
    </row>
    <row r="1797" spans="1:22" ht="88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9">
        <f t="shared" si="140"/>
        <v>38.735714285714288</v>
      </c>
      <c r="P1797" s="8">
        <f t="shared" si="141"/>
        <v>133.90123456790124</v>
      </c>
      <c r="Q1797" s="4" t="s">
        <v>8338</v>
      </c>
      <c r="R1797" s="4" t="s">
        <v>8339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  <c r="V1797" s="14" t="s">
        <v>8375</v>
      </c>
    </row>
    <row r="1798" spans="1:22" ht="11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9">
        <f t="shared" si="140"/>
        <v>22.05263157894737</v>
      </c>
      <c r="P1798" s="8">
        <f t="shared" si="141"/>
        <v>48.720930232558139</v>
      </c>
      <c r="Q1798" s="4" t="s">
        <v>8338</v>
      </c>
      <c r="R1798" s="4" t="s">
        <v>8339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  <c r="V1798" s="14" t="s">
        <v>8370</v>
      </c>
    </row>
    <row r="1799" spans="1:22" ht="88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9">
        <f t="shared" si="140"/>
        <v>67.55</v>
      </c>
      <c r="P1799" s="8">
        <f t="shared" si="141"/>
        <v>48.25</v>
      </c>
      <c r="Q1799" s="4" t="s">
        <v>8338</v>
      </c>
      <c r="R1799" s="4" t="s">
        <v>8339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  <c r="V1799" s="14" t="s">
        <v>8377</v>
      </c>
    </row>
    <row r="1800" spans="1:22" ht="88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9">
        <f t="shared" si="140"/>
        <v>13.637499999999999</v>
      </c>
      <c r="P1800" s="8">
        <f t="shared" si="141"/>
        <v>58.972972972972975</v>
      </c>
      <c r="Q1800" s="4" t="s">
        <v>8338</v>
      </c>
      <c r="R1800" s="4" t="s">
        <v>8339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  <c r="V1800" s="14" t="s">
        <v>8378</v>
      </c>
    </row>
    <row r="1801" spans="1:22" ht="66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9">
        <f t="shared" si="140"/>
        <v>1.7457500000000001</v>
      </c>
      <c r="P1801" s="8">
        <f t="shared" si="141"/>
        <v>11.638333333333334</v>
      </c>
      <c r="Q1801" s="4" t="s">
        <v>8338</v>
      </c>
      <c r="R1801" s="4" t="s">
        <v>8339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  <c r="V1801" s="14" t="s">
        <v>8376</v>
      </c>
    </row>
    <row r="1802" spans="1:22" ht="88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9">
        <f t="shared" si="140"/>
        <v>20.44963251188932</v>
      </c>
      <c r="P1802" s="8">
        <f t="shared" si="141"/>
        <v>83.716814159292042</v>
      </c>
      <c r="Q1802" s="4" t="s">
        <v>8338</v>
      </c>
      <c r="R1802" s="4" t="s">
        <v>8339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  <c r="V1802" s="14" t="s">
        <v>8375</v>
      </c>
    </row>
    <row r="1803" spans="1:22" ht="11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9">
        <f t="shared" si="140"/>
        <v>13.852941176470587</v>
      </c>
      <c r="P1803" s="8">
        <f t="shared" si="141"/>
        <v>63.648648648648646</v>
      </c>
      <c r="Q1803" s="4" t="s">
        <v>8338</v>
      </c>
      <c r="R1803" s="4" t="s">
        <v>8339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  <c r="V1803" s="14" t="s">
        <v>8377</v>
      </c>
    </row>
    <row r="1804" spans="1:22" ht="66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9">
        <f t="shared" si="140"/>
        <v>48.485714285714288</v>
      </c>
      <c r="P1804" s="8">
        <f t="shared" si="141"/>
        <v>94.277777777777771</v>
      </c>
      <c r="Q1804" s="4" t="s">
        <v>8338</v>
      </c>
      <c r="R1804" s="4" t="s">
        <v>8339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  <c r="V1804" s="14" t="s">
        <v>8371</v>
      </c>
    </row>
    <row r="1805" spans="1:22" ht="88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9">
        <f t="shared" si="140"/>
        <v>30.8</v>
      </c>
      <c r="P1805" s="8">
        <f t="shared" si="141"/>
        <v>71.86666666666666</v>
      </c>
      <c r="Q1805" s="4" t="s">
        <v>8338</v>
      </c>
      <c r="R1805" s="4" t="s">
        <v>8339</v>
      </c>
      <c r="S1805" s="13">
        <f t="shared" si="142"/>
        <v>42018.071550925924</v>
      </c>
      <c r="T1805" s="13">
        <f t="shared" si="143"/>
        <v>42049.071550925924</v>
      </c>
      <c r="U1805">
        <f t="shared" si="144"/>
        <v>2015</v>
      </c>
      <c r="V1805" s="14" t="s">
        <v>8367</v>
      </c>
    </row>
    <row r="1806" spans="1:22" ht="88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9">
        <f t="shared" si="140"/>
        <v>35.174193548387095</v>
      </c>
      <c r="P1806" s="8">
        <f t="shared" si="141"/>
        <v>104.84615384615384</v>
      </c>
      <c r="Q1806" s="4" t="s">
        <v>8338</v>
      </c>
      <c r="R1806" s="4" t="s">
        <v>8339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  <c r="V1806" s="14" t="s">
        <v>8376</v>
      </c>
    </row>
    <row r="1807" spans="1:22" ht="11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9">
        <f t="shared" si="140"/>
        <v>36.404444444444444</v>
      </c>
      <c r="P1807" s="8">
        <f t="shared" si="141"/>
        <v>67.139344262295083</v>
      </c>
      <c r="Q1807" s="4" t="s">
        <v>8338</v>
      </c>
      <c r="R1807" s="4" t="s">
        <v>8339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  <c r="V1807" s="14" t="s">
        <v>8374</v>
      </c>
    </row>
    <row r="1808" spans="1:22" ht="88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9">
        <f t="shared" si="140"/>
        <v>2.9550000000000001</v>
      </c>
      <c r="P1808" s="8">
        <f t="shared" si="141"/>
        <v>73.875</v>
      </c>
      <c r="Q1808" s="4" t="s">
        <v>8338</v>
      </c>
      <c r="R1808" s="4" t="s">
        <v>8339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  <c r="V1808" s="14" t="s">
        <v>8374</v>
      </c>
    </row>
    <row r="1809" spans="1:22" ht="44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9">
        <f t="shared" si="140"/>
        <v>11.06</v>
      </c>
      <c r="P1809" s="8">
        <f t="shared" si="141"/>
        <v>69.125</v>
      </c>
      <c r="Q1809" s="4" t="s">
        <v>8338</v>
      </c>
      <c r="R1809" s="4" t="s">
        <v>8339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  <c r="V1809" s="14" t="s">
        <v>8374</v>
      </c>
    </row>
    <row r="1810" spans="1:22" ht="88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9">
        <f t="shared" si="140"/>
        <v>41.407142857142858</v>
      </c>
      <c r="P1810" s="8">
        <f t="shared" si="141"/>
        <v>120.77083333333333</v>
      </c>
      <c r="Q1810" s="4" t="s">
        <v>8338</v>
      </c>
      <c r="R1810" s="4" t="s">
        <v>8339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  <c r="V1810" s="14" t="s">
        <v>8367</v>
      </c>
    </row>
    <row r="1811" spans="1:22" ht="88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9">
        <f t="shared" si="140"/>
        <v>10.857142857142858</v>
      </c>
      <c r="P1811" s="8">
        <f t="shared" si="141"/>
        <v>42.222222222222221</v>
      </c>
      <c r="Q1811" s="4" t="s">
        <v>8338</v>
      </c>
      <c r="R1811" s="4" t="s">
        <v>8339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  <c r="V1811" s="14" t="s">
        <v>8367</v>
      </c>
    </row>
    <row r="1812" spans="1:22" ht="66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9">
        <f t="shared" si="140"/>
        <v>3.3333333333333335</v>
      </c>
      <c r="P1812" s="8">
        <f t="shared" si="141"/>
        <v>7.5</v>
      </c>
      <c r="Q1812" s="4" t="s">
        <v>8338</v>
      </c>
      <c r="R1812" s="4" t="s">
        <v>8339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  <c r="V1812" s="14" t="s">
        <v>8374</v>
      </c>
    </row>
    <row r="1813" spans="1:22" ht="88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9">
        <f t="shared" si="140"/>
        <v>7.407407407407407E-2</v>
      </c>
      <c r="P1813" s="8">
        <f t="shared" si="141"/>
        <v>1.5384615384615385</v>
      </c>
      <c r="Q1813" s="4" t="s">
        <v>8338</v>
      </c>
      <c r="R1813" s="4" t="s">
        <v>8339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  <c r="V1813" s="14" t="s">
        <v>8374</v>
      </c>
    </row>
    <row r="1814" spans="1:22" ht="11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9">
        <f t="shared" si="140"/>
        <v>13.307692307692307</v>
      </c>
      <c r="P1814" s="8">
        <f t="shared" si="141"/>
        <v>37.608695652173914</v>
      </c>
      <c r="Q1814" s="4" t="s">
        <v>8338</v>
      </c>
      <c r="R1814" s="4" t="s">
        <v>8339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  <c r="V1814" s="14" t="s">
        <v>8371</v>
      </c>
    </row>
    <row r="1815" spans="1:22" ht="88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9">
        <f t="shared" si="140"/>
        <v>0</v>
      </c>
      <c r="P1815" s="8">
        <f t="shared" si="141"/>
        <v>0</v>
      </c>
      <c r="Q1815" s="4" t="s">
        <v>8338</v>
      </c>
      <c r="R1815" s="4" t="s">
        <v>8339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  <c r="V1815" s="14" t="s">
        <v>8373</v>
      </c>
    </row>
    <row r="1816" spans="1:22" ht="88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9">
        <f t="shared" si="140"/>
        <v>49.183333333333337</v>
      </c>
      <c r="P1816" s="8">
        <f t="shared" si="141"/>
        <v>42.157142857142858</v>
      </c>
      <c r="Q1816" s="4" t="s">
        <v>8338</v>
      </c>
      <c r="R1816" s="4" t="s">
        <v>8339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  <c r="V1816" s="14" t="s">
        <v>8367</v>
      </c>
    </row>
    <row r="1817" spans="1:22" ht="88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9">
        <f t="shared" si="140"/>
        <v>0</v>
      </c>
      <c r="P1817" s="8">
        <f t="shared" si="141"/>
        <v>0</v>
      </c>
      <c r="Q1817" s="4" t="s">
        <v>8338</v>
      </c>
      <c r="R1817" s="4" t="s">
        <v>8339</v>
      </c>
      <c r="S1817" s="13">
        <f t="shared" si="142"/>
        <v>42172.906678240739</v>
      </c>
      <c r="T1817" s="13">
        <f t="shared" si="143"/>
        <v>42186.906678240739</v>
      </c>
      <c r="U1817">
        <f t="shared" si="144"/>
        <v>2015</v>
      </c>
      <c r="V1817" s="14" t="s">
        <v>8371</v>
      </c>
    </row>
    <row r="1818" spans="1:22" ht="88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9">
        <f t="shared" si="140"/>
        <v>2.036</v>
      </c>
      <c r="P1818" s="8">
        <f t="shared" si="141"/>
        <v>84.833333333333329</v>
      </c>
      <c r="Q1818" s="4" t="s">
        <v>8338</v>
      </c>
      <c r="R1818" s="4" t="s">
        <v>8339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  <c r="V1818" s="14" t="s">
        <v>8371</v>
      </c>
    </row>
    <row r="1819" spans="1:22" ht="66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9">
        <f t="shared" si="140"/>
        <v>52.327777777777776</v>
      </c>
      <c r="P1819" s="8">
        <f t="shared" si="141"/>
        <v>94.19</v>
      </c>
      <c r="Q1819" s="4" t="s">
        <v>8338</v>
      </c>
      <c r="R1819" s="4" t="s">
        <v>8339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  <c r="V1819" s="14" t="s">
        <v>8378</v>
      </c>
    </row>
    <row r="1820" spans="1:22" ht="66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9">
        <f t="shared" si="140"/>
        <v>0</v>
      </c>
      <c r="P1820" s="8">
        <f t="shared" si="141"/>
        <v>0</v>
      </c>
      <c r="Q1820" s="4" t="s">
        <v>8338</v>
      </c>
      <c r="R1820" s="4" t="s">
        <v>8339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  <c r="V1820" s="14" t="s">
        <v>8372</v>
      </c>
    </row>
    <row r="1821" spans="1:22" ht="88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9">
        <f t="shared" si="140"/>
        <v>2.083333333333333</v>
      </c>
      <c r="P1821" s="8">
        <f t="shared" si="141"/>
        <v>6.25</v>
      </c>
      <c r="Q1821" s="4" t="s">
        <v>8338</v>
      </c>
      <c r="R1821" s="4" t="s">
        <v>8339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  <c r="V1821" s="14" t="s">
        <v>8371</v>
      </c>
    </row>
    <row r="1822" spans="1:22" ht="11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9">
        <f t="shared" si="140"/>
        <v>6.565384615384616</v>
      </c>
      <c r="P1822" s="8">
        <f t="shared" si="141"/>
        <v>213.375</v>
      </c>
      <c r="Q1822" s="4" t="s">
        <v>8338</v>
      </c>
      <c r="R1822" s="4" t="s">
        <v>8339</v>
      </c>
      <c r="S1822" s="13">
        <f t="shared" si="142"/>
        <v>42065.084374999999</v>
      </c>
      <c r="T1822" s="13">
        <f t="shared" si="143"/>
        <v>42095.042708333334</v>
      </c>
      <c r="U1822">
        <f t="shared" si="144"/>
        <v>2015</v>
      </c>
      <c r="V1822" s="14" t="s">
        <v>8372</v>
      </c>
    </row>
    <row r="1823" spans="1:22" ht="88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9">
        <f t="shared" si="140"/>
        <v>134.88999999999999</v>
      </c>
      <c r="P1823" s="8">
        <f t="shared" si="141"/>
        <v>59.162280701754383</v>
      </c>
      <c r="Q1823" s="4" t="s">
        <v>8325</v>
      </c>
      <c r="R1823" s="4" t="s">
        <v>8326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  <c r="V1823" s="14" t="s">
        <v>8367</v>
      </c>
    </row>
    <row r="1824" spans="1:22" ht="66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9">
        <f t="shared" si="140"/>
        <v>100</v>
      </c>
      <c r="P1824" s="8">
        <f t="shared" si="141"/>
        <v>27.272727272727273</v>
      </c>
      <c r="Q1824" s="4" t="s">
        <v>8325</v>
      </c>
      <c r="R1824" s="4" t="s">
        <v>8326</v>
      </c>
      <c r="S1824" s="13">
        <f t="shared" si="142"/>
        <v>41634.797013888892</v>
      </c>
      <c r="T1824" s="13">
        <f t="shared" si="143"/>
        <v>41670.792361111111</v>
      </c>
      <c r="U1824">
        <f t="shared" si="144"/>
        <v>2013</v>
      </c>
      <c r="V1824" s="14" t="s">
        <v>8378</v>
      </c>
    </row>
    <row r="1825" spans="1:22" ht="88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9">
        <f t="shared" si="140"/>
        <v>115.85714285714286</v>
      </c>
      <c r="P1825" s="8">
        <f t="shared" si="141"/>
        <v>24.575757575757574</v>
      </c>
      <c r="Q1825" s="4" t="s">
        <v>8325</v>
      </c>
      <c r="R1825" s="4" t="s">
        <v>8326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  <c r="V1825" s="14" t="s">
        <v>8375</v>
      </c>
    </row>
    <row r="1826" spans="1:22" ht="22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9">
        <f t="shared" si="140"/>
        <v>100.06666666666666</v>
      </c>
      <c r="P1826" s="8">
        <f t="shared" si="141"/>
        <v>75.05</v>
      </c>
      <c r="Q1826" s="4" t="s">
        <v>8325</v>
      </c>
      <c r="R1826" s="4" t="s">
        <v>8326</v>
      </c>
      <c r="S1826" s="13">
        <f t="shared" si="142"/>
        <v>41626.916284722218</v>
      </c>
      <c r="T1826" s="13">
        <f t="shared" si="143"/>
        <v>41647.088888888888</v>
      </c>
      <c r="U1826">
        <f t="shared" si="144"/>
        <v>2013</v>
      </c>
      <c r="V1826" s="14" t="s">
        <v>8378</v>
      </c>
    </row>
    <row r="1827" spans="1:22" ht="88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9">
        <f t="shared" si="140"/>
        <v>105.05</v>
      </c>
      <c r="P1827" s="8">
        <f t="shared" si="141"/>
        <v>42.02</v>
      </c>
      <c r="Q1827" s="4" t="s">
        <v>8325</v>
      </c>
      <c r="R1827" s="4" t="s">
        <v>8326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  <c r="V1827" s="14" t="s">
        <v>8371</v>
      </c>
    </row>
    <row r="1828" spans="1:22" ht="44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9">
        <f t="shared" si="140"/>
        <v>101</v>
      </c>
      <c r="P1828" s="8">
        <f t="shared" si="141"/>
        <v>53.157894736842103</v>
      </c>
      <c r="Q1828" s="4" t="s">
        <v>8325</v>
      </c>
      <c r="R1828" s="4" t="s">
        <v>8326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  <c r="V1828" s="14" t="s">
        <v>8367</v>
      </c>
    </row>
    <row r="1829" spans="1:22" ht="11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9">
        <f t="shared" si="140"/>
        <v>100.66250000000001</v>
      </c>
      <c r="P1829" s="8">
        <f t="shared" si="141"/>
        <v>83.885416666666671</v>
      </c>
      <c r="Q1829" s="4" t="s">
        <v>8325</v>
      </c>
      <c r="R1829" s="4" t="s">
        <v>8326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  <c r="V1829" s="14" t="s">
        <v>8367</v>
      </c>
    </row>
    <row r="1830" spans="1:22" ht="11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9">
        <f t="shared" si="140"/>
        <v>100.16000000000001</v>
      </c>
      <c r="P1830" s="8">
        <f t="shared" si="141"/>
        <v>417.33333333333331</v>
      </c>
      <c r="Q1830" s="4" t="s">
        <v>8325</v>
      </c>
      <c r="R1830" s="4" t="s">
        <v>8326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  <c r="V1830" s="14" t="s">
        <v>8369</v>
      </c>
    </row>
    <row r="1831" spans="1:22" ht="88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9">
        <f t="shared" si="140"/>
        <v>166.68333333333334</v>
      </c>
      <c r="P1831" s="8">
        <f t="shared" si="141"/>
        <v>75.765151515151516</v>
      </c>
      <c r="Q1831" s="4" t="s">
        <v>8325</v>
      </c>
      <c r="R1831" s="4" t="s">
        <v>8326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  <c r="V1831" s="14" t="s">
        <v>8378</v>
      </c>
    </row>
    <row r="1832" spans="1:22" ht="88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9">
        <f t="shared" si="140"/>
        <v>101.53333333333335</v>
      </c>
      <c r="P1832" s="8">
        <f t="shared" si="141"/>
        <v>67.389380530973455</v>
      </c>
      <c r="Q1832" s="4" t="s">
        <v>8325</v>
      </c>
      <c r="R1832" s="4" t="s">
        <v>8326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  <c r="V1832" s="14" t="s">
        <v>8367</v>
      </c>
    </row>
    <row r="1833" spans="1:22" ht="88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9">
        <f t="shared" si="140"/>
        <v>103</v>
      </c>
      <c r="P1833" s="8">
        <f t="shared" si="141"/>
        <v>73.571428571428569</v>
      </c>
      <c r="Q1833" s="4" t="s">
        <v>8325</v>
      </c>
      <c r="R1833" s="4" t="s">
        <v>8326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  <c r="V1833" s="14" t="s">
        <v>8369</v>
      </c>
    </row>
    <row r="1834" spans="1:22" ht="88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9">
        <f t="shared" si="140"/>
        <v>142.85714285714286</v>
      </c>
      <c r="P1834" s="8">
        <f t="shared" si="141"/>
        <v>25</v>
      </c>
      <c r="Q1834" s="4" t="s">
        <v>8325</v>
      </c>
      <c r="R1834" s="4" t="s">
        <v>8326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  <c r="V1834" s="14" t="s">
        <v>8368</v>
      </c>
    </row>
    <row r="1835" spans="1:22" ht="88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9">
        <f t="shared" si="140"/>
        <v>262.5</v>
      </c>
      <c r="P1835" s="8">
        <f t="shared" si="141"/>
        <v>42</v>
      </c>
      <c r="Q1835" s="4" t="s">
        <v>8325</v>
      </c>
      <c r="R1835" s="4" t="s">
        <v>8326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  <c r="V1835" s="14" t="s">
        <v>8367</v>
      </c>
    </row>
    <row r="1836" spans="1:22" ht="44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9">
        <f t="shared" si="140"/>
        <v>118.05000000000001</v>
      </c>
      <c r="P1836" s="8">
        <f t="shared" si="141"/>
        <v>131.16666666666666</v>
      </c>
      <c r="Q1836" s="4" t="s">
        <v>8325</v>
      </c>
      <c r="R1836" s="4" t="s">
        <v>8326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  <c r="V1836" s="14" t="s">
        <v>8378</v>
      </c>
    </row>
    <row r="1837" spans="1:22" ht="132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9">
        <f t="shared" si="140"/>
        <v>104</v>
      </c>
      <c r="P1837" s="8">
        <f t="shared" si="141"/>
        <v>47.272727272727273</v>
      </c>
      <c r="Q1837" s="4" t="s">
        <v>8325</v>
      </c>
      <c r="R1837" s="4" t="s">
        <v>8326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  <c r="V1837" s="14" t="s">
        <v>8372</v>
      </c>
    </row>
    <row r="1838" spans="1:22" ht="44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9">
        <f t="shared" si="140"/>
        <v>200.34</v>
      </c>
      <c r="P1838" s="8">
        <f t="shared" si="141"/>
        <v>182.12727272727273</v>
      </c>
      <c r="Q1838" s="4" t="s">
        <v>8325</v>
      </c>
      <c r="R1838" s="4" t="s">
        <v>8326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  <c r="V1838" s="14" t="s">
        <v>8367</v>
      </c>
    </row>
    <row r="1839" spans="1:22" ht="11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9">
        <f t="shared" si="140"/>
        <v>306.83333333333331</v>
      </c>
      <c r="P1839" s="8">
        <f t="shared" si="141"/>
        <v>61.366666666666667</v>
      </c>
      <c r="Q1839" s="4" t="s">
        <v>8325</v>
      </c>
      <c r="R1839" s="4" t="s">
        <v>8326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  <c r="V1839" s="14" t="s">
        <v>8367</v>
      </c>
    </row>
    <row r="1840" spans="1:22" ht="88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9">
        <f t="shared" si="140"/>
        <v>100.149</v>
      </c>
      <c r="P1840" s="8">
        <f t="shared" si="141"/>
        <v>35.767499999999998</v>
      </c>
      <c r="Q1840" s="4" t="s">
        <v>8325</v>
      </c>
      <c r="R1840" s="4" t="s">
        <v>8326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  <c r="V1840" s="14" t="s">
        <v>8375</v>
      </c>
    </row>
    <row r="1841" spans="1:22" ht="88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9">
        <f t="shared" si="140"/>
        <v>205.29999999999998</v>
      </c>
      <c r="P1841" s="8">
        <f t="shared" si="141"/>
        <v>45.62222222222222</v>
      </c>
      <c r="Q1841" s="4" t="s">
        <v>8325</v>
      </c>
      <c r="R1841" s="4" t="s">
        <v>8326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  <c r="V1841" s="14" t="s">
        <v>8375</v>
      </c>
    </row>
    <row r="1842" spans="1:22" ht="11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9">
        <f t="shared" si="140"/>
        <v>108.88888888888889</v>
      </c>
      <c r="P1842" s="8">
        <f t="shared" si="141"/>
        <v>75.384615384615387</v>
      </c>
      <c r="Q1842" s="4" t="s">
        <v>8325</v>
      </c>
      <c r="R1842" s="4" t="s">
        <v>8326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  <c r="V1842" s="14" t="s">
        <v>8369</v>
      </c>
    </row>
    <row r="1843" spans="1:22" ht="66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9">
        <f t="shared" si="140"/>
        <v>101.75</v>
      </c>
      <c r="P1843" s="8">
        <f t="shared" si="141"/>
        <v>50.875</v>
      </c>
      <c r="Q1843" s="4" t="s">
        <v>8325</v>
      </c>
      <c r="R1843" s="4" t="s">
        <v>8326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  <c r="V1843" s="14" t="s">
        <v>8369</v>
      </c>
    </row>
    <row r="1844" spans="1:22" ht="88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9">
        <f t="shared" si="140"/>
        <v>125.25</v>
      </c>
      <c r="P1844" s="8">
        <f t="shared" si="141"/>
        <v>119.28571428571429</v>
      </c>
      <c r="Q1844" s="4" t="s">
        <v>8325</v>
      </c>
      <c r="R1844" s="4" t="s">
        <v>8326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  <c r="V1844" s="14" t="s">
        <v>8367</v>
      </c>
    </row>
    <row r="1845" spans="1:22" ht="11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9">
        <f t="shared" si="140"/>
        <v>124.0061</v>
      </c>
      <c r="P1845" s="8">
        <f t="shared" si="141"/>
        <v>92.541865671641801</v>
      </c>
      <c r="Q1845" s="4" t="s">
        <v>8325</v>
      </c>
      <c r="R1845" s="4" t="s">
        <v>8326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  <c r="V1845" s="14" t="s">
        <v>8367</v>
      </c>
    </row>
    <row r="1846" spans="1:22" ht="88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9">
        <f t="shared" si="140"/>
        <v>101.4</v>
      </c>
      <c r="P1846" s="8">
        <f t="shared" si="141"/>
        <v>76.05</v>
      </c>
      <c r="Q1846" s="4" t="s">
        <v>8325</v>
      </c>
      <c r="R1846" s="4" t="s">
        <v>8326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  <c r="V1846" s="14" t="s">
        <v>8370</v>
      </c>
    </row>
    <row r="1847" spans="1:22" ht="154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9">
        <f t="shared" si="140"/>
        <v>100</v>
      </c>
      <c r="P1847" s="8">
        <f t="shared" si="141"/>
        <v>52.631578947368418</v>
      </c>
      <c r="Q1847" s="4" t="s">
        <v>8325</v>
      </c>
      <c r="R1847" s="4" t="s">
        <v>8326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  <c r="V1847" s="14" t="s">
        <v>8371</v>
      </c>
    </row>
    <row r="1848" spans="1:22" ht="88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9">
        <f t="shared" si="140"/>
        <v>137.92666666666668</v>
      </c>
      <c r="P1848" s="8">
        <f t="shared" si="141"/>
        <v>98.990430622009569</v>
      </c>
      <c r="Q1848" s="4" t="s">
        <v>8325</v>
      </c>
      <c r="R1848" s="4" t="s">
        <v>8326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  <c r="V1848" s="14" t="s">
        <v>8377</v>
      </c>
    </row>
    <row r="1849" spans="1:22" ht="88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9">
        <f t="shared" si="140"/>
        <v>120.88000000000001</v>
      </c>
      <c r="P1849" s="8">
        <f t="shared" si="141"/>
        <v>79.526315789473685</v>
      </c>
      <c r="Q1849" s="4" t="s">
        <v>8325</v>
      </c>
      <c r="R1849" s="4" t="s">
        <v>8326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  <c r="V1849" s="14" t="s">
        <v>8372</v>
      </c>
    </row>
    <row r="1850" spans="1:22" ht="88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9">
        <f t="shared" si="140"/>
        <v>107.36666666666667</v>
      </c>
      <c r="P1850" s="8">
        <f t="shared" si="141"/>
        <v>134.20833333333334</v>
      </c>
      <c r="Q1850" s="4" t="s">
        <v>8325</v>
      </c>
      <c r="R1850" s="4" t="s">
        <v>8326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  <c r="V1850" s="14" t="s">
        <v>8370</v>
      </c>
    </row>
    <row r="1851" spans="1:22" ht="66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9">
        <f t="shared" si="140"/>
        <v>100.33333333333334</v>
      </c>
      <c r="P1851" s="8">
        <f t="shared" si="141"/>
        <v>37.625</v>
      </c>
      <c r="Q1851" s="4" t="s">
        <v>8325</v>
      </c>
      <c r="R1851" s="4" t="s">
        <v>8326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  <c r="V1851" s="14" t="s">
        <v>8375</v>
      </c>
    </row>
    <row r="1852" spans="1:22" ht="88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9">
        <f t="shared" si="140"/>
        <v>101.52222222222223</v>
      </c>
      <c r="P1852" s="8">
        <f t="shared" si="141"/>
        <v>51.044692737430168</v>
      </c>
      <c r="Q1852" s="4" t="s">
        <v>8325</v>
      </c>
      <c r="R1852" s="4" t="s">
        <v>8326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  <c r="V1852" s="14" t="s">
        <v>8371</v>
      </c>
    </row>
    <row r="1853" spans="1:22" ht="11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9">
        <f t="shared" si="140"/>
        <v>100.07692307692308</v>
      </c>
      <c r="P1853" s="8">
        <f t="shared" si="141"/>
        <v>50.03846153846154</v>
      </c>
      <c r="Q1853" s="4" t="s">
        <v>8325</v>
      </c>
      <c r="R1853" s="4" t="s">
        <v>8326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  <c r="V1853" s="14" t="s">
        <v>8373</v>
      </c>
    </row>
    <row r="1854" spans="1:22" ht="88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9">
        <f t="shared" si="140"/>
        <v>116.96666666666667</v>
      </c>
      <c r="P1854" s="8">
        <f t="shared" si="141"/>
        <v>133.93129770992365</v>
      </c>
      <c r="Q1854" s="4" t="s">
        <v>8325</v>
      </c>
      <c r="R1854" s="4" t="s">
        <v>8326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  <c r="V1854" s="14" t="s">
        <v>8372</v>
      </c>
    </row>
    <row r="1855" spans="1:22" ht="88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9">
        <f t="shared" si="140"/>
        <v>101.875</v>
      </c>
      <c r="P1855" s="8">
        <f t="shared" si="141"/>
        <v>58.214285714285715</v>
      </c>
      <c r="Q1855" s="4" t="s">
        <v>8325</v>
      </c>
      <c r="R1855" s="4" t="s">
        <v>8326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  <c r="V1855" s="14" t="s">
        <v>8375</v>
      </c>
    </row>
    <row r="1856" spans="1:22" ht="88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9">
        <f t="shared" si="140"/>
        <v>102.12366666666665</v>
      </c>
      <c r="P1856" s="8">
        <f t="shared" si="141"/>
        <v>88.037643678160919</v>
      </c>
      <c r="Q1856" s="4" t="s">
        <v>8325</v>
      </c>
      <c r="R1856" s="4" t="s">
        <v>8326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  <c r="V1856" s="14" t="s">
        <v>8369</v>
      </c>
    </row>
    <row r="1857" spans="1:22" ht="88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9">
        <f t="shared" si="140"/>
        <v>154.05897142857143</v>
      </c>
      <c r="P1857" s="8">
        <f t="shared" si="141"/>
        <v>70.576753926701571</v>
      </c>
      <c r="Q1857" s="4" t="s">
        <v>8325</v>
      </c>
      <c r="R1857" s="4" t="s">
        <v>8326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  <c r="V1857" s="14" t="s">
        <v>8377</v>
      </c>
    </row>
    <row r="1858" spans="1:22" ht="88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9">
        <f t="shared" si="140"/>
        <v>101.25</v>
      </c>
      <c r="P1858" s="8">
        <f t="shared" si="141"/>
        <v>53.289473684210527</v>
      </c>
      <c r="Q1858" s="4" t="s">
        <v>8325</v>
      </c>
      <c r="R1858" s="4" t="s">
        <v>8326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  <c r="V1858" s="14" t="s">
        <v>8371</v>
      </c>
    </row>
    <row r="1859" spans="1:22" ht="88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9">
        <f t="shared" ref="O1859:O1922" si="145">+(E1859/D1859)*100</f>
        <v>100</v>
      </c>
      <c r="P1859" s="8">
        <f t="shared" ref="P1859:P1922" si="146">+IFERROR(E1859/L1859,0)</f>
        <v>136.36363636363637</v>
      </c>
      <c r="Q1859" s="4" t="s">
        <v>8325</v>
      </c>
      <c r="R1859" s="4" t="s">
        <v>8326</v>
      </c>
      <c r="S1859" s="13">
        <f t="shared" ref="S1859:S1922" si="147">(((J1859/86400)+25569))</f>
        <v>41864.76866898148</v>
      </c>
      <c r="T1859" s="13">
        <f t="shared" ref="T1859:T1922" si="148">(((I1859/86400)+25569))</f>
        <v>41894.76866898148</v>
      </c>
      <c r="U1859">
        <f t="shared" ref="U1859:U1922" si="149">+YEAR(S1859)</f>
        <v>2014</v>
      </c>
      <c r="V1859" s="14" t="s">
        <v>8374</v>
      </c>
    </row>
    <row r="1860" spans="1:22" ht="11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9">
        <f t="shared" si="145"/>
        <v>108.74800874800874</v>
      </c>
      <c r="P1860" s="8">
        <f t="shared" si="146"/>
        <v>40.547315436241611</v>
      </c>
      <c r="Q1860" s="4" t="s">
        <v>8325</v>
      </c>
      <c r="R1860" s="4" t="s">
        <v>8326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  <c r="V1860" s="14" t="s">
        <v>8376</v>
      </c>
    </row>
    <row r="1861" spans="1:22" ht="44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9">
        <f t="shared" si="145"/>
        <v>131.83333333333334</v>
      </c>
      <c r="P1861" s="8">
        <f t="shared" si="146"/>
        <v>70.625</v>
      </c>
      <c r="Q1861" s="4" t="s">
        <v>8325</v>
      </c>
      <c r="R1861" s="4" t="s">
        <v>8326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  <c r="V1861" s="14" t="s">
        <v>8374</v>
      </c>
    </row>
    <row r="1862" spans="1:22" ht="88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9">
        <f t="shared" si="145"/>
        <v>133.46666666666667</v>
      </c>
      <c r="P1862" s="8">
        <f t="shared" si="146"/>
        <v>52.684210526315788</v>
      </c>
      <c r="Q1862" s="4" t="s">
        <v>8325</v>
      </c>
      <c r="R1862" s="4" t="s">
        <v>8326</v>
      </c>
      <c r="S1862" s="13">
        <f t="shared" si="147"/>
        <v>41655.70930555556</v>
      </c>
      <c r="T1862" s="13">
        <f t="shared" si="148"/>
        <v>41676.70930555556</v>
      </c>
      <c r="U1862">
        <f t="shared" si="149"/>
        <v>2014</v>
      </c>
      <c r="V1862" s="14" t="s">
        <v>8367</v>
      </c>
    </row>
    <row r="1863" spans="1:22" ht="11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9">
        <f t="shared" si="145"/>
        <v>0</v>
      </c>
      <c r="P1863" s="8">
        <f t="shared" si="146"/>
        <v>0</v>
      </c>
      <c r="Q1863" s="4" t="s">
        <v>8333</v>
      </c>
      <c r="R1863" s="4" t="s">
        <v>8335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  <c r="V1863" s="14" t="s">
        <v>8378</v>
      </c>
    </row>
    <row r="1864" spans="1:22" ht="88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9">
        <f t="shared" si="145"/>
        <v>8.0833333333333321</v>
      </c>
      <c r="P1864" s="8">
        <f t="shared" si="146"/>
        <v>90.9375</v>
      </c>
      <c r="Q1864" s="4" t="s">
        <v>8333</v>
      </c>
      <c r="R1864" s="4" t="s">
        <v>8335</v>
      </c>
      <c r="S1864" s="13">
        <f t="shared" si="147"/>
        <v>42755.492754629631</v>
      </c>
      <c r="T1864" s="13">
        <f t="shared" si="148"/>
        <v>42802.3125</v>
      </c>
      <c r="U1864">
        <f t="shared" si="149"/>
        <v>2017</v>
      </c>
      <c r="V1864" s="14" t="s">
        <v>8367</v>
      </c>
    </row>
    <row r="1865" spans="1:22" ht="88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9">
        <f t="shared" si="145"/>
        <v>0.4</v>
      </c>
      <c r="P1865" s="8">
        <f t="shared" si="146"/>
        <v>5</v>
      </c>
      <c r="Q1865" s="4" t="s">
        <v>8333</v>
      </c>
      <c r="R1865" s="4" t="s">
        <v>8335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  <c r="V1865" s="14" t="s">
        <v>8370</v>
      </c>
    </row>
    <row r="1866" spans="1:22" ht="11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9">
        <f t="shared" si="145"/>
        <v>42.892307692307689</v>
      </c>
      <c r="P1866" s="8">
        <f t="shared" si="146"/>
        <v>58.083333333333336</v>
      </c>
      <c r="Q1866" s="4" t="s">
        <v>8333</v>
      </c>
      <c r="R1866" s="4" t="s">
        <v>8335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  <c r="V1866" s="14" t="s">
        <v>8369</v>
      </c>
    </row>
    <row r="1867" spans="1:22" ht="11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9">
        <f t="shared" si="145"/>
        <v>3.6363636363636364E-3</v>
      </c>
      <c r="P1867" s="8">
        <f t="shared" si="146"/>
        <v>2</v>
      </c>
      <c r="Q1867" s="4" t="s">
        <v>8333</v>
      </c>
      <c r="R1867" s="4" t="s">
        <v>8335</v>
      </c>
      <c r="S1867" s="13">
        <f t="shared" si="147"/>
        <v>42645.367442129631</v>
      </c>
      <c r="T1867" s="13">
        <f t="shared" si="148"/>
        <v>42680.409108796295</v>
      </c>
      <c r="U1867">
        <f t="shared" si="149"/>
        <v>2016</v>
      </c>
      <c r="V1867" s="14" t="s">
        <v>8376</v>
      </c>
    </row>
    <row r="1868" spans="1:22" ht="88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9">
        <f t="shared" si="145"/>
        <v>0.5</v>
      </c>
      <c r="P1868" s="8">
        <f t="shared" si="146"/>
        <v>62.5</v>
      </c>
      <c r="Q1868" s="4" t="s">
        <v>8333</v>
      </c>
      <c r="R1868" s="4" t="s">
        <v>8335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  <c r="V1868" s="14" t="s">
        <v>8367</v>
      </c>
    </row>
    <row r="1869" spans="1:22" ht="11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9">
        <f t="shared" si="145"/>
        <v>0.05</v>
      </c>
      <c r="P1869" s="8">
        <f t="shared" si="146"/>
        <v>10</v>
      </c>
      <c r="Q1869" s="4" t="s">
        <v>8333</v>
      </c>
      <c r="R1869" s="4" t="s">
        <v>8335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  <c r="V1869" s="14" t="s">
        <v>8376</v>
      </c>
    </row>
    <row r="1870" spans="1:22" ht="88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9">
        <f t="shared" si="145"/>
        <v>4.8680000000000003</v>
      </c>
      <c r="P1870" s="8">
        <f t="shared" si="146"/>
        <v>71.588235294117652</v>
      </c>
      <c r="Q1870" s="4" t="s">
        <v>8333</v>
      </c>
      <c r="R1870" s="4" t="s">
        <v>8335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  <c r="V1870" s="14" t="s">
        <v>8377</v>
      </c>
    </row>
    <row r="1871" spans="1:22" ht="88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9">
        <f t="shared" si="145"/>
        <v>0</v>
      </c>
      <c r="P1871" s="8">
        <f t="shared" si="146"/>
        <v>0</v>
      </c>
      <c r="Q1871" s="4" t="s">
        <v>8333</v>
      </c>
      <c r="R1871" s="4" t="s">
        <v>8335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  <c r="V1871" s="14" t="s">
        <v>8378</v>
      </c>
    </row>
    <row r="1872" spans="1:22" ht="88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9">
        <f t="shared" si="145"/>
        <v>10.314285714285715</v>
      </c>
      <c r="P1872" s="8">
        <f t="shared" si="146"/>
        <v>32.81818181818182</v>
      </c>
      <c r="Q1872" s="4" t="s">
        <v>8333</v>
      </c>
      <c r="R1872" s="4" t="s">
        <v>8335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  <c r="V1872" s="14" t="s">
        <v>8367</v>
      </c>
    </row>
    <row r="1873" spans="1:22" ht="11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9">
        <f t="shared" si="145"/>
        <v>71.784615384615378</v>
      </c>
      <c r="P1873" s="8">
        <f t="shared" si="146"/>
        <v>49.11578947368421</v>
      </c>
      <c r="Q1873" s="4" t="s">
        <v>8333</v>
      </c>
      <c r="R1873" s="4" t="s">
        <v>8335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  <c r="V1873" s="14" t="s">
        <v>8376</v>
      </c>
    </row>
    <row r="1874" spans="1:22" ht="88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9">
        <f t="shared" si="145"/>
        <v>1.06</v>
      </c>
      <c r="P1874" s="8">
        <f t="shared" si="146"/>
        <v>16.307692307692307</v>
      </c>
      <c r="Q1874" s="4" t="s">
        <v>8333</v>
      </c>
      <c r="R1874" s="4" t="s">
        <v>8335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  <c r="V1874" s="14" t="s">
        <v>8370</v>
      </c>
    </row>
    <row r="1875" spans="1:22" ht="88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9">
        <f t="shared" si="145"/>
        <v>0.44999999999999996</v>
      </c>
      <c r="P1875" s="8">
        <f t="shared" si="146"/>
        <v>18</v>
      </c>
      <c r="Q1875" s="4" t="s">
        <v>8333</v>
      </c>
      <c r="R1875" s="4" t="s">
        <v>8335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  <c r="V1875" s="14" t="s">
        <v>8371</v>
      </c>
    </row>
    <row r="1876" spans="1:22" ht="11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9">
        <f t="shared" si="145"/>
        <v>1.6250000000000001E-2</v>
      </c>
      <c r="P1876" s="8">
        <f t="shared" si="146"/>
        <v>13</v>
      </c>
      <c r="Q1876" s="4" t="s">
        <v>8333</v>
      </c>
      <c r="R1876" s="4" t="s">
        <v>8335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  <c r="V1876" s="14" t="s">
        <v>8371</v>
      </c>
    </row>
    <row r="1877" spans="1:22" ht="66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9">
        <f t="shared" si="145"/>
        <v>0.51</v>
      </c>
      <c r="P1877" s="8">
        <f t="shared" si="146"/>
        <v>17</v>
      </c>
      <c r="Q1877" s="4" t="s">
        <v>8333</v>
      </c>
      <c r="R1877" s="4" t="s">
        <v>8335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  <c r="V1877" s="14" t="s">
        <v>8371</v>
      </c>
    </row>
    <row r="1878" spans="1:22" ht="88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9">
        <f t="shared" si="145"/>
        <v>0</v>
      </c>
      <c r="P1878" s="8">
        <f t="shared" si="146"/>
        <v>0</v>
      </c>
      <c r="Q1878" s="4" t="s">
        <v>8333</v>
      </c>
      <c r="R1878" s="4" t="s">
        <v>8335</v>
      </c>
      <c r="S1878" s="13">
        <f t="shared" si="147"/>
        <v>41776.284780092596</v>
      </c>
      <c r="T1878" s="13">
        <f t="shared" si="148"/>
        <v>41806.284780092596</v>
      </c>
      <c r="U1878">
        <f t="shared" si="149"/>
        <v>2014</v>
      </c>
      <c r="V1878" s="14" t="s">
        <v>8370</v>
      </c>
    </row>
    <row r="1879" spans="1:22" ht="66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9">
        <f t="shared" si="145"/>
        <v>0</v>
      </c>
      <c r="P1879" s="8">
        <f t="shared" si="146"/>
        <v>0</v>
      </c>
      <c r="Q1879" s="4" t="s">
        <v>8333</v>
      </c>
      <c r="R1879" s="4" t="s">
        <v>8335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  <c r="V1879" s="14" t="s">
        <v>8367</v>
      </c>
    </row>
    <row r="1880" spans="1:22" ht="11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9">
        <f t="shared" si="145"/>
        <v>0</v>
      </c>
      <c r="P1880" s="8">
        <f t="shared" si="146"/>
        <v>0</v>
      </c>
      <c r="Q1880" s="4" t="s">
        <v>8333</v>
      </c>
      <c r="R1880" s="4" t="s">
        <v>8335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  <c r="V1880" s="14" t="s">
        <v>8370</v>
      </c>
    </row>
    <row r="1881" spans="1:22" ht="88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9">
        <f t="shared" si="145"/>
        <v>0.12</v>
      </c>
      <c r="P1881" s="8">
        <f t="shared" si="146"/>
        <v>3</v>
      </c>
      <c r="Q1881" s="4" t="s">
        <v>8333</v>
      </c>
      <c r="R1881" s="4" t="s">
        <v>8335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  <c r="V1881" s="14" t="s">
        <v>8368</v>
      </c>
    </row>
    <row r="1882" spans="1:22" ht="66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9">
        <f t="shared" si="145"/>
        <v>20.080000000000002</v>
      </c>
      <c r="P1882" s="8">
        <f t="shared" si="146"/>
        <v>41.833333333333336</v>
      </c>
      <c r="Q1882" s="4" t="s">
        <v>8333</v>
      </c>
      <c r="R1882" s="4" t="s">
        <v>8335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  <c r="V1882" s="14" t="s">
        <v>8372</v>
      </c>
    </row>
    <row r="1883" spans="1:22" ht="88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9">
        <f t="shared" si="145"/>
        <v>172.68449999999999</v>
      </c>
      <c r="P1883" s="8">
        <f t="shared" si="146"/>
        <v>49.338428571428572</v>
      </c>
      <c r="Q1883" s="4" t="s">
        <v>8325</v>
      </c>
      <c r="R1883" s="4" t="s">
        <v>8329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  <c r="V1883" s="14" t="s">
        <v>8368</v>
      </c>
    </row>
    <row r="1884" spans="1:22" ht="88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9">
        <f t="shared" si="145"/>
        <v>100.8955223880597</v>
      </c>
      <c r="P1884" s="8">
        <f t="shared" si="146"/>
        <v>41.728395061728392</v>
      </c>
      <c r="Q1884" s="4" t="s">
        <v>8325</v>
      </c>
      <c r="R1884" s="4" t="s">
        <v>8329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  <c r="V1884" s="14" t="s">
        <v>8371</v>
      </c>
    </row>
    <row r="1885" spans="1:22" ht="88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9">
        <f t="shared" si="145"/>
        <v>104.8048048048048</v>
      </c>
      <c r="P1885" s="8">
        <f t="shared" si="146"/>
        <v>32.71875</v>
      </c>
      <c r="Q1885" s="4" t="s">
        <v>8325</v>
      </c>
      <c r="R1885" s="4" t="s">
        <v>8329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  <c r="V1885" s="14" t="s">
        <v>8372</v>
      </c>
    </row>
    <row r="1886" spans="1:22" ht="88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9">
        <f t="shared" si="145"/>
        <v>135.1</v>
      </c>
      <c r="P1886" s="8">
        <f t="shared" si="146"/>
        <v>51.96153846153846</v>
      </c>
      <c r="Q1886" s="4" t="s">
        <v>8325</v>
      </c>
      <c r="R1886" s="4" t="s">
        <v>8329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  <c r="V1886" s="14" t="s">
        <v>8376</v>
      </c>
    </row>
    <row r="1887" spans="1:22" ht="88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9">
        <f t="shared" si="145"/>
        <v>116.32786885245903</v>
      </c>
      <c r="P1887" s="8">
        <f t="shared" si="146"/>
        <v>50.685714285714283</v>
      </c>
      <c r="Q1887" s="4" t="s">
        <v>8325</v>
      </c>
      <c r="R1887" s="4" t="s">
        <v>8329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  <c r="V1887" s="14" t="s">
        <v>8373</v>
      </c>
    </row>
    <row r="1888" spans="1:22" ht="110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9">
        <f t="shared" si="145"/>
        <v>102.08333333333333</v>
      </c>
      <c r="P1888" s="8">
        <f t="shared" si="146"/>
        <v>42.241379310344826</v>
      </c>
      <c r="Q1888" s="4" t="s">
        <v>8325</v>
      </c>
      <c r="R1888" s="4" t="s">
        <v>8329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  <c r="V1888" s="14" t="s">
        <v>8376</v>
      </c>
    </row>
    <row r="1889" spans="1:22" ht="88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9">
        <f t="shared" si="145"/>
        <v>111.16666666666666</v>
      </c>
      <c r="P1889" s="8">
        <f t="shared" si="146"/>
        <v>416.875</v>
      </c>
      <c r="Q1889" s="4" t="s">
        <v>8325</v>
      </c>
      <c r="R1889" s="4" t="s">
        <v>8329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  <c r="V1889" s="14" t="s">
        <v>8377</v>
      </c>
    </row>
    <row r="1890" spans="1:22" ht="11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9">
        <f t="shared" si="145"/>
        <v>166.08</v>
      </c>
      <c r="P1890" s="8">
        <f t="shared" si="146"/>
        <v>46.651685393258425</v>
      </c>
      <c r="Q1890" s="4" t="s">
        <v>8325</v>
      </c>
      <c r="R1890" s="4" t="s">
        <v>8329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  <c r="V1890" s="14" t="s">
        <v>8370</v>
      </c>
    </row>
    <row r="1891" spans="1:22" ht="88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9">
        <f t="shared" si="145"/>
        <v>106.60000000000001</v>
      </c>
      <c r="P1891" s="8">
        <f t="shared" si="146"/>
        <v>48.454545454545453</v>
      </c>
      <c r="Q1891" s="4" t="s">
        <v>8325</v>
      </c>
      <c r="R1891" s="4" t="s">
        <v>8329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  <c r="V1891" s="14" t="s">
        <v>8367</v>
      </c>
    </row>
    <row r="1892" spans="1:22" ht="88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9">
        <f t="shared" si="145"/>
        <v>144.58441666666667</v>
      </c>
      <c r="P1892" s="8">
        <f t="shared" si="146"/>
        <v>70.5289837398374</v>
      </c>
      <c r="Q1892" s="4" t="s">
        <v>8325</v>
      </c>
      <c r="R1892" s="4" t="s">
        <v>8329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  <c r="V1892" s="14" t="s">
        <v>8377</v>
      </c>
    </row>
    <row r="1893" spans="1:22" ht="11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9">
        <f t="shared" si="145"/>
        <v>105.55000000000001</v>
      </c>
      <c r="P1893" s="8">
        <f t="shared" si="146"/>
        <v>87.958333333333329</v>
      </c>
      <c r="Q1893" s="4" t="s">
        <v>8325</v>
      </c>
      <c r="R1893" s="4" t="s">
        <v>8329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  <c r="V1893" s="14" t="s">
        <v>8371</v>
      </c>
    </row>
    <row r="1894" spans="1:22" ht="66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9">
        <f t="shared" si="145"/>
        <v>136.60000000000002</v>
      </c>
      <c r="P1894" s="8">
        <f t="shared" si="146"/>
        <v>26.26923076923077</v>
      </c>
      <c r="Q1894" s="4" t="s">
        <v>8325</v>
      </c>
      <c r="R1894" s="4" t="s">
        <v>8329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  <c r="V1894" s="14" t="s">
        <v>8370</v>
      </c>
    </row>
    <row r="1895" spans="1:22" ht="88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9">
        <f t="shared" si="145"/>
        <v>104</v>
      </c>
      <c r="P1895" s="8">
        <f t="shared" si="146"/>
        <v>57.777777777777779</v>
      </c>
      <c r="Q1895" s="4" t="s">
        <v>8325</v>
      </c>
      <c r="R1895" s="4" t="s">
        <v>8329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  <c r="V1895" s="14" t="s">
        <v>8372</v>
      </c>
    </row>
    <row r="1896" spans="1:22" ht="44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9">
        <f t="shared" si="145"/>
        <v>114.5</v>
      </c>
      <c r="P1896" s="8">
        <f t="shared" si="146"/>
        <v>57.25</v>
      </c>
      <c r="Q1896" s="4" t="s">
        <v>8325</v>
      </c>
      <c r="R1896" s="4" t="s">
        <v>8329</v>
      </c>
      <c r="S1896" s="13">
        <f t="shared" si="147"/>
        <v>40920.90489583333</v>
      </c>
      <c r="T1896" s="13">
        <f t="shared" si="148"/>
        <v>40951.90489583333</v>
      </c>
      <c r="U1896">
        <f t="shared" si="149"/>
        <v>2012</v>
      </c>
      <c r="V1896" s="14" t="s">
        <v>8367</v>
      </c>
    </row>
    <row r="1897" spans="1:22" ht="11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9">
        <f t="shared" si="145"/>
        <v>101.71957671957672</v>
      </c>
      <c r="P1897" s="8">
        <f t="shared" si="146"/>
        <v>196.34042553191489</v>
      </c>
      <c r="Q1897" s="4" t="s">
        <v>8325</v>
      </c>
      <c r="R1897" s="4" t="s">
        <v>8329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  <c r="V1897" s="14" t="s">
        <v>8375</v>
      </c>
    </row>
    <row r="1898" spans="1:22" ht="88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9">
        <f t="shared" si="145"/>
        <v>123.94678492239468</v>
      </c>
      <c r="P1898" s="8">
        <f t="shared" si="146"/>
        <v>43</v>
      </c>
      <c r="Q1898" s="4" t="s">
        <v>8325</v>
      </c>
      <c r="R1898" s="4" t="s">
        <v>8329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  <c r="V1898" s="14" t="s">
        <v>8372</v>
      </c>
    </row>
    <row r="1899" spans="1:22" ht="88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9">
        <f t="shared" si="145"/>
        <v>102.45669291338582</v>
      </c>
      <c r="P1899" s="8">
        <f t="shared" si="146"/>
        <v>35.551912568306008</v>
      </c>
      <c r="Q1899" s="4" t="s">
        <v>8325</v>
      </c>
      <c r="R1899" s="4" t="s">
        <v>8329</v>
      </c>
      <c r="S1899" s="13">
        <f t="shared" si="147"/>
        <v>41680.583402777775</v>
      </c>
      <c r="T1899" s="13">
        <f t="shared" si="148"/>
        <v>41702.875</v>
      </c>
      <c r="U1899">
        <f t="shared" si="149"/>
        <v>2014</v>
      </c>
      <c r="V1899" s="14" t="s">
        <v>8368</v>
      </c>
    </row>
    <row r="1900" spans="1:22" ht="88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9">
        <f t="shared" si="145"/>
        <v>144.5</v>
      </c>
      <c r="P1900" s="8">
        <f t="shared" si="146"/>
        <v>68.80952380952381</v>
      </c>
      <c r="Q1900" s="4" t="s">
        <v>8325</v>
      </c>
      <c r="R1900" s="4" t="s">
        <v>8329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  <c r="V1900" s="14" t="s">
        <v>8378</v>
      </c>
    </row>
    <row r="1901" spans="1:22" ht="11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9">
        <f t="shared" si="145"/>
        <v>133.33333333333331</v>
      </c>
      <c r="P1901" s="8">
        <f t="shared" si="146"/>
        <v>28.571428571428573</v>
      </c>
      <c r="Q1901" s="4" t="s">
        <v>8325</v>
      </c>
      <c r="R1901" s="4" t="s">
        <v>8329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  <c r="V1901" s="14" t="s">
        <v>8368</v>
      </c>
    </row>
    <row r="1902" spans="1:22" ht="11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9">
        <f t="shared" si="145"/>
        <v>109.3644</v>
      </c>
      <c r="P1902" s="8">
        <f t="shared" si="146"/>
        <v>50.631666666666668</v>
      </c>
      <c r="Q1902" s="4" t="s">
        <v>8325</v>
      </c>
      <c r="R1902" s="4" t="s">
        <v>8329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  <c r="V1902" s="14" t="s">
        <v>8375</v>
      </c>
    </row>
    <row r="1903" spans="1:22" ht="88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9">
        <f t="shared" si="145"/>
        <v>2.6969696969696968</v>
      </c>
      <c r="P1903" s="8">
        <f t="shared" si="146"/>
        <v>106.8</v>
      </c>
      <c r="Q1903" s="4" t="s">
        <v>8319</v>
      </c>
      <c r="R1903" s="4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  <c r="V1903" s="14" t="s">
        <v>8369</v>
      </c>
    </row>
    <row r="1904" spans="1:22" ht="88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9">
        <f t="shared" si="145"/>
        <v>1.2</v>
      </c>
      <c r="P1904" s="8">
        <f t="shared" si="146"/>
        <v>4</v>
      </c>
      <c r="Q1904" s="4" t="s">
        <v>8319</v>
      </c>
      <c r="R1904" s="4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  <c r="V1904" s="14" t="s">
        <v>8368</v>
      </c>
    </row>
    <row r="1905" spans="1:22" ht="88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9">
        <f t="shared" si="145"/>
        <v>46.6</v>
      </c>
      <c r="P1905" s="8">
        <f t="shared" si="146"/>
        <v>34.097560975609753</v>
      </c>
      <c r="Q1905" s="4" t="s">
        <v>8319</v>
      </c>
      <c r="R1905" s="4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  <c r="V1905" s="14" t="s">
        <v>8377</v>
      </c>
    </row>
    <row r="1906" spans="1:22" ht="88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9">
        <f t="shared" si="145"/>
        <v>0.1</v>
      </c>
      <c r="P1906" s="8">
        <f t="shared" si="146"/>
        <v>25</v>
      </c>
      <c r="Q1906" s="4" t="s">
        <v>8319</v>
      </c>
      <c r="R1906" s="4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  <c r="V1906" s="14" t="s">
        <v>8377</v>
      </c>
    </row>
    <row r="1907" spans="1:22" ht="11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9">
        <f t="shared" si="145"/>
        <v>0.16800000000000001</v>
      </c>
      <c r="P1907" s="8">
        <f t="shared" si="146"/>
        <v>10.5</v>
      </c>
      <c r="Q1907" s="4" t="s">
        <v>8319</v>
      </c>
      <c r="R1907" s="4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  <c r="V1907" s="14" t="s">
        <v>8374</v>
      </c>
    </row>
    <row r="1908" spans="1:22" ht="88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9">
        <f t="shared" si="145"/>
        <v>42.76</v>
      </c>
      <c r="P1908" s="8">
        <f t="shared" si="146"/>
        <v>215.95959595959596</v>
      </c>
      <c r="Q1908" s="4" t="s">
        <v>8319</v>
      </c>
      <c r="R1908" s="4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  <c r="V1908" s="14" t="s">
        <v>8370</v>
      </c>
    </row>
    <row r="1909" spans="1:22" ht="88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9">
        <f t="shared" si="145"/>
        <v>0.28333333333333333</v>
      </c>
      <c r="P1909" s="8">
        <f t="shared" si="146"/>
        <v>21.25</v>
      </c>
      <c r="Q1909" s="4" t="s">
        <v>8319</v>
      </c>
      <c r="R1909" s="4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  <c r="V1909" s="14" t="s">
        <v>8370</v>
      </c>
    </row>
    <row r="1910" spans="1:22" ht="11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9">
        <f t="shared" si="145"/>
        <v>1.7319999999999998</v>
      </c>
      <c r="P1910" s="8">
        <f t="shared" si="146"/>
        <v>108.25</v>
      </c>
      <c r="Q1910" s="4" t="s">
        <v>8319</v>
      </c>
      <c r="R1910" s="4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  <c r="V1910" s="14" t="s">
        <v>8377</v>
      </c>
    </row>
    <row r="1911" spans="1:22" ht="88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9">
        <f t="shared" si="145"/>
        <v>14.111428571428572</v>
      </c>
      <c r="P1911" s="8">
        <f t="shared" si="146"/>
        <v>129.97368421052633</v>
      </c>
      <c r="Q1911" s="4" t="s">
        <v>8319</v>
      </c>
      <c r="R1911" s="4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  <c r="V1911" s="14" t="s">
        <v>8375</v>
      </c>
    </row>
    <row r="1912" spans="1:22" ht="88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9">
        <f t="shared" si="145"/>
        <v>39.395294117647055</v>
      </c>
      <c r="P1912" s="8">
        <f t="shared" si="146"/>
        <v>117.49473684210527</v>
      </c>
      <c r="Q1912" s="4" t="s">
        <v>8319</v>
      </c>
      <c r="R1912" s="4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  <c r="V1912" s="14" t="s">
        <v>8375</v>
      </c>
    </row>
    <row r="1913" spans="1:22" ht="88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9">
        <f t="shared" si="145"/>
        <v>2.3529411764705882E-2</v>
      </c>
      <c r="P1913" s="8">
        <f t="shared" si="146"/>
        <v>10</v>
      </c>
      <c r="Q1913" s="4" t="s">
        <v>8319</v>
      </c>
      <c r="R1913" s="4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  <c r="V1913" s="14" t="s">
        <v>8373</v>
      </c>
    </row>
    <row r="1914" spans="1:22" ht="88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9">
        <f t="shared" si="145"/>
        <v>59.3</v>
      </c>
      <c r="P1914" s="8">
        <f t="shared" si="146"/>
        <v>70.595238095238102</v>
      </c>
      <c r="Q1914" s="4" t="s">
        <v>8319</v>
      </c>
      <c r="R1914" s="4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  <c r="V1914" s="14" t="s">
        <v>8370</v>
      </c>
    </row>
    <row r="1915" spans="1:22" ht="66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9">
        <f t="shared" si="145"/>
        <v>1.3270833333333334</v>
      </c>
      <c r="P1915" s="8">
        <f t="shared" si="146"/>
        <v>24.5</v>
      </c>
      <c r="Q1915" s="4" t="s">
        <v>8319</v>
      </c>
      <c r="R1915" s="4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  <c r="V1915" s="14" t="s">
        <v>8375</v>
      </c>
    </row>
    <row r="1916" spans="1:22" ht="11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9">
        <f t="shared" si="145"/>
        <v>9.0090090090090094</v>
      </c>
      <c r="P1916" s="8">
        <f t="shared" si="146"/>
        <v>30</v>
      </c>
      <c r="Q1916" s="4" t="s">
        <v>8319</v>
      </c>
      <c r="R1916" s="4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  <c r="V1916" s="14" t="s">
        <v>8376</v>
      </c>
    </row>
    <row r="1917" spans="1:22" ht="88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9">
        <f t="shared" si="145"/>
        <v>1.6</v>
      </c>
      <c r="P1917" s="8">
        <f t="shared" si="146"/>
        <v>2</v>
      </c>
      <c r="Q1917" s="4" t="s">
        <v>8319</v>
      </c>
      <c r="R1917" s="4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  <c r="V1917" s="14" t="s">
        <v>8374</v>
      </c>
    </row>
    <row r="1918" spans="1:22" ht="66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9">
        <f t="shared" si="145"/>
        <v>0.51</v>
      </c>
      <c r="P1918" s="8">
        <f t="shared" si="146"/>
        <v>17</v>
      </c>
      <c r="Q1918" s="4" t="s">
        <v>8319</v>
      </c>
      <c r="R1918" s="4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  <c r="V1918" s="14" t="s">
        <v>8376</v>
      </c>
    </row>
    <row r="1919" spans="1:22" ht="44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9">
        <f t="shared" si="145"/>
        <v>52.570512820512818</v>
      </c>
      <c r="P1919" s="8">
        <f t="shared" si="146"/>
        <v>2928.9285714285716</v>
      </c>
      <c r="Q1919" s="4" t="s">
        <v>8319</v>
      </c>
      <c r="R1919" s="4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  <c r="V1919" s="14" t="s">
        <v>8367</v>
      </c>
    </row>
    <row r="1920" spans="1:22" ht="88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9">
        <f t="shared" si="145"/>
        <v>1.04</v>
      </c>
      <c r="P1920" s="8">
        <f t="shared" si="146"/>
        <v>28.888888888888889</v>
      </c>
      <c r="Q1920" s="4" t="s">
        <v>8319</v>
      </c>
      <c r="R1920" s="4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  <c r="V1920" s="14" t="s">
        <v>8373</v>
      </c>
    </row>
    <row r="1921" spans="1:22" ht="88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9">
        <f t="shared" si="145"/>
        <v>47.4</v>
      </c>
      <c r="P1921" s="8">
        <f t="shared" si="146"/>
        <v>29.625</v>
      </c>
      <c r="Q1921" s="4" t="s">
        <v>8319</v>
      </c>
      <c r="R1921" s="4" t="s">
        <v>8348</v>
      </c>
      <c r="S1921" s="13">
        <f t="shared" si="147"/>
        <v>42113.875567129631</v>
      </c>
      <c r="T1921" s="13">
        <f t="shared" si="148"/>
        <v>42143.875567129631</v>
      </c>
      <c r="U1921">
        <f t="shared" si="149"/>
        <v>2015</v>
      </c>
      <c r="V1921" s="14" t="s">
        <v>8369</v>
      </c>
    </row>
    <row r="1922" spans="1:22" ht="66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9">
        <f t="shared" si="145"/>
        <v>43.03</v>
      </c>
      <c r="P1922" s="8">
        <f t="shared" si="146"/>
        <v>40.980952380952381</v>
      </c>
      <c r="Q1922" s="4" t="s">
        <v>8319</v>
      </c>
      <c r="R1922" s="4" t="s">
        <v>8348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  <c r="V1922" s="14" t="s">
        <v>8375</v>
      </c>
    </row>
    <row r="1923" spans="1:22" ht="44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9">
        <f t="shared" ref="O1923:O1986" si="150">+(E1923/D1923)*100</f>
        <v>136.80000000000001</v>
      </c>
      <c r="P1923" s="8">
        <f t="shared" ref="P1923:P1986" si="151">+IFERROR(E1923/L1923,0)</f>
        <v>54</v>
      </c>
      <c r="Q1923" s="4" t="s">
        <v>8325</v>
      </c>
      <c r="R1923" s="4" t="s">
        <v>8329</v>
      </c>
      <c r="S1923" s="13">
        <f t="shared" ref="S1923:S1986" si="152">(((J1923/86400)+25569))</f>
        <v>41074.221562500003</v>
      </c>
      <c r="T1923" s="13">
        <f t="shared" ref="T1923:T1986" si="153">(((I1923/86400)+25569))</f>
        <v>41104.221562500003</v>
      </c>
      <c r="U1923">
        <f t="shared" ref="U1923:U1986" si="154">+YEAR(S1923)</f>
        <v>2012</v>
      </c>
      <c r="V1923" s="14" t="s">
        <v>8371</v>
      </c>
    </row>
    <row r="1924" spans="1:22" ht="88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9">
        <f t="shared" si="150"/>
        <v>115.55</v>
      </c>
      <c r="P1924" s="8">
        <f t="shared" si="151"/>
        <v>36.109375</v>
      </c>
      <c r="Q1924" s="4" t="s">
        <v>8325</v>
      </c>
      <c r="R1924" s="4" t="s">
        <v>8329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  <c r="V1924" s="14" t="s">
        <v>8377</v>
      </c>
    </row>
    <row r="1925" spans="1:22" ht="66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9">
        <f t="shared" si="150"/>
        <v>240.79999999999998</v>
      </c>
      <c r="P1925" s="8">
        <f t="shared" si="151"/>
        <v>23.153846153846153</v>
      </c>
      <c r="Q1925" s="4" t="s">
        <v>8325</v>
      </c>
      <c r="R1925" s="4" t="s">
        <v>8329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  <c r="V1925" s="14" t="s">
        <v>8374</v>
      </c>
    </row>
    <row r="1926" spans="1:22" ht="110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9">
        <f t="shared" si="150"/>
        <v>114.39999999999999</v>
      </c>
      <c r="P1926" s="8">
        <f t="shared" si="151"/>
        <v>104</v>
      </c>
      <c r="Q1926" s="4" t="s">
        <v>8325</v>
      </c>
      <c r="R1926" s="4" t="s">
        <v>8329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  <c r="V1926" s="14" t="s">
        <v>8378</v>
      </c>
    </row>
    <row r="1927" spans="1:22" ht="66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9">
        <f t="shared" si="150"/>
        <v>110.33333333333333</v>
      </c>
      <c r="P1927" s="8">
        <f t="shared" si="151"/>
        <v>31.826923076923077</v>
      </c>
      <c r="Q1927" s="4" t="s">
        <v>8325</v>
      </c>
      <c r="R1927" s="4" t="s">
        <v>8329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  <c r="V1927" s="14" t="s">
        <v>8375</v>
      </c>
    </row>
    <row r="1928" spans="1:22" ht="11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9">
        <f t="shared" si="150"/>
        <v>195.37933333333334</v>
      </c>
      <c r="P1928" s="8">
        <f t="shared" si="151"/>
        <v>27.3896261682243</v>
      </c>
      <c r="Q1928" s="4" t="s">
        <v>8325</v>
      </c>
      <c r="R1928" s="4" t="s">
        <v>8329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  <c r="V1928" s="14" t="s">
        <v>8376</v>
      </c>
    </row>
    <row r="1929" spans="1:22" ht="44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9">
        <f t="shared" si="150"/>
        <v>103.33333333333334</v>
      </c>
      <c r="P1929" s="8">
        <f t="shared" si="151"/>
        <v>56.363636363636367</v>
      </c>
      <c r="Q1929" s="4" t="s">
        <v>8325</v>
      </c>
      <c r="R1929" s="4" t="s">
        <v>8329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  <c r="V1929" s="14" t="s">
        <v>8368</v>
      </c>
    </row>
    <row r="1930" spans="1:22" ht="66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9">
        <f t="shared" si="150"/>
        <v>103.1372549019608</v>
      </c>
      <c r="P1930" s="8">
        <f t="shared" si="151"/>
        <v>77.352941176470594</v>
      </c>
      <c r="Q1930" s="4" t="s">
        <v>8325</v>
      </c>
      <c r="R1930" s="4" t="s">
        <v>8329</v>
      </c>
      <c r="S1930" s="13">
        <f t="shared" si="152"/>
        <v>41371.6480787037</v>
      </c>
      <c r="T1930" s="13">
        <f t="shared" si="153"/>
        <v>41401.6480787037</v>
      </c>
      <c r="U1930">
        <f t="shared" si="154"/>
        <v>2013</v>
      </c>
      <c r="V1930" s="14" t="s">
        <v>8369</v>
      </c>
    </row>
    <row r="1931" spans="1:22" ht="88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9">
        <f t="shared" si="150"/>
        <v>100.3125</v>
      </c>
      <c r="P1931" s="8">
        <f t="shared" si="151"/>
        <v>42.8</v>
      </c>
      <c r="Q1931" s="4" t="s">
        <v>8325</v>
      </c>
      <c r="R1931" s="4" t="s">
        <v>8329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  <c r="V1931" s="14" t="s">
        <v>8370</v>
      </c>
    </row>
    <row r="1932" spans="1:22" ht="66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9">
        <f t="shared" si="150"/>
        <v>127</v>
      </c>
      <c r="P1932" s="8">
        <f t="shared" si="151"/>
        <v>48.846153846153847</v>
      </c>
      <c r="Q1932" s="4" t="s">
        <v>8325</v>
      </c>
      <c r="R1932" s="4" t="s">
        <v>8329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  <c r="V1932" s="14" t="s">
        <v>8370</v>
      </c>
    </row>
    <row r="1933" spans="1:22" ht="66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9">
        <f t="shared" si="150"/>
        <v>120.601</v>
      </c>
      <c r="P1933" s="8">
        <f t="shared" si="151"/>
        <v>48.240400000000001</v>
      </c>
      <c r="Q1933" s="4" t="s">
        <v>8325</v>
      </c>
      <c r="R1933" s="4" t="s">
        <v>8329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  <c r="V1933" s="14" t="s">
        <v>8370</v>
      </c>
    </row>
    <row r="1934" spans="1:22" ht="88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9">
        <f t="shared" si="150"/>
        <v>106.99047619047619</v>
      </c>
      <c r="P1934" s="8">
        <f t="shared" si="151"/>
        <v>70.212500000000006</v>
      </c>
      <c r="Q1934" s="4" t="s">
        <v>8325</v>
      </c>
      <c r="R1934" s="4" t="s">
        <v>8329</v>
      </c>
      <c r="S1934" s="13">
        <f t="shared" si="152"/>
        <v>40911.809872685189</v>
      </c>
      <c r="T1934" s="13">
        <f t="shared" si="153"/>
        <v>40932.809872685189</v>
      </c>
      <c r="U1934">
        <f t="shared" si="154"/>
        <v>2012</v>
      </c>
      <c r="V1934" s="14" t="s">
        <v>8367</v>
      </c>
    </row>
    <row r="1935" spans="1:22" ht="88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9">
        <f t="shared" si="150"/>
        <v>172.43333333333334</v>
      </c>
      <c r="P1935" s="8">
        <f t="shared" si="151"/>
        <v>94.054545454545448</v>
      </c>
      <c r="Q1935" s="4" t="s">
        <v>8325</v>
      </c>
      <c r="R1935" s="4" t="s">
        <v>8329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  <c r="V1935" s="14" t="s">
        <v>8374</v>
      </c>
    </row>
    <row r="1936" spans="1:22" ht="88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9">
        <f t="shared" si="150"/>
        <v>123.61999999999999</v>
      </c>
      <c r="P1936" s="8">
        <f t="shared" si="151"/>
        <v>80.272727272727266</v>
      </c>
      <c r="Q1936" s="4" t="s">
        <v>8325</v>
      </c>
      <c r="R1936" s="4" t="s">
        <v>8329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  <c r="V1936" s="14" t="s">
        <v>8377</v>
      </c>
    </row>
    <row r="1937" spans="1:22" ht="11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9">
        <f t="shared" si="150"/>
        <v>108.4</v>
      </c>
      <c r="P1937" s="8">
        <f t="shared" si="151"/>
        <v>54.2</v>
      </c>
      <c r="Q1937" s="4" t="s">
        <v>8325</v>
      </c>
      <c r="R1937" s="4" t="s">
        <v>8329</v>
      </c>
      <c r="S1937" s="13">
        <f t="shared" si="152"/>
        <v>41773.932534722218</v>
      </c>
      <c r="T1937" s="13">
        <f t="shared" si="153"/>
        <v>41811.207638888889</v>
      </c>
      <c r="U1937">
        <f t="shared" si="154"/>
        <v>2014</v>
      </c>
      <c r="V1937" s="14" t="s">
        <v>8370</v>
      </c>
    </row>
    <row r="1938" spans="1:22" ht="88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9">
        <f t="shared" si="150"/>
        <v>116.52013333333333</v>
      </c>
      <c r="P1938" s="8">
        <f t="shared" si="151"/>
        <v>60.26903448275862</v>
      </c>
      <c r="Q1938" s="4" t="s">
        <v>8325</v>
      </c>
      <c r="R1938" s="4" t="s">
        <v>8329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  <c r="V1938" s="14" t="s">
        <v>8377</v>
      </c>
    </row>
    <row r="1939" spans="1:22" ht="88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9">
        <f t="shared" si="150"/>
        <v>187.245</v>
      </c>
      <c r="P1939" s="8">
        <f t="shared" si="151"/>
        <v>38.740344827586206</v>
      </c>
      <c r="Q1939" s="4" t="s">
        <v>8325</v>
      </c>
      <c r="R1939" s="4" t="s">
        <v>8329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  <c r="V1939" s="14" t="s">
        <v>8370</v>
      </c>
    </row>
    <row r="1940" spans="1:22" ht="88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9">
        <f t="shared" si="150"/>
        <v>115.93333333333334</v>
      </c>
      <c r="P1940" s="8">
        <f t="shared" si="151"/>
        <v>152.54385964912279</v>
      </c>
      <c r="Q1940" s="4" t="s">
        <v>8325</v>
      </c>
      <c r="R1940" s="4" t="s">
        <v>8329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  <c r="V1940" s="14" t="s">
        <v>8371</v>
      </c>
    </row>
    <row r="1941" spans="1:22" ht="88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9">
        <f t="shared" si="150"/>
        <v>110.7</v>
      </c>
      <c r="P1941" s="8">
        <f t="shared" si="151"/>
        <v>115.3125</v>
      </c>
      <c r="Q1941" s="4" t="s">
        <v>8325</v>
      </c>
      <c r="R1941" s="4" t="s">
        <v>8329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  <c r="V1941" s="14" t="s">
        <v>8368</v>
      </c>
    </row>
    <row r="1942" spans="1:22" ht="88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9">
        <f t="shared" si="150"/>
        <v>170.92307692307693</v>
      </c>
      <c r="P1942" s="8">
        <f t="shared" si="151"/>
        <v>35.838709677419352</v>
      </c>
      <c r="Q1942" s="4" t="s">
        <v>8325</v>
      </c>
      <c r="R1942" s="4" t="s">
        <v>8329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  <c r="V1942" s="14" t="s">
        <v>8370</v>
      </c>
    </row>
    <row r="1943" spans="1:22" ht="11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9">
        <f t="shared" si="150"/>
        <v>126.11835600000001</v>
      </c>
      <c r="P1943" s="8">
        <f t="shared" si="151"/>
        <v>64.570118779438872</v>
      </c>
      <c r="Q1943" s="4" t="s">
        <v>8319</v>
      </c>
      <c r="R1943" s="4" t="s">
        <v>8349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  <c r="V1943" s="14" t="s">
        <v>8369</v>
      </c>
    </row>
    <row r="1944" spans="1:22" ht="88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9">
        <f t="shared" si="150"/>
        <v>138.44033333333334</v>
      </c>
      <c r="P1944" s="8">
        <f t="shared" si="151"/>
        <v>87.436000000000007</v>
      </c>
      <c r="Q1944" s="4" t="s">
        <v>8319</v>
      </c>
      <c r="R1944" s="4" t="s">
        <v>8349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  <c r="V1944" s="14" t="s">
        <v>8369</v>
      </c>
    </row>
    <row r="1945" spans="1:22" ht="88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9">
        <f t="shared" si="150"/>
        <v>1705.2499999999998</v>
      </c>
      <c r="P1945" s="8">
        <f t="shared" si="151"/>
        <v>68.815577078288939</v>
      </c>
      <c r="Q1945" s="4" t="s">
        <v>8319</v>
      </c>
      <c r="R1945" s="4" t="s">
        <v>8349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  <c r="V1945" s="14" t="s">
        <v>8371</v>
      </c>
    </row>
    <row r="1946" spans="1:22" ht="88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9">
        <f t="shared" si="150"/>
        <v>788.05550000000005</v>
      </c>
      <c r="P1946" s="8">
        <f t="shared" si="151"/>
        <v>176.200223588597</v>
      </c>
      <c r="Q1946" s="4" t="s">
        <v>8319</v>
      </c>
      <c r="R1946" s="4" t="s">
        <v>8349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  <c r="V1946" s="14" t="s">
        <v>8369</v>
      </c>
    </row>
    <row r="1947" spans="1:22" ht="88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9">
        <f t="shared" si="150"/>
        <v>348.01799999999997</v>
      </c>
      <c r="P1947" s="8">
        <f t="shared" si="151"/>
        <v>511.79117647058825</v>
      </c>
      <c r="Q1947" s="4" t="s">
        <v>8319</v>
      </c>
      <c r="R1947" s="4" t="s">
        <v>8349</v>
      </c>
      <c r="S1947" s="13">
        <f t="shared" si="152"/>
        <v>42157.251828703702</v>
      </c>
      <c r="T1947" s="13">
        <f t="shared" si="153"/>
        <v>42197.251828703702</v>
      </c>
      <c r="U1947">
        <f t="shared" si="154"/>
        <v>2015</v>
      </c>
      <c r="V1947" s="14" t="s">
        <v>8371</v>
      </c>
    </row>
    <row r="1948" spans="1:22" ht="11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9">
        <f t="shared" si="150"/>
        <v>149.74666666666667</v>
      </c>
      <c r="P1948" s="8">
        <f t="shared" si="151"/>
        <v>160.44285714285715</v>
      </c>
      <c r="Q1948" s="4" t="s">
        <v>8319</v>
      </c>
      <c r="R1948" s="4" t="s">
        <v>8349</v>
      </c>
      <c r="S1948" s="13">
        <f t="shared" si="152"/>
        <v>41689.150011574078</v>
      </c>
      <c r="T1948" s="13">
        <f t="shared" si="153"/>
        <v>41749.108344907407</v>
      </c>
      <c r="U1948">
        <f t="shared" si="154"/>
        <v>2014</v>
      </c>
      <c r="V1948" s="14" t="s">
        <v>8368</v>
      </c>
    </row>
    <row r="1949" spans="1:22" ht="11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9">
        <f t="shared" si="150"/>
        <v>100.63375000000001</v>
      </c>
      <c r="P1949" s="8">
        <f t="shared" si="151"/>
        <v>35.003043478260871</v>
      </c>
      <c r="Q1949" s="4" t="s">
        <v>8319</v>
      </c>
      <c r="R1949" s="4" t="s">
        <v>8349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  <c r="V1949" s="14" t="s">
        <v>8376</v>
      </c>
    </row>
    <row r="1950" spans="1:22" ht="66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9">
        <f t="shared" si="150"/>
        <v>800.21100000000001</v>
      </c>
      <c r="P1950" s="8">
        <f t="shared" si="151"/>
        <v>188.50671378091872</v>
      </c>
      <c r="Q1950" s="4" t="s">
        <v>8319</v>
      </c>
      <c r="R1950" s="4" t="s">
        <v>8349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  <c r="V1950" s="14" t="s">
        <v>8369</v>
      </c>
    </row>
    <row r="1951" spans="1:22" ht="88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9">
        <f t="shared" si="150"/>
        <v>106.00260000000002</v>
      </c>
      <c r="P1951" s="8">
        <f t="shared" si="151"/>
        <v>56.204984093319197</v>
      </c>
      <c r="Q1951" s="4" t="s">
        <v>8319</v>
      </c>
      <c r="R1951" s="4" t="s">
        <v>8349</v>
      </c>
      <c r="S1951" s="13">
        <f t="shared" si="152"/>
        <v>41800.423043981486</v>
      </c>
      <c r="T1951" s="13">
        <f t="shared" si="153"/>
        <v>41830.423043981486</v>
      </c>
      <c r="U1951">
        <f t="shared" si="154"/>
        <v>2014</v>
      </c>
      <c r="V1951" s="14" t="s">
        <v>8371</v>
      </c>
    </row>
    <row r="1952" spans="1:22" ht="88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9">
        <f t="shared" si="150"/>
        <v>200.51866666666669</v>
      </c>
      <c r="P1952" s="8">
        <f t="shared" si="151"/>
        <v>51.3054157782516</v>
      </c>
      <c r="Q1952" s="4" t="s">
        <v>8319</v>
      </c>
      <c r="R1952" s="4" t="s">
        <v>8349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  <c r="V1952" s="14" t="s">
        <v>8372</v>
      </c>
    </row>
    <row r="1953" spans="1:22" ht="88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9">
        <f t="shared" si="150"/>
        <v>212.44399999999999</v>
      </c>
      <c r="P1953" s="8">
        <f t="shared" si="151"/>
        <v>127.36450839328538</v>
      </c>
      <c r="Q1953" s="4" t="s">
        <v>8319</v>
      </c>
      <c r="R1953" s="4" t="s">
        <v>8349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  <c r="V1953" s="14" t="s">
        <v>8376</v>
      </c>
    </row>
    <row r="1954" spans="1:22" ht="88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9">
        <f t="shared" si="150"/>
        <v>198.47237142857145</v>
      </c>
      <c r="P1954" s="8">
        <f t="shared" si="151"/>
        <v>101.85532258064516</v>
      </c>
      <c r="Q1954" s="4" t="s">
        <v>8319</v>
      </c>
      <c r="R1954" s="4" t="s">
        <v>8349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  <c r="V1954" s="14" t="s">
        <v>8375</v>
      </c>
    </row>
    <row r="1955" spans="1:22" ht="88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9">
        <f t="shared" si="150"/>
        <v>225.94666666666666</v>
      </c>
      <c r="P1955" s="8">
        <f t="shared" si="151"/>
        <v>230.55782312925169</v>
      </c>
      <c r="Q1955" s="4" t="s">
        <v>8319</v>
      </c>
      <c r="R1955" s="4" t="s">
        <v>8349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  <c r="V1955" s="14" t="s">
        <v>8368</v>
      </c>
    </row>
    <row r="1956" spans="1:22" ht="44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9">
        <f t="shared" si="150"/>
        <v>698.94800000000009</v>
      </c>
      <c r="P1956" s="8">
        <f t="shared" si="151"/>
        <v>842.10602409638557</v>
      </c>
      <c r="Q1956" s="4" t="s">
        <v>8319</v>
      </c>
      <c r="R1956" s="4" t="s">
        <v>8349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  <c r="V1956" s="14" t="s">
        <v>8367</v>
      </c>
    </row>
    <row r="1957" spans="1:22" ht="11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9">
        <f t="shared" si="150"/>
        <v>398.59528571428569</v>
      </c>
      <c r="P1957" s="8">
        <f t="shared" si="151"/>
        <v>577.27593103448271</v>
      </c>
      <c r="Q1957" s="4" t="s">
        <v>8319</v>
      </c>
      <c r="R1957" s="4" t="s">
        <v>8349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  <c r="V1957" s="14" t="s">
        <v>8369</v>
      </c>
    </row>
    <row r="1958" spans="1:22" ht="88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9">
        <f t="shared" si="150"/>
        <v>294.0333333333333</v>
      </c>
      <c r="P1958" s="8">
        <f t="shared" si="151"/>
        <v>483.34246575342468</v>
      </c>
      <c r="Q1958" s="4" t="s">
        <v>8319</v>
      </c>
      <c r="R1958" s="4" t="s">
        <v>8349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  <c r="V1958" s="14" t="s">
        <v>8372</v>
      </c>
    </row>
    <row r="1959" spans="1:22" ht="44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9">
        <f t="shared" si="150"/>
        <v>167.50470000000001</v>
      </c>
      <c r="P1959" s="8">
        <f t="shared" si="151"/>
        <v>76.138500000000008</v>
      </c>
      <c r="Q1959" s="4" t="s">
        <v>8319</v>
      </c>
      <c r="R1959" s="4" t="s">
        <v>8349</v>
      </c>
      <c r="S1959" s="13">
        <f t="shared" si="152"/>
        <v>41179.098530092597</v>
      </c>
      <c r="T1959" s="13">
        <f t="shared" si="153"/>
        <v>41209.098530092597</v>
      </c>
      <c r="U1959">
        <f t="shared" si="154"/>
        <v>2012</v>
      </c>
      <c r="V1959" s="14" t="s">
        <v>8375</v>
      </c>
    </row>
    <row r="1960" spans="1:22" ht="88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9">
        <f t="shared" si="150"/>
        <v>1435.5717142857143</v>
      </c>
      <c r="P1960" s="8">
        <f t="shared" si="151"/>
        <v>74.107684365781708</v>
      </c>
      <c r="Q1960" s="4" t="s">
        <v>8319</v>
      </c>
      <c r="R1960" s="4" t="s">
        <v>8349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  <c r="V1960" s="14" t="s">
        <v>8368</v>
      </c>
    </row>
    <row r="1961" spans="1:22" ht="88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9">
        <f t="shared" si="150"/>
        <v>156.73439999999999</v>
      </c>
      <c r="P1961" s="8">
        <f t="shared" si="151"/>
        <v>36.965660377358489</v>
      </c>
      <c r="Q1961" s="4" t="s">
        <v>8319</v>
      </c>
      <c r="R1961" s="4" t="s">
        <v>8349</v>
      </c>
      <c r="S1961" s="13">
        <f t="shared" si="152"/>
        <v>41871.845601851848</v>
      </c>
      <c r="T1961" s="13">
        <f t="shared" si="153"/>
        <v>41913</v>
      </c>
      <c r="U1961">
        <f t="shared" si="154"/>
        <v>2014</v>
      </c>
      <c r="V1961" s="14" t="s">
        <v>8374</v>
      </c>
    </row>
    <row r="1962" spans="1:22" ht="88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9">
        <f t="shared" si="150"/>
        <v>117.90285714285716</v>
      </c>
      <c r="P1962" s="8">
        <f t="shared" si="151"/>
        <v>2500.969696969697</v>
      </c>
      <c r="Q1962" s="4" t="s">
        <v>8319</v>
      </c>
      <c r="R1962" s="4" t="s">
        <v>8349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  <c r="V1962" s="14" t="s">
        <v>8377</v>
      </c>
    </row>
    <row r="1963" spans="1:22" ht="88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9">
        <f t="shared" si="150"/>
        <v>1105.3811999999998</v>
      </c>
      <c r="P1963" s="8">
        <f t="shared" si="151"/>
        <v>67.690214329454989</v>
      </c>
      <c r="Q1963" s="4" t="s">
        <v>8319</v>
      </c>
      <c r="R1963" s="4" t="s">
        <v>8349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  <c r="V1963" s="14" t="s">
        <v>8374</v>
      </c>
    </row>
    <row r="1964" spans="1:22" ht="11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9">
        <f t="shared" si="150"/>
        <v>192.92499999999998</v>
      </c>
      <c r="P1964" s="8">
        <f t="shared" si="151"/>
        <v>63.04738562091503</v>
      </c>
      <c r="Q1964" s="4" t="s">
        <v>8319</v>
      </c>
      <c r="R1964" s="4" t="s">
        <v>8349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  <c r="V1964" s="14" t="s">
        <v>8369</v>
      </c>
    </row>
    <row r="1965" spans="1:22" ht="11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9">
        <f t="shared" si="150"/>
        <v>126.8842105263158</v>
      </c>
      <c r="P1965" s="8">
        <f t="shared" si="151"/>
        <v>117.6</v>
      </c>
      <c r="Q1965" s="4" t="s">
        <v>8319</v>
      </c>
      <c r="R1965" s="4" t="s">
        <v>8349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  <c r="V1965" s="14" t="s">
        <v>8374</v>
      </c>
    </row>
    <row r="1966" spans="1:22" ht="88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9">
        <f t="shared" si="150"/>
        <v>259.57748878923763</v>
      </c>
      <c r="P1966" s="8">
        <f t="shared" si="151"/>
        <v>180.75185011709601</v>
      </c>
      <c r="Q1966" s="4" t="s">
        <v>8319</v>
      </c>
      <c r="R1966" s="4" t="s">
        <v>8349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  <c r="V1966" s="14" t="s">
        <v>8372</v>
      </c>
    </row>
    <row r="1967" spans="1:22" ht="88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9">
        <f t="shared" si="150"/>
        <v>262.27999999999997</v>
      </c>
      <c r="P1967" s="8">
        <f t="shared" si="151"/>
        <v>127.32038834951456</v>
      </c>
      <c r="Q1967" s="4" t="s">
        <v>8319</v>
      </c>
      <c r="R1967" s="4" t="s">
        <v>8349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  <c r="V1967" s="14" t="s">
        <v>8378</v>
      </c>
    </row>
    <row r="1968" spans="1:22" ht="88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9">
        <f t="shared" si="150"/>
        <v>206.74309000000002</v>
      </c>
      <c r="P1968" s="8">
        <f t="shared" si="151"/>
        <v>136.6444745538665</v>
      </c>
      <c r="Q1968" s="4" t="s">
        <v>8319</v>
      </c>
      <c r="R1968" s="4" t="s">
        <v>8349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  <c r="V1968" s="14" t="s">
        <v>8373</v>
      </c>
    </row>
    <row r="1969" spans="1:22" ht="88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9">
        <f t="shared" si="150"/>
        <v>370.13</v>
      </c>
      <c r="P1969" s="8">
        <f t="shared" si="151"/>
        <v>182.78024691358024</v>
      </c>
      <c r="Q1969" s="4" t="s">
        <v>8319</v>
      </c>
      <c r="R1969" s="4" t="s">
        <v>8349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  <c r="V1969" s="14" t="s">
        <v>8369</v>
      </c>
    </row>
    <row r="1970" spans="1:22" ht="66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9">
        <f t="shared" si="150"/>
        <v>284.96600000000001</v>
      </c>
      <c r="P1970" s="8">
        <f t="shared" si="151"/>
        <v>279.37843137254902</v>
      </c>
      <c r="Q1970" s="4" t="s">
        <v>8319</v>
      </c>
      <c r="R1970" s="4" t="s">
        <v>8349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  <c r="V1970" s="14" t="s">
        <v>8377</v>
      </c>
    </row>
    <row r="1971" spans="1:22" ht="11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9">
        <f t="shared" si="150"/>
        <v>579.08000000000004</v>
      </c>
      <c r="P1971" s="8">
        <f t="shared" si="151"/>
        <v>61.375728669846318</v>
      </c>
      <c r="Q1971" s="4" t="s">
        <v>8319</v>
      </c>
      <c r="R1971" s="4" t="s">
        <v>8349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  <c r="V1971" s="14" t="s">
        <v>8373</v>
      </c>
    </row>
    <row r="1972" spans="1:22" ht="88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9">
        <f t="shared" si="150"/>
        <v>1131.8</v>
      </c>
      <c r="P1972" s="8">
        <f t="shared" si="151"/>
        <v>80.727532097004286</v>
      </c>
      <c r="Q1972" s="4" t="s">
        <v>8319</v>
      </c>
      <c r="R1972" s="4" t="s">
        <v>8349</v>
      </c>
      <c r="S1972" s="13">
        <f t="shared" si="152"/>
        <v>41324.193298611113</v>
      </c>
      <c r="T1972" s="13">
        <f t="shared" si="153"/>
        <v>41384.151631944442</v>
      </c>
      <c r="U1972">
        <f t="shared" si="154"/>
        <v>2013</v>
      </c>
      <c r="V1972" s="14" t="s">
        <v>8368</v>
      </c>
    </row>
    <row r="1973" spans="1:22" ht="88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9">
        <f t="shared" si="150"/>
        <v>263.02771750000005</v>
      </c>
      <c r="P1973" s="8">
        <f t="shared" si="151"/>
        <v>272.35590732591254</v>
      </c>
      <c r="Q1973" s="4" t="s">
        <v>8319</v>
      </c>
      <c r="R1973" s="4" t="s">
        <v>8349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  <c r="V1973" s="14" t="s">
        <v>8376</v>
      </c>
    </row>
    <row r="1974" spans="1:22" ht="88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9">
        <f t="shared" si="150"/>
        <v>674.48</v>
      </c>
      <c r="P1974" s="8">
        <f t="shared" si="151"/>
        <v>70.848739495798313</v>
      </c>
      <c r="Q1974" s="4" t="s">
        <v>8319</v>
      </c>
      <c r="R1974" s="4" t="s">
        <v>8349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  <c r="V1974" s="14" t="s">
        <v>8376</v>
      </c>
    </row>
    <row r="1975" spans="1:22" ht="88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9">
        <f t="shared" si="150"/>
        <v>256.83081313131316</v>
      </c>
      <c r="P1975" s="8">
        <f t="shared" si="151"/>
        <v>247.94003412969283</v>
      </c>
      <c r="Q1975" s="4" t="s">
        <v>8319</v>
      </c>
      <c r="R1975" s="4" t="s">
        <v>8349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  <c r="V1975" s="14" t="s">
        <v>8371</v>
      </c>
    </row>
    <row r="1976" spans="1:22" ht="11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9">
        <f t="shared" si="150"/>
        <v>375.49599999999998</v>
      </c>
      <c r="P1976" s="8">
        <f t="shared" si="151"/>
        <v>186.81393034825871</v>
      </c>
      <c r="Q1976" s="4" t="s">
        <v>8319</v>
      </c>
      <c r="R1976" s="4" t="s">
        <v>8349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  <c r="V1976" s="14" t="s">
        <v>8371</v>
      </c>
    </row>
    <row r="1977" spans="1:22" ht="66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9">
        <f t="shared" si="150"/>
        <v>208.70837499999996</v>
      </c>
      <c r="P1977" s="8">
        <f t="shared" si="151"/>
        <v>131.98948616600788</v>
      </c>
      <c r="Q1977" s="4" t="s">
        <v>8319</v>
      </c>
      <c r="R1977" s="4" t="s">
        <v>8349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  <c r="V1977" s="14" t="s">
        <v>8368</v>
      </c>
    </row>
    <row r="1978" spans="1:22" ht="44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9">
        <f t="shared" si="150"/>
        <v>346.6</v>
      </c>
      <c r="P1978" s="8">
        <f t="shared" si="151"/>
        <v>29.310782241014799</v>
      </c>
      <c r="Q1978" s="4" t="s">
        <v>8319</v>
      </c>
      <c r="R1978" s="4" t="s">
        <v>8349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  <c r="V1978" s="14" t="s">
        <v>8371</v>
      </c>
    </row>
    <row r="1979" spans="1:22" ht="66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9">
        <f t="shared" si="150"/>
        <v>402.33</v>
      </c>
      <c r="P1979" s="8">
        <f t="shared" si="151"/>
        <v>245.02436053593178</v>
      </c>
      <c r="Q1979" s="4" t="s">
        <v>8319</v>
      </c>
      <c r="R1979" s="4" t="s">
        <v>8349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  <c r="V1979" s="14" t="s">
        <v>8377</v>
      </c>
    </row>
    <row r="1980" spans="1:22" ht="88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9">
        <f t="shared" si="150"/>
        <v>1026.8451399999999</v>
      </c>
      <c r="P1980" s="8">
        <f t="shared" si="151"/>
        <v>1323.2540463917526</v>
      </c>
      <c r="Q1980" s="4" t="s">
        <v>8319</v>
      </c>
      <c r="R1980" s="4" t="s">
        <v>8349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  <c r="V1980" s="14" t="s">
        <v>8370</v>
      </c>
    </row>
    <row r="1981" spans="1:22" ht="66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9">
        <f t="shared" si="150"/>
        <v>114.901155</v>
      </c>
      <c r="P1981" s="8">
        <f t="shared" si="151"/>
        <v>282.65966789667897</v>
      </c>
      <c r="Q1981" s="4" t="s">
        <v>8319</v>
      </c>
      <c r="R1981" s="4" t="s">
        <v>8349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  <c r="V1981" s="14" t="s">
        <v>8376</v>
      </c>
    </row>
    <row r="1982" spans="1:22" ht="66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9">
        <f t="shared" si="150"/>
        <v>354.82402000000002</v>
      </c>
      <c r="P1982" s="8">
        <f t="shared" si="151"/>
        <v>91.214401028277635</v>
      </c>
      <c r="Q1982" s="4" t="s">
        <v>8319</v>
      </c>
      <c r="R1982" s="4" t="s">
        <v>8349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  <c r="V1982" s="14" t="s">
        <v>8368</v>
      </c>
    </row>
    <row r="1983" spans="1:22" ht="88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9">
        <f t="shared" si="150"/>
        <v>5.08</v>
      </c>
      <c r="P1983" s="8">
        <f t="shared" si="151"/>
        <v>31.75</v>
      </c>
      <c r="Q1983" s="4" t="s">
        <v>8338</v>
      </c>
      <c r="R1983" s="4" t="s">
        <v>8350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  <c r="V1983" s="14" t="s">
        <v>8371</v>
      </c>
    </row>
    <row r="1984" spans="1:22" ht="88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9">
        <f t="shared" si="150"/>
        <v>0</v>
      </c>
      <c r="P1984" s="8">
        <f t="shared" si="151"/>
        <v>0</v>
      </c>
      <c r="Q1984" s="4" t="s">
        <v>8338</v>
      </c>
      <c r="R1984" s="4" t="s">
        <v>8350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  <c r="V1984" s="14" t="s">
        <v>8377</v>
      </c>
    </row>
    <row r="1985" spans="1:22" ht="88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9">
        <f t="shared" si="150"/>
        <v>4.3</v>
      </c>
      <c r="P1985" s="8">
        <f t="shared" si="151"/>
        <v>88.6875</v>
      </c>
      <c r="Q1985" s="4" t="s">
        <v>8338</v>
      </c>
      <c r="R1985" s="4" t="s">
        <v>8350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  <c r="V1985" s="14" t="s">
        <v>8374</v>
      </c>
    </row>
    <row r="1986" spans="1:22" ht="11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9">
        <f t="shared" si="150"/>
        <v>21.146666666666665</v>
      </c>
      <c r="P1986" s="8">
        <f t="shared" si="151"/>
        <v>453.14285714285717</v>
      </c>
      <c r="Q1986" s="4" t="s">
        <v>8338</v>
      </c>
      <c r="R1986" s="4" t="s">
        <v>8350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  <c r="V1986" s="14" t="s">
        <v>8376</v>
      </c>
    </row>
    <row r="1987" spans="1:22" ht="11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9">
        <f t="shared" ref="O1987:O2050" si="155">+(E1987/D1987)*100</f>
        <v>3.1875</v>
      </c>
      <c r="P1987" s="8">
        <f t="shared" ref="P1987:P2050" si="156">+IFERROR(E1987/L1987,0)</f>
        <v>12.75</v>
      </c>
      <c r="Q1987" s="4" t="s">
        <v>8338</v>
      </c>
      <c r="R1987" s="4" t="s">
        <v>8350</v>
      </c>
      <c r="S1987" s="13">
        <f t="shared" ref="S1987:S2050" si="157">(((J1987/86400)+25569))</f>
        <v>42555.698738425926</v>
      </c>
      <c r="T1987" s="13">
        <f t="shared" ref="T1987:T2050" si="158">(((I1987/86400)+25569))</f>
        <v>42584.958333333328</v>
      </c>
      <c r="U1987">
        <f t="shared" ref="U1987:U2050" si="159">+YEAR(S1987)</f>
        <v>2016</v>
      </c>
      <c r="V1987" s="14" t="s">
        <v>8373</v>
      </c>
    </row>
    <row r="1988" spans="1:22" ht="88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9">
        <f t="shared" si="155"/>
        <v>0.05</v>
      </c>
      <c r="P1988" s="8">
        <f t="shared" si="156"/>
        <v>1</v>
      </c>
      <c r="Q1988" s="4" t="s">
        <v>8338</v>
      </c>
      <c r="R1988" s="4" t="s">
        <v>8350</v>
      </c>
      <c r="S1988" s="13">
        <f t="shared" si="157"/>
        <v>42413.433831018519</v>
      </c>
      <c r="T1988" s="13">
        <f t="shared" si="158"/>
        <v>42443.392164351855</v>
      </c>
      <c r="U1988">
        <f t="shared" si="159"/>
        <v>2016</v>
      </c>
      <c r="V1988" s="14" t="s">
        <v>8368</v>
      </c>
    </row>
    <row r="1989" spans="1:22" ht="66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9">
        <f t="shared" si="155"/>
        <v>42.472727272727276</v>
      </c>
      <c r="P1989" s="8">
        <f t="shared" si="156"/>
        <v>83.428571428571431</v>
      </c>
      <c r="Q1989" s="4" t="s">
        <v>8338</v>
      </c>
      <c r="R1989" s="4" t="s">
        <v>8350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  <c r="V1989" s="14" t="s">
        <v>8367</v>
      </c>
    </row>
    <row r="1990" spans="1:22" ht="22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9">
        <f t="shared" si="155"/>
        <v>0.41666666666666669</v>
      </c>
      <c r="P1990" s="8">
        <f t="shared" si="156"/>
        <v>25</v>
      </c>
      <c r="Q1990" s="4" t="s">
        <v>8338</v>
      </c>
      <c r="R1990" s="4" t="s">
        <v>8350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  <c r="V1990" s="14" t="s">
        <v>8373</v>
      </c>
    </row>
    <row r="1991" spans="1:22" ht="88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9">
        <f t="shared" si="155"/>
        <v>1</v>
      </c>
      <c r="P1991" s="8">
        <f t="shared" si="156"/>
        <v>50</v>
      </c>
      <c r="Q1991" s="4" t="s">
        <v>8338</v>
      </c>
      <c r="R1991" s="4" t="s">
        <v>8350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  <c r="V1991" s="14" t="s">
        <v>8377</v>
      </c>
    </row>
    <row r="1992" spans="1:22" ht="88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9">
        <f t="shared" si="155"/>
        <v>16.966666666666665</v>
      </c>
      <c r="P1992" s="8">
        <f t="shared" si="156"/>
        <v>101.8</v>
      </c>
      <c r="Q1992" s="4" t="s">
        <v>8338</v>
      </c>
      <c r="R1992" s="4" t="s">
        <v>8350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  <c r="V1992" s="14" t="s">
        <v>8367</v>
      </c>
    </row>
    <row r="1993" spans="1:22" ht="66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9">
        <f t="shared" si="155"/>
        <v>7.0000000000000009</v>
      </c>
      <c r="P1993" s="8">
        <f t="shared" si="156"/>
        <v>46.666666666666664</v>
      </c>
      <c r="Q1993" s="4" t="s">
        <v>8338</v>
      </c>
      <c r="R1993" s="4" t="s">
        <v>8350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  <c r="V1993" s="14" t="s">
        <v>8371</v>
      </c>
    </row>
    <row r="1994" spans="1:22" ht="44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9">
        <f t="shared" si="155"/>
        <v>0.13333333333333333</v>
      </c>
      <c r="P1994" s="8">
        <f t="shared" si="156"/>
        <v>1</v>
      </c>
      <c r="Q1994" s="4" t="s">
        <v>8338</v>
      </c>
      <c r="R1994" s="4" t="s">
        <v>8350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  <c r="V1994" s="14" t="s">
        <v>8367</v>
      </c>
    </row>
    <row r="1995" spans="1:22" ht="88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9">
        <f t="shared" si="155"/>
        <v>0</v>
      </c>
      <c r="P1995" s="8">
        <f t="shared" si="156"/>
        <v>0</v>
      </c>
      <c r="Q1995" s="4" t="s">
        <v>8338</v>
      </c>
      <c r="R1995" s="4" t="s">
        <v>8350</v>
      </c>
      <c r="S1995" s="13">
        <f t="shared" si="157"/>
        <v>42329.588391203702</v>
      </c>
      <c r="T1995" s="13">
        <f t="shared" si="158"/>
        <v>42359.588391203702</v>
      </c>
      <c r="U1995">
        <f t="shared" si="159"/>
        <v>2015</v>
      </c>
      <c r="V1995" s="14" t="s">
        <v>8377</v>
      </c>
    </row>
    <row r="1996" spans="1:22" ht="88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9">
        <f t="shared" si="155"/>
        <v>0</v>
      </c>
      <c r="P1996" s="8">
        <f t="shared" si="156"/>
        <v>0</v>
      </c>
      <c r="Q1996" s="4" t="s">
        <v>8338</v>
      </c>
      <c r="R1996" s="4" t="s">
        <v>8350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  <c r="V1996" s="14" t="s">
        <v>8376</v>
      </c>
    </row>
    <row r="1997" spans="1:22" ht="88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9">
        <f t="shared" si="155"/>
        <v>7.8</v>
      </c>
      <c r="P1997" s="8">
        <f t="shared" si="156"/>
        <v>26</v>
      </c>
      <c r="Q1997" s="4" t="s">
        <v>8338</v>
      </c>
      <c r="R1997" s="4" t="s">
        <v>8350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  <c r="V1997" s="14" t="s">
        <v>8371</v>
      </c>
    </row>
    <row r="1998" spans="1:22" ht="11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9">
        <f t="shared" si="155"/>
        <v>0</v>
      </c>
      <c r="P1998" s="8">
        <f t="shared" si="156"/>
        <v>0</v>
      </c>
      <c r="Q1998" s="4" t="s">
        <v>8338</v>
      </c>
      <c r="R1998" s="4" t="s">
        <v>8350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  <c r="V1998" s="14" t="s">
        <v>8371</v>
      </c>
    </row>
    <row r="1999" spans="1:22" ht="88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9">
        <f t="shared" si="155"/>
        <v>0</v>
      </c>
      <c r="P1999" s="8">
        <f t="shared" si="156"/>
        <v>0</v>
      </c>
      <c r="Q1999" s="4" t="s">
        <v>8338</v>
      </c>
      <c r="R1999" s="4" t="s">
        <v>8350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  <c r="V1999" s="14" t="s">
        <v>8373</v>
      </c>
    </row>
    <row r="2000" spans="1:22" ht="11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9">
        <f t="shared" si="155"/>
        <v>26.200000000000003</v>
      </c>
      <c r="P2000" s="8">
        <f t="shared" si="156"/>
        <v>218.33333333333334</v>
      </c>
      <c r="Q2000" s="4" t="s">
        <v>8338</v>
      </c>
      <c r="R2000" s="4" t="s">
        <v>8350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  <c r="V2000" s="14" t="s">
        <v>8371</v>
      </c>
    </row>
    <row r="2001" spans="1:22" ht="66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9">
        <f t="shared" si="155"/>
        <v>0.76129032258064511</v>
      </c>
      <c r="P2001" s="8">
        <f t="shared" si="156"/>
        <v>33.714285714285715</v>
      </c>
      <c r="Q2001" s="4" t="s">
        <v>8338</v>
      </c>
      <c r="R2001" s="4" t="s">
        <v>8350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  <c r="V2001" s="14" t="s">
        <v>8376</v>
      </c>
    </row>
    <row r="2002" spans="1:22" ht="11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9">
        <f t="shared" si="155"/>
        <v>12.5</v>
      </c>
      <c r="P2002" s="8">
        <f t="shared" si="156"/>
        <v>25</v>
      </c>
      <c r="Q2002" s="4" t="s">
        <v>8338</v>
      </c>
      <c r="R2002" s="4" t="s">
        <v>8350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  <c r="V2002" s="14" t="s">
        <v>8378</v>
      </c>
    </row>
    <row r="2003" spans="1:22" ht="66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9">
        <f t="shared" si="155"/>
        <v>382.12909090909091</v>
      </c>
      <c r="P2003" s="8">
        <f t="shared" si="156"/>
        <v>128.38790470372632</v>
      </c>
      <c r="Q2003" s="4" t="s">
        <v>8319</v>
      </c>
      <c r="R2003" s="4" t="s">
        <v>8349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  <c r="V2003" s="14" t="s">
        <v>8370</v>
      </c>
    </row>
    <row r="2004" spans="1:22" ht="88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9">
        <f t="shared" si="155"/>
        <v>216.79422000000002</v>
      </c>
      <c r="P2004" s="8">
        <f t="shared" si="156"/>
        <v>78.834261818181815</v>
      </c>
      <c r="Q2004" s="4" t="s">
        <v>8319</v>
      </c>
      <c r="R2004" s="4" t="s">
        <v>8349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  <c r="V2004" s="14" t="s">
        <v>8378</v>
      </c>
    </row>
    <row r="2005" spans="1:22" ht="11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9">
        <f t="shared" si="155"/>
        <v>312</v>
      </c>
      <c r="P2005" s="8">
        <f t="shared" si="156"/>
        <v>91.764705882352942</v>
      </c>
      <c r="Q2005" s="4" t="s">
        <v>8319</v>
      </c>
      <c r="R2005" s="4" t="s">
        <v>8349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  <c r="V2005" s="14" t="s">
        <v>8371</v>
      </c>
    </row>
    <row r="2006" spans="1:22" ht="88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9">
        <f t="shared" si="155"/>
        <v>234.42048</v>
      </c>
      <c r="P2006" s="8">
        <f t="shared" si="156"/>
        <v>331.10237288135596</v>
      </c>
      <c r="Q2006" s="4" t="s">
        <v>8319</v>
      </c>
      <c r="R2006" s="4" t="s">
        <v>8349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  <c r="V2006" s="14" t="s">
        <v>8371</v>
      </c>
    </row>
    <row r="2007" spans="1:22" ht="88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9">
        <f t="shared" si="155"/>
        <v>123.68010000000001</v>
      </c>
      <c r="P2007" s="8">
        <f t="shared" si="156"/>
        <v>194.26193717277485</v>
      </c>
      <c r="Q2007" s="4" t="s">
        <v>8319</v>
      </c>
      <c r="R2007" s="4" t="s">
        <v>8349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  <c r="V2007" s="14" t="s">
        <v>8375</v>
      </c>
    </row>
    <row r="2008" spans="1:22" ht="11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9">
        <f t="shared" si="155"/>
        <v>247.84</v>
      </c>
      <c r="P2008" s="8">
        <f t="shared" si="156"/>
        <v>408.97689768976898</v>
      </c>
      <c r="Q2008" s="4" t="s">
        <v>8319</v>
      </c>
      <c r="R2008" s="4" t="s">
        <v>8349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  <c r="V2008" s="14" t="s">
        <v>8376</v>
      </c>
    </row>
    <row r="2009" spans="1:22" ht="11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9">
        <f t="shared" si="155"/>
        <v>115.7092</v>
      </c>
      <c r="P2009" s="8">
        <f t="shared" si="156"/>
        <v>84.459270072992695</v>
      </c>
      <c r="Q2009" s="4" t="s">
        <v>8319</v>
      </c>
      <c r="R2009" s="4" t="s">
        <v>8349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  <c r="V2009" s="14" t="s">
        <v>8371</v>
      </c>
    </row>
    <row r="2010" spans="1:22" ht="88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9">
        <f t="shared" si="155"/>
        <v>117.07484768810599</v>
      </c>
      <c r="P2010" s="8">
        <f t="shared" si="156"/>
        <v>44.853658536585364</v>
      </c>
      <c r="Q2010" s="4" t="s">
        <v>8319</v>
      </c>
      <c r="R2010" s="4" t="s">
        <v>8349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  <c r="V2010" s="14" t="s">
        <v>8374</v>
      </c>
    </row>
    <row r="2011" spans="1:22" ht="88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9">
        <f t="shared" si="155"/>
        <v>305.15800000000002</v>
      </c>
      <c r="P2011" s="8">
        <f t="shared" si="156"/>
        <v>383.3643216080402</v>
      </c>
      <c r="Q2011" s="4" t="s">
        <v>8319</v>
      </c>
      <c r="R2011" s="4" t="s">
        <v>8349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  <c r="V2011" s="14" t="s">
        <v>8376</v>
      </c>
    </row>
    <row r="2012" spans="1:22" ht="66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9">
        <f t="shared" si="155"/>
        <v>320.05299999999994</v>
      </c>
      <c r="P2012" s="8">
        <f t="shared" si="156"/>
        <v>55.276856649395505</v>
      </c>
      <c r="Q2012" s="4" t="s">
        <v>8319</v>
      </c>
      <c r="R2012" s="4" t="s">
        <v>8349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  <c r="V2012" s="14" t="s">
        <v>8373</v>
      </c>
    </row>
    <row r="2013" spans="1:22" ht="88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9">
        <f t="shared" si="155"/>
        <v>819.56399999999996</v>
      </c>
      <c r="P2013" s="8">
        <f t="shared" si="156"/>
        <v>422.02059732234807</v>
      </c>
      <c r="Q2013" s="4" t="s">
        <v>8319</v>
      </c>
      <c r="R2013" s="4" t="s">
        <v>8349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  <c r="V2013" s="14" t="s">
        <v>8378</v>
      </c>
    </row>
    <row r="2014" spans="1:22" ht="88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9">
        <f t="shared" si="155"/>
        <v>234.90000000000003</v>
      </c>
      <c r="P2014" s="8">
        <f t="shared" si="156"/>
        <v>64.180327868852459</v>
      </c>
      <c r="Q2014" s="4" t="s">
        <v>8319</v>
      </c>
      <c r="R2014" s="4" t="s">
        <v>8349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  <c r="V2014" s="14" t="s">
        <v>8367</v>
      </c>
    </row>
    <row r="2015" spans="1:22" ht="88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9">
        <f t="shared" si="155"/>
        <v>494.91374999999999</v>
      </c>
      <c r="P2015" s="8">
        <f t="shared" si="156"/>
        <v>173.57781674704077</v>
      </c>
      <c r="Q2015" s="4" t="s">
        <v>8319</v>
      </c>
      <c r="R2015" s="4" t="s">
        <v>8349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  <c r="V2015" s="14" t="s">
        <v>8370</v>
      </c>
    </row>
    <row r="2016" spans="1:22" ht="88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9">
        <f t="shared" si="155"/>
        <v>7813.7822333333334</v>
      </c>
      <c r="P2016" s="8">
        <f t="shared" si="156"/>
        <v>88.601680840609291</v>
      </c>
      <c r="Q2016" s="4" t="s">
        <v>8319</v>
      </c>
      <c r="R2016" s="4" t="s">
        <v>8349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  <c r="V2016" s="14" t="s">
        <v>8368</v>
      </c>
    </row>
    <row r="2017" spans="1:22" ht="88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9">
        <f t="shared" si="155"/>
        <v>113.00013888888888</v>
      </c>
      <c r="P2017" s="8">
        <f t="shared" si="156"/>
        <v>50.222283950617282</v>
      </c>
      <c r="Q2017" s="4" t="s">
        <v>8319</v>
      </c>
      <c r="R2017" s="4" t="s">
        <v>8349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  <c r="V2017" s="14" t="s">
        <v>8374</v>
      </c>
    </row>
    <row r="2018" spans="1:22" ht="66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9">
        <f t="shared" si="155"/>
        <v>921.54219999999998</v>
      </c>
      <c r="P2018" s="8">
        <f t="shared" si="156"/>
        <v>192.38876826722338</v>
      </c>
      <c r="Q2018" s="4" t="s">
        <v>8319</v>
      </c>
      <c r="R2018" s="4" t="s">
        <v>8349</v>
      </c>
      <c r="S2018" s="13">
        <f t="shared" si="157"/>
        <v>41312.880775462967</v>
      </c>
      <c r="T2018" s="13">
        <f t="shared" si="158"/>
        <v>41342.880775462967</v>
      </c>
      <c r="U2018">
        <f t="shared" si="159"/>
        <v>2013</v>
      </c>
      <c r="V2018" s="14" t="s">
        <v>8368</v>
      </c>
    </row>
    <row r="2019" spans="1:22" ht="88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9">
        <f t="shared" si="155"/>
        <v>125.10239999999999</v>
      </c>
      <c r="P2019" s="8">
        <f t="shared" si="156"/>
        <v>73.416901408450698</v>
      </c>
      <c r="Q2019" s="4" t="s">
        <v>8319</v>
      </c>
      <c r="R2019" s="4" t="s">
        <v>8349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  <c r="V2019" s="14" t="s">
        <v>8368</v>
      </c>
    </row>
    <row r="2020" spans="1:22" ht="11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9">
        <f t="shared" si="155"/>
        <v>102.24343076923077</v>
      </c>
      <c r="P2020" s="8">
        <f t="shared" si="156"/>
        <v>147.68495555555555</v>
      </c>
      <c r="Q2020" s="4" t="s">
        <v>8319</v>
      </c>
      <c r="R2020" s="4" t="s">
        <v>8349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  <c r="V2020" s="14" t="s">
        <v>8373</v>
      </c>
    </row>
    <row r="2021" spans="1:22" ht="11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9">
        <f t="shared" si="155"/>
        <v>484.90975000000003</v>
      </c>
      <c r="P2021" s="8">
        <f t="shared" si="156"/>
        <v>108.96848314606741</v>
      </c>
      <c r="Q2021" s="4" t="s">
        <v>8319</v>
      </c>
      <c r="R2021" s="4" t="s">
        <v>8349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  <c r="V2021" s="14" t="s">
        <v>8374</v>
      </c>
    </row>
    <row r="2022" spans="1:22" ht="11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9">
        <f t="shared" si="155"/>
        <v>192.33333333333334</v>
      </c>
      <c r="P2022" s="8">
        <f t="shared" si="156"/>
        <v>23.647540983606557</v>
      </c>
      <c r="Q2022" s="4" t="s">
        <v>8319</v>
      </c>
      <c r="R2022" s="4" t="s">
        <v>8349</v>
      </c>
      <c r="S2022" s="13">
        <f t="shared" si="157"/>
        <v>41737.097500000003</v>
      </c>
      <c r="T2022" s="13">
        <f t="shared" si="158"/>
        <v>41773.961111111115</v>
      </c>
      <c r="U2022">
        <f t="shared" si="159"/>
        <v>2014</v>
      </c>
      <c r="V2022" s="14" t="s">
        <v>8369</v>
      </c>
    </row>
    <row r="2023" spans="1:22" ht="11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9">
        <f t="shared" si="155"/>
        <v>281.10000000000002</v>
      </c>
      <c r="P2023" s="8">
        <f t="shared" si="156"/>
        <v>147.94736842105263</v>
      </c>
      <c r="Q2023" s="4" t="s">
        <v>8319</v>
      </c>
      <c r="R2023" s="4" t="s">
        <v>8349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  <c r="V2023" s="14" t="s">
        <v>8374</v>
      </c>
    </row>
    <row r="2024" spans="1:22" ht="88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9">
        <f t="shared" si="155"/>
        <v>125.13700000000001</v>
      </c>
      <c r="P2024" s="8">
        <f t="shared" si="156"/>
        <v>385.03692307692307</v>
      </c>
      <c r="Q2024" s="4" t="s">
        <v>8319</v>
      </c>
      <c r="R2024" s="4" t="s">
        <v>8349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  <c r="V2024" s="14" t="s">
        <v>8370</v>
      </c>
    </row>
    <row r="2025" spans="1:22" ht="11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9">
        <f t="shared" si="155"/>
        <v>161.459</v>
      </c>
      <c r="P2025" s="8">
        <f t="shared" si="156"/>
        <v>457.39093484419266</v>
      </c>
      <c r="Q2025" s="4" t="s">
        <v>8319</v>
      </c>
      <c r="R2025" s="4" t="s">
        <v>8349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  <c r="V2025" s="14" t="s">
        <v>8370</v>
      </c>
    </row>
    <row r="2026" spans="1:22" ht="88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9">
        <f t="shared" si="155"/>
        <v>585.35</v>
      </c>
      <c r="P2026" s="8">
        <f t="shared" si="156"/>
        <v>222.99047619047619</v>
      </c>
      <c r="Q2026" s="4" t="s">
        <v>8319</v>
      </c>
      <c r="R2026" s="4" t="s">
        <v>8349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  <c r="V2026" s="14" t="s">
        <v>8373</v>
      </c>
    </row>
    <row r="2027" spans="1:22" ht="88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9">
        <f t="shared" si="155"/>
        <v>201.14999999999998</v>
      </c>
      <c r="P2027" s="8">
        <f t="shared" si="156"/>
        <v>220.74074074074073</v>
      </c>
      <c r="Q2027" s="4" t="s">
        <v>8319</v>
      </c>
      <c r="R2027" s="4" t="s">
        <v>8349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  <c r="V2027" s="14" t="s">
        <v>8370</v>
      </c>
    </row>
    <row r="2028" spans="1:22" ht="44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9">
        <f t="shared" si="155"/>
        <v>133.48307999999997</v>
      </c>
      <c r="P2028" s="8">
        <f t="shared" si="156"/>
        <v>73.503898678414089</v>
      </c>
      <c r="Q2028" s="4" t="s">
        <v>8319</v>
      </c>
      <c r="R2028" s="4" t="s">
        <v>8349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  <c r="V2028" s="14" t="s">
        <v>8372</v>
      </c>
    </row>
    <row r="2029" spans="1:22" ht="88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9">
        <f t="shared" si="155"/>
        <v>120.24900000000001</v>
      </c>
      <c r="P2029" s="8">
        <f t="shared" si="156"/>
        <v>223.09647495361781</v>
      </c>
      <c r="Q2029" s="4" t="s">
        <v>8319</v>
      </c>
      <c r="R2029" s="4" t="s">
        <v>8349</v>
      </c>
      <c r="S2029" s="13">
        <f t="shared" si="157"/>
        <v>42048.813877314809</v>
      </c>
      <c r="T2029" s="13">
        <f t="shared" si="158"/>
        <v>42093.772210648152</v>
      </c>
      <c r="U2029">
        <f t="shared" si="159"/>
        <v>2015</v>
      </c>
      <c r="V2029" s="14" t="s">
        <v>8368</v>
      </c>
    </row>
    <row r="2030" spans="1:22" ht="44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9">
        <f t="shared" si="155"/>
        <v>126.16666666666667</v>
      </c>
      <c r="P2030" s="8">
        <f t="shared" si="156"/>
        <v>47.911392405063289</v>
      </c>
      <c r="Q2030" s="4" t="s">
        <v>8319</v>
      </c>
      <c r="R2030" s="4" t="s">
        <v>8349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  <c r="V2030" s="14" t="s">
        <v>8368</v>
      </c>
    </row>
    <row r="2031" spans="1:22" ht="66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9">
        <f t="shared" si="155"/>
        <v>361.2</v>
      </c>
      <c r="P2031" s="8">
        <f t="shared" si="156"/>
        <v>96.063829787234042</v>
      </c>
      <c r="Q2031" s="4" t="s">
        <v>8319</v>
      </c>
      <c r="R2031" s="4" t="s">
        <v>8349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  <c r="V2031" s="14" t="s">
        <v>8373</v>
      </c>
    </row>
    <row r="2032" spans="1:22" ht="88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9">
        <f t="shared" si="155"/>
        <v>226.239013671875</v>
      </c>
      <c r="P2032" s="8">
        <f t="shared" si="156"/>
        <v>118.6144</v>
      </c>
      <c r="Q2032" s="4" t="s">
        <v>8319</v>
      </c>
      <c r="R2032" s="4" t="s">
        <v>8349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  <c r="V2032" s="14" t="s">
        <v>8376</v>
      </c>
    </row>
    <row r="2033" spans="1:22" ht="66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9">
        <f t="shared" si="155"/>
        <v>120.35</v>
      </c>
      <c r="P2033" s="8">
        <f t="shared" si="156"/>
        <v>118.45472440944881</v>
      </c>
      <c r="Q2033" s="4" t="s">
        <v>8319</v>
      </c>
      <c r="R2033" s="4" t="s">
        <v>8349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  <c r="V2033" s="14" t="s">
        <v>8378</v>
      </c>
    </row>
    <row r="2034" spans="1:22" ht="88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9">
        <f t="shared" si="155"/>
        <v>304.18799999999999</v>
      </c>
      <c r="P2034" s="8">
        <f t="shared" si="156"/>
        <v>143.21468926553672</v>
      </c>
      <c r="Q2034" s="4" t="s">
        <v>8319</v>
      </c>
      <c r="R2034" s="4" t="s">
        <v>8349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  <c r="V2034" s="14" t="s">
        <v>8377</v>
      </c>
    </row>
    <row r="2035" spans="1:22" ht="11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9">
        <f t="shared" si="155"/>
        <v>178.67599999999999</v>
      </c>
      <c r="P2035" s="8">
        <f t="shared" si="156"/>
        <v>282.71518987341773</v>
      </c>
      <c r="Q2035" s="4" t="s">
        <v>8319</v>
      </c>
      <c r="R2035" s="4" t="s">
        <v>8349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  <c r="V2035" s="14" t="s">
        <v>8372</v>
      </c>
    </row>
    <row r="2036" spans="1:22" ht="11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9">
        <f t="shared" si="155"/>
        <v>386.81998717948721</v>
      </c>
      <c r="P2036" s="8">
        <f t="shared" si="156"/>
        <v>593.93620078740162</v>
      </c>
      <c r="Q2036" s="4" t="s">
        <v>8319</v>
      </c>
      <c r="R2036" s="4" t="s">
        <v>8349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  <c r="V2036" s="14" t="s">
        <v>8372</v>
      </c>
    </row>
    <row r="2037" spans="1:22" ht="88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9">
        <f t="shared" si="155"/>
        <v>211.03642500000004</v>
      </c>
      <c r="P2037" s="8">
        <f t="shared" si="156"/>
        <v>262.15704968944101</v>
      </c>
      <c r="Q2037" s="4" t="s">
        <v>8319</v>
      </c>
      <c r="R2037" s="4" t="s">
        <v>8349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  <c r="V2037" s="14" t="s">
        <v>8377</v>
      </c>
    </row>
    <row r="2038" spans="1:22" ht="88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9">
        <f t="shared" si="155"/>
        <v>131.66833333333335</v>
      </c>
      <c r="P2038" s="8">
        <f t="shared" si="156"/>
        <v>46.580778301886795</v>
      </c>
      <c r="Q2038" s="4" t="s">
        <v>8319</v>
      </c>
      <c r="R2038" s="4" t="s">
        <v>8349</v>
      </c>
      <c r="S2038" s="13">
        <f t="shared" si="157"/>
        <v>41738.864803240736</v>
      </c>
      <c r="T2038" s="13">
        <f t="shared" si="158"/>
        <v>41768.864803240736</v>
      </c>
      <c r="U2038">
        <f t="shared" si="159"/>
        <v>2014</v>
      </c>
      <c r="V2038" s="14" t="s">
        <v>8369</v>
      </c>
    </row>
    <row r="2039" spans="1:22" ht="88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9">
        <f t="shared" si="155"/>
        <v>300.47639999999996</v>
      </c>
      <c r="P2039" s="8">
        <f t="shared" si="156"/>
        <v>70.041118881118877</v>
      </c>
      <c r="Q2039" s="4" t="s">
        <v>8319</v>
      </c>
      <c r="R2039" s="4" t="s">
        <v>8349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  <c r="V2039" s="14" t="s">
        <v>8376</v>
      </c>
    </row>
    <row r="2040" spans="1:22" ht="88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9">
        <f t="shared" si="155"/>
        <v>420.51249999999999</v>
      </c>
      <c r="P2040" s="8">
        <f t="shared" si="156"/>
        <v>164.90686274509804</v>
      </c>
      <c r="Q2040" s="4" t="s">
        <v>8319</v>
      </c>
      <c r="R2040" s="4" t="s">
        <v>8349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  <c r="V2040" s="14" t="s">
        <v>8370</v>
      </c>
    </row>
    <row r="2041" spans="1:22" ht="66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9">
        <f t="shared" si="155"/>
        <v>136.21680000000001</v>
      </c>
      <c r="P2041" s="8">
        <f t="shared" si="156"/>
        <v>449.26385224274406</v>
      </c>
      <c r="Q2041" s="4" t="s">
        <v>8319</v>
      </c>
      <c r="R2041" s="4" t="s">
        <v>8349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  <c r="V2041" s="14" t="s">
        <v>8377</v>
      </c>
    </row>
    <row r="2042" spans="1:22" ht="66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9">
        <f t="shared" si="155"/>
        <v>248.17133333333334</v>
      </c>
      <c r="P2042" s="8">
        <f t="shared" si="156"/>
        <v>27.472841328413285</v>
      </c>
      <c r="Q2042" s="4" t="s">
        <v>8319</v>
      </c>
      <c r="R2042" s="4" t="s">
        <v>8349</v>
      </c>
      <c r="S2042" s="13">
        <f t="shared" si="157"/>
        <v>41578.927118055552</v>
      </c>
      <c r="T2042" s="13">
        <f t="shared" si="158"/>
        <v>41593.968784722223</v>
      </c>
      <c r="U2042">
        <f t="shared" si="159"/>
        <v>2013</v>
      </c>
      <c r="V2042" s="14" t="s">
        <v>8376</v>
      </c>
    </row>
    <row r="2043" spans="1:22" ht="88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9">
        <f t="shared" si="155"/>
        <v>181.86315789473684</v>
      </c>
      <c r="P2043" s="8">
        <f t="shared" si="156"/>
        <v>143.97499999999999</v>
      </c>
      <c r="Q2043" s="4" t="s">
        <v>8319</v>
      </c>
      <c r="R2043" s="4" t="s">
        <v>8349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  <c r="V2043" s="14" t="s">
        <v>8376</v>
      </c>
    </row>
    <row r="2044" spans="1:22" ht="88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9">
        <f t="shared" si="155"/>
        <v>123.53</v>
      </c>
      <c r="P2044" s="8">
        <f t="shared" si="156"/>
        <v>88.23571428571428</v>
      </c>
      <c r="Q2044" s="4" t="s">
        <v>8319</v>
      </c>
      <c r="R2044" s="4" t="s">
        <v>8349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  <c r="V2044" s="14" t="s">
        <v>8377</v>
      </c>
    </row>
    <row r="2045" spans="1:22" ht="88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9">
        <f t="shared" si="155"/>
        <v>506.20938628158842</v>
      </c>
      <c r="P2045" s="8">
        <f t="shared" si="156"/>
        <v>36.326424870466319</v>
      </c>
      <c r="Q2045" s="4" t="s">
        <v>8319</v>
      </c>
      <c r="R2045" s="4" t="s">
        <v>8349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  <c r="V2045" s="14" t="s">
        <v>8376</v>
      </c>
    </row>
    <row r="2046" spans="1:22" ht="88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9">
        <f t="shared" si="155"/>
        <v>108.21333333333334</v>
      </c>
      <c r="P2046" s="8">
        <f t="shared" si="156"/>
        <v>90.177777777777777</v>
      </c>
      <c r="Q2046" s="4" t="s">
        <v>8319</v>
      </c>
      <c r="R2046" s="4" t="s">
        <v>8349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  <c r="V2046" s="14" t="s">
        <v>8370</v>
      </c>
    </row>
    <row r="2047" spans="1:22" ht="11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9">
        <f t="shared" si="155"/>
        <v>819.18387755102037</v>
      </c>
      <c r="P2047" s="8">
        <f t="shared" si="156"/>
        <v>152.62361216730039</v>
      </c>
      <c r="Q2047" s="4" t="s">
        <v>8319</v>
      </c>
      <c r="R2047" s="4" t="s">
        <v>8349</v>
      </c>
      <c r="S2047" s="13">
        <f t="shared" si="157"/>
        <v>41069.088506944448</v>
      </c>
      <c r="T2047" s="13">
        <f t="shared" si="158"/>
        <v>41099.088506944448</v>
      </c>
      <c r="U2047">
        <f t="shared" si="159"/>
        <v>2012</v>
      </c>
      <c r="V2047" s="14" t="s">
        <v>8371</v>
      </c>
    </row>
    <row r="2048" spans="1:22" ht="88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9">
        <f t="shared" si="155"/>
        <v>121.10000000000001</v>
      </c>
      <c r="P2048" s="8">
        <f t="shared" si="156"/>
        <v>55.806451612903224</v>
      </c>
      <c r="Q2048" s="4" t="s">
        <v>8319</v>
      </c>
      <c r="R2048" s="4" t="s">
        <v>8349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  <c r="V2048" s="14" t="s">
        <v>8369</v>
      </c>
    </row>
    <row r="2049" spans="1:22" ht="88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9">
        <f t="shared" si="155"/>
        <v>102.99897959183673</v>
      </c>
      <c r="P2049" s="8">
        <f t="shared" si="156"/>
        <v>227.85327313769753</v>
      </c>
      <c r="Q2049" s="4" t="s">
        <v>8319</v>
      </c>
      <c r="R2049" s="4" t="s">
        <v>8349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  <c r="V2049" s="14" t="s">
        <v>8372</v>
      </c>
    </row>
    <row r="2050" spans="1:22" ht="88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9">
        <f t="shared" si="155"/>
        <v>148.33229411764705</v>
      </c>
      <c r="P2050" s="8">
        <f t="shared" si="156"/>
        <v>91.82989803350327</v>
      </c>
      <c r="Q2050" s="4" t="s">
        <v>8319</v>
      </c>
      <c r="R2050" s="4" t="s">
        <v>8349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  <c r="V2050" s="14" t="s">
        <v>8369</v>
      </c>
    </row>
    <row r="2051" spans="1:22" ht="44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9">
        <f t="shared" ref="O2051:O2114" si="160">+(E2051/D2051)*100</f>
        <v>120.19070000000001</v>
      </c>
      <c r="P2051" s="8">
        <f t="shared" ref="P2051:P2114" si="161">+IFERROR(E2051/L2051,0)</f>
        <v>80.991037735849048</v>
      </c>
      <c r="Q2051" s="4" t="s">
        <v>8319</v>
      </c>
      <c r="R2051" s="4" t="s">
        <v>8349</v>
      </c>
      <c r="S2051" s="13">
        <f t="shared" ref="S2051:S2114" si="162">(((J2051/86400)+25569))</f>
        <v>41575.527349537035</v>
      </c>
      <c r="T2051" s="13">
        <f t="shared" ref="T2051:T2114" si="163">(((I2051/86400)+25569))</f>
        <v>41610.957638888889</v>
      </c>
      <c r="U2051">
        <f t="shared" ref="U2051:U2114" si="164">+YEAR(S2051)</f>
        <v>2013</v>
      </c>
      <c r="V2051" s="14" t="s">
        <v>8376</v>
      </c>
    </row>
    <row r="2052" spans="1:22" ht="11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9">
        <f t="shared" si="160"/>
        <v>473.27000000000004</v>
      </c>
      <c r="P2052" s="8">
        <f t="shared" si="161"/>
        <v>278.39411764705881</v>
      </c>
      <c r="Q2052" s="4" t="s">
        <v>8319</v>
      </c>
      <c r="R2052" s="4" t="s">
        <v>8349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  <c r="V2052" s="14" t="s">
        <v>8369</v>
      </c>
    </row>
    <row r="2053" spans="1:22" ht="88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9">
        <f t="shared" si="160"/>
        <v>130.36250000000001</v>
      </c>
      <c r="P2053" s="8">
        <f t="shared" si="161"/>
        <v>43.095041322314053</v>
      </c>
      <c r="Q2053" s="4" t="s">
        <v>8319</v>
      </c>
      <c r="R2053" s="4" t="s">
        <v>8349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  <c r="V2053" s="14" t="s">
        <v>8377</v>
      </c>
    </row>
    <row r="2054" spans="1:22" ht="88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9">
        <f t="shared" si="160"/>
        <v>353.048</v>
      </c>
      <c r="P2054" s="8">
        <f t="shared" si="161"/>
        <v>326.29205175600737</v>
      </c>
      <c r="Q2054" s="4" t="s">
        <v>8319</v>
      </c>
      <c r="R2054" s="4" t="s">
        <v>8349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  <c r="V2054" s="14" t="s">
        <v>8367</v>
      </c>
    </row>
    <row r="2055" spans="1:22" ht="88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9">
        <f t="shared" si="160"/>
        <v>101.02</v>
      </c>
      <c r="P2055" s="8">
        <f t="shared" si="161"/>
        <v>41.743801652892564</v>
      </c>
      <c r="Q2055" s="4" t="s">
        <v>8319</v>
      </c>
      <c r="R2055" s="4" t="s">
        <v>8349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  <c r="V2055" s="14" t="s">
        <v>8376</v>
      </c>
    </row>
    <row r="2056" spans="1:22" ht="88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9">
        <f t="shared" si="160"/>
        <v>113.59142857142857</v>
      </c>
      <c r="P2056" s="8">
        <f t="shared" si="161"/>
        <v>64.020933977455712</v>
      </c>
      <c r="Q2056" s="4" t="s">
        <v>8319</v>
      </c>
      <c r="R2056" s="4" t="s">
        <v>8349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  <c r="V2056" s="14" t="s">
        <v>8369</v>
      </c>
    </row>
    <row r="2057" spans="1:22" ht="88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9">
        <f t="shared" si="160"/>
        <v>167.41666666666666</v>
      </c>
      <c r="P2057" s="8">
        <f t="shared" si="161"/>
        <v>99.455445544554451</v>
      </c>
      <c r="Q2057" s="4" t="s">
        <v>8319</v>
      </c>
      <c r="R2057" s="4" t="s">
        <v>8349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  <c r="V2057" s="14" t="s">
        <v>8377</v>
      </c>
    </row>
    <row r="2058" spans="1:22" ht="88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9">
        <f t="shared" si="160"/>
        <v>153.452</v>
      </c>
      <c r="P2058" s="8">
        <f t="shared" si="161"/>
        <v>138.49458483754512</v>
      </c>
      <c r="Q2058" s="4" t="s">
        <v>8319</v>
      </c>
      <c r="R2058" s="4" t="s">
        <v>8349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  <c r="V2058" s="14" t="s">
        <v>8372</v>
      </c>
    </row>
    <row r="2059" spans="1:22" ht="88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9">
        <f t="shared" si="160"/>
        <v>202.23220000000001</v>
      </c>
      <c r="P2059" s="8">
        <f t="shared" si="161"/>
        <v>45.547792792792798</v>
      </c>
      <c r="Q2059" s="4" t="s">
        <v>8319</v>
      </c>
      <c r="R2059" s="4" t="s">
        <v>8349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  <c r="V2059" s="14" t="s">
        <v>8367</v>
      </c>
    </row>
    <row r="2060" spans="1:22" ht="44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9">
        <f t="shared" si="160"/>
        <v>168.28125</v>
      </c>
      <c r="P2060" s="8">
        <f t="shared" si="161"/>
        <v>10.507317073170732</v>
      </c>
      <c r="Q2060" s="4" t="s">
        <v>8319</v>
      </c>
      <c r="R2060" s="4" t="s">
        <v>8349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  <c r="V2060" s="14" t="s">
        <v>8367</v>
      </c>
    </row>
    <row r="2061" spans="1:22" ht="11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9">
        <f t="shared" si="160"/>
        <v>143.45666666666668</v>
      </c>
      <c r="P2061" s="8">
        <f t="shared" si="161"/>
        <v>114.76533333333333</v>
      </c>
      <c r="Q2061" s="4" t="s">
        <v>8319</v>
      </c>
      <c r="R2061" s="4" t="s">
        <v>8349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  <c r="V2061" s="14" t="s">
        <v>8378</v>
      </c>
    </row>
    <row r="2062" spans="1:22" ht="88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9">
        <f t="shared" si="160"/>
        <v>196.4</v>
      </c>
      <c r="P2062" s="8">
        <f t="shared" si="161"/>
        <v>35.997067448680355</v>
      </c>
      <c r="Q2062" s="4" t="s">
        <v>8319</v>
      </c>
      <c r="R2062" s="4" t="s">
        <v>8349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  <c r="V2062" s="14" t="s">
        <v>8370</v>
      </c>
    </row>
    <row r="2063" spans="1:22" ht="88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9">
        <f t="shared" si="160"/>
        <v>107.91999999999999</v>
      </c>
      <c r="P2063" s="8">
        <f t="shared" si="161"/>
        <v>154.17142857142858</v>
      </c>
      <c r="Q2063" s="4" t="s">
        <v>8319</v>
      </c>
      <c r="R2063" s="4" t="s">
        <v>8349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  <c r="V2063" s="14" t="s">
        <v>8378</v>
      </c>
    </row>
    <row r="2064" spans="1:22" ht="11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9">
        <f t="shared" si="160"/>
        <v>114.97699999999999</v>
      </c>
      <c r="P2064" s="8">
        <f t="shared" si="161"/>
        <v>566.38916256157631</v>
      </c>
      <c r="Q2064" s="4" t="s">
        <v>8319</v>
      </c>
      <c r="R2064" s="4" t="s">
        <v>8349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  <c r="V2064" s="14" t="s">
        <v>8368</v>
      </c>
    </row>
    <row r="2065" spans="1:22" ht="66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9">
        <f t="shared" si="160"/>
        <v>148.04999999999998</v>
      </c>
      <c r="P2065" s="8">
        <f t="shared" si="161"/>
        <v>120.85714285714286</v>
      </c>
      <c r="Q2065" s="4" t="s">
        <v>8319</v>
      </c>
      <c r="R2065" s="4" t="s">
        <v>8349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  <c r="V2065" s="14" t="s">
        <v>8369</v>
      </c>
    </row>
    <row r="2066" spans="1:22" ht="88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9">
        <f t="shared" si="160"/>
        <v>191.16676082790633</v>
      </c>
      <c r="P2066" s="8">
        <f t="shared" si="161"/>
        <v>86.163845492085343</v>
      </c>
      <c r="Q2066" s="4" t="s">
        <v>8319</v>
      </c>
      <c r="R2066" s="4" t="s">
        <v>8349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  <c r="V2066" s="14" t="s">
        <v>8369</v>
      </c>
    </row>
    <row r="2067" spans="1:22" ht="88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9">
        <f t="shared" si="160"/>
        <v>199.215125</v>
      </c>
      <c r="P2067" s="8">
        <f t="shared" si="161"/>
        <v>51.212114395886893</v>
      </c>
      <c r="Q2067" s="4" t="s">
        <v>8319</v>
      </c>
      <c r="R2067" s="4" t="s">
        <v>8349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  <c r="V2067" s="14" t="s">
        <v>8377</v>
      </c>
    </row>
    <row r="2068" spans="1:22" ht="88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9">
        <f t="shared" si="160"/>
        <v>218.6</v>
      </c>
      <c r="P2068" s="8">
        <f t="shared" si="161"/>
        <v>67.261538461538464</v>
      </c>
      <c r="Q2068" s="4" t="s">
        <v>8319</v>
      </c>
      <c r="R2068" s="4" t="s">
        <v>8349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  <c r="V2068" s="14" t="s">
        <v>8373</v>
      </c>
    </row>
    <row r="2069" spans="1:22" ht="88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9">
        <f t="shared" si="160"/>
        <v>126.86868686868686</v>
      </c>
      <c r="P2069" s="8">
        <f t="shared" si="161"/>
        <v>62.8</v>
      </c>
      <c r="Q2069" s="4" t="s">
        <v>8319</v>
      </c>
      <c r="R2069" s="4" t="s">
        <v>8349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  <c r="V2069" s="14" t="s">
        <v>8369</v>
      </c>
    </row>
    <row r="2070" spans="1:22" ht="88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9">
        <f t="shared" si="160"/>
        <v>105.22388000000001</v>
      </c>
      <c r="P2070" s="8">
        <f t="shared" si="161"/>
        <v>346.13118421052633</v>
      </c>
      <c r="Q2070" s="4" t="s">
        <v>8319</v>
      </c>
      <c r="R2070" s="4" t="s">
        <v>8349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  <c r="V2070" s="14" t="s">
        <v>8375</v>
      </c>
    </row>
    <row r="2071" spans="1:22" ht="11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9">
        <f t="shared" si="160"/>
        <v>128.40666000000002</v>
      </c>
      <c r="P2071" s="8">
        <f t="shared" si="161"/>
        <v>244.11912547528519</v>
      </c>
      <c r="Q2071" s="4" t="s">
        <v>8319</v>
      </c>
      <c r="R2071" s="4" t="s">
        <v>8349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  <c r="V2071" s="14" t="s">
        <v>8378</v>
      </c>
    </row>
    <row r="2072" spans="1:22" ht="88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9">
        <f t="shared" si="160"/>
        <v>317.3272</v>
      </c>
      <c r="P2072" s="8">
        <f t="shared" si="161"/>
        <v>259.25424836601309</v>
      </c>
      <c r="Q2072" s="4" t="s">
        <v>8319</v>
      </c>
      <c r="R2072" s="4" t="s">
        <v>8349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  <c r="V2072" s="14" t="s">
        <v>8370</v>
      </c>
    </row>
    <row r="2073" spans="1:22" ht="88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9">
        <f t="shared" si="160"/>
        <v>280.73</v>
      </c>
      <c r="P2073" s="8">
        <f t="shared" si="161"/>
        <v>201.96402877697841</v>
      </c>
      <c r="Q2073" s="4" t="s">
        <v>8319</v>
      </c>
      <c r="R2073" s="4" t="s">
        <v>8349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  <c r="V2073" s="14" t="s">
        <v>8374</v>
      </c>
    </row>
    <row r="2074" spans="1:22" ht="11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9">
        <f t="shared" si="160"/>
        <v>110.73146853146854</v>
      </c>
      <c r="P2074" s="8">
        <f t="shared" si="161"/>
        <v>226.20857142857142</v>
      </c>
      <c r="Q2074" s="4" t="s">
        <v>8319</v>
      </c>
      <c r="R2074" s="4" t="s">
        <v>8349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  <c r="V2074" s="14" t="s">
        <v>8369</v>
      </c>
    </row>
    <row r="2075" spans="1:22" ht="88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9">
        <f t="shared" si="160"/>
        <v>152.60429999999999</v>
      </c>
      <c r="P2075" s="8">
        <f t="shared" si="161"/>
        <v>324.69</v>
      </c>
      <c r="Q2075" s="4" t="s">
        <v>8319</v>
      </c>
      <c r="R2075" s="4" t="s">
        <v>8349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  <c r="V2075" s="14" t="s">
        <v>8372</v>
      </c>
    </row>
    <row r="2076" spans="1:22" ht="66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9">
        <f t="shared" si="160"/>
        <v>102.49999999999999</v>
      </c>
      <c r="P2076" s="8">
        <f t="shared" si="161"/>
        <v>205</v>
      </c>
      <c r="Q2076" s="4" t="s">
        <v>8319</v>
      </c>
      <c r="R2076" s="4" t="s">
        <v>8349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  <c r="V2076" s="14" t="s">
        <v>8369</v>
      </c>
    </row>
    <row r="2077" spans="1:22" ht="88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9">
        <f t="shared" si="160"/>
        <v>1678.3738373837384</v>
      </c>
      <c r="P2077" s="8">
        <f t="shared" si="161"/>
        <v>20.465926829268295</v>
      </c>
      <c r="Q2077" s="4" t="s">
        <v>8319</v>
      </c>
      <c r="R2077" s="4" t="s">
        <v>8349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  <c r="V2077" s="14" t="s">
        <v>8371</v>
      </c>
    </row>
    <row r="2078" spans="1:22" ht="66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9">
        <f t="shared" si="160"/>
        <v>543.349156424581</v>
      </c>
      <c r="P2078" s="8">
        <f t="shared" si="161"/>
        <v>116.35303146309367</v>
      </c>
      <c r="Q2078" s="4" t="s">
        <v>8319</v>
      </c>
      <c r="R2078" s="4" t="s">
        <v>8349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  <c r="V2078" s="14" t="s">
        <v>8371</v>
      </c>
    </row>
    <row r="2079" spans="1:22" ht="88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9">
        <f t="shared" si="160"/>
        <v>115.50800000000001</v>
      </c>
      <c r="P2079" s="8">
        <f t="shared" si="161"/>
        <v>307.20212765957444</v>
      </c>
      <c r="Q2079" s="4" t="s">
        <v>8319</v>
      </c>
      <c r="R2079" s="4" t="s">
        <v>8349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  <c r="V2079" s="14" t="s">
        <v>8369</v>
      </c>
    </row>
    <row r="2080" spans="1:22" ht="88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9">
        <f t="shared" si="160"/>
        <v>131.20499999999998</v>
      </c>
      <c r="P2080" s="8">
        <f t="shared" si="161"/>
        <v>546.6875</v>
      </c>
      <c r="Q2080" s="4" t="s">
        <v>8319</v>
      </c>
      <c r="R2080" s="4" t="s">
        <v>8349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  <c r="V2080" s="14" t="s">
        <v>8377</v>
      </c>
    </row>
    <row r="2081" spans="1:22" ht="88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9">
        <f t="shared" si="160"/>
        <v>288.17</v>
      </c>
      <c r="P2081" s="8">
        <f t="shared" si="161"/>
        <v>47.474464579901152</v>
      </c>
      <c r="Q2081" s="4" t="s">
        <v>8319</v>
      </c>
      <c r="R2081" s="4" t="s">
        <v>8349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  <c r="V2081" s="14" t="s">
        <v>8370</v>
      </c>
    </row>
    <row r="2082" spans="1:22" ht="88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9">
        <f t="shared" si="160"/>
        <v>507.8</v>
      </c>
      <c r="P2082" s="8">
        <f t="shared" si="161"/>
        <v>101.56</v>
      </c>
      <c r="Q2082" s="4" t="s">
        <v>8319</v>
      </c>
      <c r="R2082" s="4" t="s">
        <v>8349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  <c r="V2082" s="14" t="s">
        <v>8376</v>
      </c>
    </row>
    <row r="2083" spans="1:22" ht="88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9">
        <f t="shared" si="160"/>
        <v>114.57142857142857</v>
      </c>
      <c r="P2083" s="8">
        <f t="shared" si="161"/>
        <v>72.909090909090907</v>
      </c>
      <c r="Q2083" s="4" t="s">
        <v>8325</v>
      </c>
      <c r="R2083" s="4" t="s">
        <v>8329</v>
      </c>
      <c r="S2083" s="13">
        <f t="shared" si="162"/>
        <v>41004.15688657407</v>
      </c>
      <c r="T2083" s="13">
        <f t="shared" si="163"/>
        <v>41045.207638888889</v>
      </c>
      <c r="U2083">
        <f t="shared" si="164"/>
        <v>2012</v>
      </c>
      <c r="V2083" s="14" t="s">
        <v>8369</v>
      </c>
    </row>
    <row r="2084" spans="1:22" ht="11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9">
        <f t="shared" si="160"/>
        <v>110.73333333333333</v>
      </c>
      <c r="P2084" s="8">
        <f t="shared" si="161"/>
        <v>43.710526315789473</v>
      </c>
      <c r="Q2084" s="4" t="s">
        <v>8325</v>
      </c>
      <c r="R2084" s="4" t="s">
        <v>8329</v>
      </c>
      <c r="S2084" s="13">
        <f t="shared" si="162"/>
        <v>40811.120324074072</v>
      </c>
      <c r="T2084" s="13">
        <f t="shared" si="163"/>
        <v>40871.161990740744</v>
      </c>
      <c r="U2084">
        <f t="shared" si="164"/>
        <v>2011</v>
      </c>
      <c r="V2084" s="14" t="s">
        <v>8375</v>
      </c>
    </row>
    <row r="2085" spans="1:22" ht="88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9">
        <f t="shared" si="160"/>
        <v>113.33333333333333</v>
      </c>
      <c r="P2085" s="8">
        <f t="shared" si="161"/>
        <v>34</v>
      </c>
      <c r="Q2085" s="4" t="s">
        <v>8325</v>
      </c>
      <c r="R2085" s="4" t="s">
        <v>8329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  <c r="V2085" s="14" t="s">
        <v>8370</v>
      </c>
    </row>
    <row r="2086" spans="1:22" ht="88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9">
        <f t="shared" si="160"/>
        <v>108.33333333333333</v>
      </c>
      <c r="P2086" s="8">
        <f t="shared" si="161"/>
        <v>70.652173913043484</v>
      </c>
      <c r="Q2086" s="4" t="s">
        <v>8325</v>
      </c>
      <c r="R2086" s="4" t="s">
        <v>8329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  <c r="V2086" s="14" t="s">
        <v>8369</v>
      </c>
    </row>
    <row r="2087" spans="1:22" ht="11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9">
        <f t="shared" si="160"/>
        <v>123.53333333333335</v>
      </c>
      <c r="P2087" s="8">
        <f t="shared" si="161"/>
        <v>89.301204819277103</v>
      </c>
      <c r="Q2087" s="4" t="s">
        <v>8325</v>
      </c>
      <c r="R2087" s="4" t="s">
        <v>8329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  <c r="V2087" s="14" t="s">
        <v>8371</v>
      </c>
    </row>
    <row r="2088" spans="1:22" ht="66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9">
        <f t="shared" si="160"/>
        <v>100.69999999999999</v>
      </c>
      <c r="P2088" s="8">
        <f t="shared" si="161"/>
        <v>115.08571428571429</v>
      </c>
      <c r="Q2088" s="4" t="s">
        <v>8325</v>
      </c>
      <c r="R2088" s="4" t="s">
        <v>8329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  <c r="V2088" s="14" t="s">
        <v>8377</v>
      </c>
    </row>
    <row r="2089" spans="1:22" ht="11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9">
        <f t="shared" si="160"/>
        <v>103.53333333333335</v>
      </c>
      <c r="P2089" s="8">
        <f t="shared" si="161"/>
        <v>62.12</v>
      </c>
      <c r="Q2089" s="4" t="s">
        <v>8325</v>
      </c>
      <c r="R2089" s="4" t="s">
        <v>8329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  <c r="V2089" s="14" t="s">
        <v>8374</v>
      </c>
    </row>
    <row r="2090" spans="1:22" ht="88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9">
        <f t="shared" si="160"/>
        <v>115.51066666666668</v>
      </c>
      <c r="P2090" s="8">
        <f t="shared" si="161"/>
        <v>46.204266666666669</v>
      </c>
      <c r="Q2090" s="4" t="s">
        <v>8325</v>
      </c>
      <c r="R2090" s="4" t="s">
        <v>8329</v>
      </c>
      <c r="S2090" s="13">
        <f t="shared" si="162"/>
        <v>40395.714722222227</v>
      </c>
      <c r="T2090" s="13">
        <f t="shared" si="163"/>
        <v>40432.165972222225</v>
      </c>
      <c r="U2090">
        <f t="shared" si="164"/>
        <v>2010</v>
      </c>
      <c r="V2090" s="14" t="s">
        <v>8374</v>
      </c>
    </row>
    <row r="2091" spans="1:22" ht="66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9">
        <f t="shared" si="160"/>
        <v>120.4004</v>
      </c>
      <c r="P2091" s="8">
        <f t="shared" si="161"/>
        <v>48.54854838709678</v>
      </c>
      <c r="Q2091" s="4" t="s">
        <v>8325</v>
      </c>
      <c r="R2091" s="4" t="s">
        <v>8329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  <c r="V2091" s="14" t="s">
        <v>8371</v>
      </c>
    </row>
    <row r="2092" spans="1:22" ht="11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9">
        <f t="shared" si="160"/>
        <v>115.040375</v>
      </c>
      <c r="P2092" s="8">
        <f t="shared" si="161"/>
        <v>57.520187499999999</v>
      </c>
      <c r="Q2092" s="4" t="s">
        <v>8325</v>
      </c>
      <c r="R2092" s="4" t="s">
        <v>8329</v>
      </c>
      <c r="S2092" s="13">
        <f t="shared" si="162"/>
        <v>41299.381423611107</v>
      </c>
      <c r="T2092" s="13">
        <f t="shared" si="163"/>
        <v>41329.381423611107</v>
      </c>
      <c r="U2092">
        <f t="shared" si="164"/>
        <v>2013</v>
      </c>
      <c r="V2092" s="14" t="s">
        <v>8367</v>
      </c>
    </row>
    <row r="2093" spans="1:22" ht="11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9">
        <f t="shared" si="160"/>
        <v>120.46777777777777</v>
      </c>
      <c r="P2093" s="8">
        <f t="shared" si="161"/>
        <v>88.147154471544724</v>
      </c>
      <c r="Q2093" s="4" t="s">
        <v>8325</v>
      </c>
      <c r="R2093" s="4" t="s">
        <v>8329</v>
      </c>
      <c r="S2093" s="13">
        <f t="shared" si="162"/>
        <v>40555.322662037041</v>
      </c>
      <c r="T2093" s="13">
        <f t="shared" si="163"/>
        <v>40603.833333333336</v>
      </c>
      <c r="U2093">
        <f t="shared" si="164"/>
        <v>2011</v>
      </c>
      <c r="V2093" s="14" t="s">
        <v>8367</v>
      </c>
    </row>
    <row r="2094" spans="1:22" ht="88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9">
        <f t="shared" si="160"/>
        <v>101.28333333333333</v>
      </c>
      <c r="P2094" s="8">
        <f t="shared" si="161"/>
        <v>110.49090909090908</v>
      </c>
      <c r="Q2094" s="4" t="s">
        <v>8325</v>
      </c>
      <c r="R2094" s="4" t="s">
        <v>8329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  <c r="V2094" s="14" t="s">
        <v>8374</v>
      </c>
    </row>
    <row r="2095" spans="1:22" ht="88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9">
        <f t="shared" si="160"/>
        <v>102.46666666666667</v>
      </c>
      <c r="P2095" s="8">
        <f t="shared" si="161"/>
        <v>66.826086956521735</v>
      </c>
      <c r="Q2095" s="4" t="s">
        <v>8325</v>
      </c>
      <c r="R2095" s="4" t="s">
        <v>8329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  <c r="V2095" s="14" t="s">
        <v>8376</v>
      </c>
    </row>
    <row r="2096" spans="1:22" ht="11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9">
        <f t="shared" si="160"/>
        <v>120.54285714285714</v>
      </c>
      <c r="P2096" s="8">
        <f t="shared" si="161"/>
        <v>58.597222222222221</v>
      </c>
      <c r="Q2096" s="4" t="s">
        <v>8325</v>
      </c>
      <c r="R2096" s="4" t="s">
        <v>8329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  <c r="V2096" s="14" t="s">
        <v>8367</v>
      </c>
    </row>
    <row r="2097" spans="1:22" ht="88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9">
        <f t="shared" si="160"/>
        <v>100</v>
      </c>
      <c r="P2097" s="8">
        <f t="shared" si="161"/>
        <v>113.63636363636364</v>
      </c>
      <c r="Q2097" s="4" t="s">
        <v>8325</v>
      </c>
      <c r="R2097" s="4" t="s">
        <v>8329</v>
      </c>
      <c r="S2097" s="13">
        <f t="shared" si="162"/>
        <v>40758.733483796299</v>
      </c>
      <c r="T2097" s="13">
        <f t="shared" si="163"/>
        <v>40818.733483796299</v>
      </c>
      <c r="U2097">
        <f t="shared" si="164"/>
        <v>2011</v>
      </c>
      <c r="V2097" s="14" t="s">
        <v>8374</v>
      </c>
    </row>
    <row r="2098" spans="1:22" ht="88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9">
        <f t="shared" si="160"/>
        <v>101.66666666666666</v>
      </c>
      <c r="P2098" s="8">
        <f t="shared" si="161"/>
        <v>43.571428571428569</v>
      </c>
      <c r="Q2098" s="4" t="s">
        <v>8325</v>
      </c>
      <c r="R2098" s="4" t="s">
        <v>8329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  <c r="V2098" s="14" t="s">
        <v>8376</v>
      </c>
    </row>
    <row r="2099" spans="1:22" ht="88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9">
        <f t="shared" si="160"/>
        <v>100</v>
      </c>
      <c r="P2099" s="8">
        <f t="shared" si="161"/>
        <v>78.94736842105263</v>
      </c>
      <c r="Q2099" s="4" t="s">
        <v>8325</v>
      </c>
      <c r="R2099" s="4" t="s">
        <v>8329</v>
      </c>
      <c r="S2099" s="13">
        <f t="shared" si="162"/>
        <v>40818.584895833337</v>
      </c>
      <c r="T2099" s="13">
        <f t="shared" si="163"/>
        <v>40878.626562500001</v>
      </c>
      <c r="U2099">
        <f t="shared" si="164"/>
        <v>2011</v>
      </c>
      <c r="V2099" s="14" t="s">
        <v>8376</v>
      </c>
    </row>
    <row r="2100" spans="1:22" ht="88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9">
        <f t="shared" si="160"/>
        <v>100.33333333333334</v>
      </c>
      <c r="P2100" s="8">
        <f t="shared" si="161"/>
        <v>188.125</v>
      </c>
      <c r="Q2100" s="4" t="s">
        <v>8325</v>
      </c>
      <c r="R2100" s="4" t="s">
        <v>8329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  <c r="V2100" s="14" t="s">
        <v>8368</v>
      </c>
    </row>
    <row r="2101" spans="1:22" ht="22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9">
        <f t="shared" si="160"/>
        <v>132.36666666666667</v>
      </c>
      <c r="P2101" s="8">
        <f t="shared" si="161"/>
        <v>63.031746031746032</v>
      </c>
      <c r="Q2101" s="4" t="s">
        <v>8325</v>
      </c>
      <c r="R2101" s="4" t="s">
        <v>8329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  <c r="V2101" s="14" t="s">
        <v>8371</v>
      </c>
    </row>
    <row r="2102" spans="1:22" ht="88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9">
        <f t="shared" si="160"/>
        <v>136.66666666666666</v>
      </c>
      <c r="P2102" s="8">
        <f t="shared" si="161"/>
        <v>30.37037037037037</v>
      </c>
      <c r="Q2102" s="4" t="s">
        <v>8325</v>
      </c>
      <c r="R2102" s="4" t="s">
        <v>8329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  <c r="V2102" s="14" t="s">
        <v>8371</v>
      </c>
    </row>
    <row r="2103" spans="1:22" ht="88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9">
        <f t="shared" si="160"/>
        <v>113.25</v>
      </c>
      <c r="P2103" s="8">
        <f t="shared" si="161"/>
        <v>51.477272727272727</v>
      </c>
      <c r="Q2103" s="4" t="s">
        <v>8325</v>
      </c>
      <c r="R2103" s="4" t="s">
        <v>8329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  <c r="V2103" s="14" t="s">
        <v>8378</v>
      </c>
    </row>
    <row r="2104" spans="1:22" ht="88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9">
        <f t="shared" si="160"/>
        <v>136</v>
      </c>
      <c r="P2104" s="8">
        <f t="shared" si="161"/>
        <v>35.789473684210527</v>
      </c>
      <c r="Q2104" s="4" t="s">
        <v>8325</v>
      </c>
      <c r="R2104" s="4" t="s">
        <v>8329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  <c r="V2104" s="14" t="s">
        <v>8369</v>
      </c>
    </row>
    <row r="2105" spans="1:22" ht="44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9">
        <f t="shared" si="160"/>
        <v>146.12318374694613</v>
      </c>
      <c r="P2105" s="8">
        <f t="shared" si="161"/>
        <v>98.817391304347822</v>
      </c>
      <c r="Q2105" s="4" t="s">
        <v>8325</v>
      </c>
      <c r="R2105" s="4" t="s">
        <v>8329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  <c r="V2105" s="14" t="s">
        <v>8376</v>
      </c>
    </row>
    <row r="2106" spans="1:22" ht="88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9">
        <f t="shared" si="160"/>
        <v>129.5</v>
      </c>
      <c r="P2106" s="8">
        <f t="shared" si="161"/>
        <v>28</v>
      </c>
      <c r="Q2106" s="4" t="s">
        <v>8325</v>
      </c>
      <c r="R2106" s="4" t="s">
        <v>8329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  <c r="V2106" s="14" t="s">
        <v>8369</v>
      </c>
    </row>
    <row r="2107" spans="1:22" ht="66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9">
        <f t="shared" si="160"/>
        <v>254</v>
      </c>
      <c r="P2107" s="8">
        <f t="shared" si="161"/>
        <v>51.313131313131315</v>
      </c>
      <c r="Q2107" s="4" t="s">
        <v>8325</v>
      </c>
      <c r="R2107" s="4" t="s">
        <v>8329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  <c r="V2107" s="14" t="s">
        <v>8377</v>
      </c>
    </row>
    <row r="2108" spans="1:22" ht="88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9">
        <f t="shared" si="160"/>
        <v>107.04545454545456</v>
      </c>
      <c r="P2108" s="8">
        <f t="shared" si="161"/>
        <v>53.522727272727273</v>
      </c>
      <c r="Q2108" s="4" t="s">
        <v>8325</v>
      </c>
      <c r="R2108" s="4" t="s">
        <v>8329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  <c r="V2108" s="14" t="s">
        <v>8378</v>
      </c>
    </row>
    <row r="2109" spans="1:22" ht="88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9">
        <f t="shared" si="160"/>
        <v>107.73299999999999</v>
      </c>
      <c r="P2109" s="8">
        <f t="shared" si="161"/>
        <v>37.149310344827583</v>
      </c>
      <c r="Q2109" s="4" t="s">
        <v>8325</v>
      </c>
      <c r="R2109" s="4" t="s">
        <v>8329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  <c r="V2109" s="14" t="s">
        <v>8376</v>
      </c>
    </row>
    <row r="2110" spans="1:22" ht="88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9">
        <f t="shared" si="160"/>
        <v>107.31250000000001</v>
      </c>
      <c r="P2110" s="8">
        <f t="shared" si="161"/>
        <v>89.895287958115176</v>
      </c>
      <c r="Q2110" s="4" t="s">
        <v>8325</v>
      </c>
      <c r="R2110" s="4" t="s">
        <v>8329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  <c r="V2110" s="14" t="s">
        <v>8374</v>
      </c>
    </row>
    <row r="2111" spans="1:22" ht="66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9">
        <f t="shared" si="160"/>
        <v>106.52500000000001</v>
      </c>
      <c r="P2111" s="8">
        <f t="shared" si="161"/>
        <v>106.52500000000001</v>
      </c>
      <c r="Q2111" s="4" t="s">
        <v>8325</v>
      </c>
      <c r="R2111" s="4" t="s">
        <v>8329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  <c r="V2111" s="14" t="s">
        <v>8371</v>
      </c>
    </row>
    <row r="2112" spans="1:22" ht="66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9">
        <f t="shared" si="160"/>
        <v>100.35000000000001</v>
      </c>
      <c r="P2112" s="8">
        <f t="shared" si="161"/>
        <v>52.815789473684212</v>
      </c>
      <c r="Q2112" s="4" t="s">
        <v>8325</v>
      </c>
      <c r="R2112" s="4" t="s">
        <v>8329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  <c r="V2112" s="14" t="s">
        <v>8369</v>
      </c>
    </row>
    <row r="2113" spans="1:22" ht="88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9">
        <f t="shared" si="160"/>
        <v>106.5</v>
      </c>
      <c r="P2113" s="8">
        <f t="shared" si="161"/>
        <v>54.615384615384613</v>
      </c>
      <c r="Q2113" s="4" t="s">
        <v>8325</v>
      </c>
      <c r="R2113" s="4" t="s">
        <v>8329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  <c r="V2113" s="14" t="s">
        <v>8371</v>
      </c>
    </row>
    <row r="2114" spans="1:22" ht="88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9">
        <f t="shared" si="160"/>
        <v>100</v>
      </c>
      <c r="P2114" s="8">
        <f t="shared" si="161"/>
        <v>27.272727272727273</v>
      </c>
      <c r="Q2114" s="4" t="s">
        <v>8325</v>
      </c>
      <c r="R2114" s="4" t="s">
        <v>8329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  <c r="V2114" s="14" t="s">
        <v>8369</v>
      </c>
    </row>
    <row r="2115" spans="1:22" ht="44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9">
        <f t="shared" ref="O2115:O2178" si="165">+(E2115/D2115)*100</f>
        <v>104.85714285714285</v>
      </c>
      <c r="P2115" s="8">
        <f t="shared" ref="P2115:P2178" si="166">+IFERROR(E2115/L2115,0)</f>
        <v>68.598130841121488</v>
      </c>
      <c r="Q2115" s="4" t="s">
        <v>8325</v>
      </c>
      <c r="R2115" s="4" t="s">
        <v>8329</v>
      </c>
      <c r="S2115" s="13">
        <f t="shared" ref="S2115:S2178" si="167">(((J2115/86400)+25569))</f>
        <v>41870.86546296296</v>
      </c>
      <c r="T2115" s="13">
        <f t="shared" ref="T2115:T2178" si="168">(((I2115/86400)+25569))</f>
        <v>41905.86546296296</v>
      </c>
      <c r="U2115">
        <f t="shared" ref="U2115:U2178" si="169">+YEAR(S2115)</f>
        <v>2014</v>
      </c>
      <c r="V2115" s="14" t="s">
        <v>8374</v>
      </c>
    </row>
    <row r="2116" spans="1:22" ht="88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9">
        <f t="shared" si="165"/>
        <v>104.69999999999999</v>
      </c>
      <c r="P2116" s="8">
        <f t="shared" si="166"/>
        <v>35.612244897959187</v>
      </c>
      <c r="Q2116" s="4" t="s">
        <v>8325</v>
      </c>
      <c r="R2116" s="4" t="s">
        <v>8329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  <c r="V2116" s="14" t="s">
        <v>8376</v>
      </c>
    </row>
    <row r="2117" spans="1:22" ht="88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9">
        <f t="shared" si="165"/>
        <v>225.66666666666669</v>
      </c>
      <c r="P2117" s="8">
        <f t="shared" si="166"/>
        <v>94.027777777777771</v>
      </c>
      <c r="Q2117" s="4" t="s">
        <v>8325</v>
      </c>
      <c r="R2117" s="4" t="s">
        <v>8329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  <c r="V2117" s="14" t="s">
        <v>8367</v>
      </c>
    </row>
    <row r="2118" spans="1:22" ht="88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9">
        <f t="shared" si="165"/>
        <v>100.90416666666667</v>
      </c>
      <c r="P2118" s="8">
        <f t="shared" si="166"/>
        <v>526.45652173913038</v>
      </c>
      <c r="Q2118" s="4" t="s">
        <v>8325</v>
      </c>
      <c r="R2118" s="4" t="s">
        <v>8329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  <c r="V2118" s="14" t="s">
        <v>8374</v>
      </c>
    </row>
    <row r="2119" spans="1:22" ht="88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9">
        <f t="shared" si="165"/>
        <v>147.75</v>
      </c>
      <c r="P2119" s="8">
        <f t="shared" si="166"/>
        <v>50.657142857142858</v>
      </c>
      <c r="Q2119" s="4" t="s">
        <v>8325</v>
      </c>
      <c r="R2119" s="4" t="s">
        <v>8329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  <c r="V2119" s="14" t="s">
        <v>8376</v>
      </c>
    </row>
    <row r="2120" spans="1:22" ht="66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9">
        <f t="shared" si="165"/>
        <v>134.61099999999999</v>
      </c>
      <c r="P2120" s="8">
        <f t="shared" si="166"/>
        <v>79.182941176470578</v>
      </c>
      <c r="Q2120" s="4" t="s">
        <v>8325</v>
      </c>
      <c r="R2120" s="4" t="s">
        <v>8329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  <c r="V2120" s="14" t="s">
        <v>8371</v>
      </c>
    </row>
    <row r="2121" spans="1:22" ht="66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9">
        <f t="shared" si="165"/>
        <v>100.75</v>
      </c>
      <c r="P2121" s="8">
        <f t="shared" si="166"/>
        <v>91.590909090909093</v>
      </c>
      <c r="Q2121" s="4" t="s">
        <v>8325</v>
      </c>
      <c r="R2121" s="4" t="s">
        <v>8329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  <c r="V2121" s="14" t="s">
        <v>8373</v>
      </c>
    </row>
    <row r="2122" spans="1:22" ht="66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9">
        <f t="shared" si="165"/>
        <v>100.880375</v>
      </c>
      <c r="P2122" s="8">
        <f t="shared" si="166"/>
        <v>116.96275362318841</v>
      </c>
      <c r="Q2122" s="4" t="s">
        <v>8325</v>
      </c>
      <c r="R2122" s="4" t="s">
        <v>8329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  <c r="V2122" s="14" t="s">
        <v>8377</v>
      </c>
    </row>
    <row r="2123" spans="1:22" ht="88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9">
        <f t="shared" si="165"/>
        <v>0.56800000000000006</v>
      </c>
      <c r="P2123" s="8">
        <f t="shared" si="166"/>
        <v>28.4</v>
      </c>
      <c r="Q2123" s="4" t="s">
        <v>8333</v>
      </c>
      <c r="R2123" s="4" t="s">
        <v>8334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  <c r="V2123" s="14" t="s">
        <v>8378</v>
      </c>
    </row>
    <row r="2124" spans="1:22" ht="66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9">
        <f t="shared" si="165"/>
        <v>0.38750000000000001</v>
      </c>
      <c r="P2124" s="8">
        <f t="shared" si="166"/>
        <v>103.33333333333333</v>
      </c>
      <c r="Q2124" s="4" t="s">
        <v>8333</v>
      </c>
      <c r="R2124" s="4" t="s">
        <v>8334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  <c r="V2124" s="14" t="s">
        <v>8378</v>
      </c>
    </row>
    <row r="2125" spans="1:22" ht="132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9">
        <f t="shared" si="165"/>
        <v>10</v>
      </c>
      <c r="P2125" s="8">
        <f t="shared" si="166"/>
        <v>10</v>
      </c>
      <c r="Q2125" s="4" t="s">
        <v>8333</v>
      </c>
      <c r="R2125" s="4" t="s">
        <v>8334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  <c r="V2125" s="14" t="s">
        <v>8367</v>
      </c>
    </row>
    <row r="2126" spans="1:22" ht="11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9">
        <f t="shared" si="165"/>
        <v>10.454545454545453</v>
      </c>
      <c r="P2126" s="8">
        <f t="shared" si="166"/>
        <v>23</v>
      </c>
      <c r="Q2126" s="4" t="s">
        <v>8333</v>
      </c>
      <c r="R2126" s="4" t="s">
        <v>8334</v>
      </c>
      <c r="S2126" s="13">
        <f t="shared" si="167"/>
        <v>40464.028182870374</v>
      </c>
      <c r="T2126" s="13">
        <f t="shared" si="168"/>
        <v>40512.208333333336</v>
      </c>
      <c r="U2126">
        <f t="shared" si="169"/>
        <v>2010</v>
      </c>
      <c r="V2126" s="14" t="s">
        <v>8376</v>
      </c>
    </row>
    <row r="2127" spans="1:22" ht="88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9">
        <f t="shared" si="165"/>
        <v>1.4200000000000002</v>
      </c>
      <c r="P2127" s="8">
        <f t="shared" si="166"/>
        <v>31.555555555555557</v>
      </c>
      <c r="Q2127" s="4" t="s">
        <v>8333</v>
      </c>
      <c r="R2127" s="4" t="s">
        <v>8334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  <c r="V2127" s="14" t="s">
        <v>8373</v>
      </c>
    </row>
    <row r="2128" spans="1:22" ht="88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9">
        <f t="shared" si="165"/>
        <v>0.05</v>
      </c>
      <c r="P2128" s="8">
        <f t="shared" si="166"/>
        <v>5</v>
      </c>
      <c r="Q2128" s="4" t="s">
        <v>8333</v>
      </c>
      <c r="R2128" s="4" t="s">
        <v>8334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  <c r="V2128" s="14" t="s">
        <v>8377</v>
      </c>
    </row>
    <row r="2129" spans="1:22" ht="44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9">
        <f t="shared" si="165"/>
        <v>28.842857142857142</v>
      </c>
      <c r="P2129" s="8">
        <f t="shared" si="166"/>
        <v>34.220338983050844</v>
      </c>
      <c r="Q2129" s="4" t="s">
        <v>8333</v>
      </c>
      <c r="R2129" s="4" t="s">
        <v>8334</v>
      </c>
      <c r="S2129" s="13">
        <f t="shared" si="167"/>
        <v>42045.505358796298</v>
      </c>
      <c r="T2129" s="13">
        <f t="shared" si="168"/>
        <v>42075.463692129633</v>
      </c>
      <c r="U2129">
        <f t="shared" si="169"/>
        <v>2015</v>
      </c>
      <c r="V2129" s="14" t="s">
        <v>8368</v>
      </c>
    </row>
    <row r="2130" spans="1:22" ht="88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9">
        <f t="shared" si="165"/>
        <v>0.16666666666666669</v>
      </c>
      <c r="P2130" s="8">
        <f t="shared" si="166"/>
        <v>25</v>
      </c>
      <c r="Q2130" s="4" t="s">
        <v>8333</v>
      </c>
      <c r="R2130" s="4" t="s">
        <v>8334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  <c r="V2130" s="14" t="s">
        <v>8373</v>
      </c>
    </row>
    <row r="2131" spans="1:22" ht="88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9">
        <f t="shared" si="165"/>
        <v>11.799999999999999</v>
      </c>
      <c r="P2131" s="8">
        <f t="shared" si="166"/>
        <v>19.666666666666668</v>
      </c>
      <c r="Q2131" s="4" t="s">
        <v>8333</v>
      </c>
      <c r="R2131" s="4" t="s">
        <v>8334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  <c r="V2131" s="14" t="s">
        <v>8368</v>
      </c>
    </row>
    <row r="2132" spans="1:22" ht="66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9">
        <f t="shared" si="165"/>
        <v>0.20238095238095236</v>
      </c>
      <c r="P2132" s="8">
        <f t="shared" si="166"/>
        <v>21.25</v>
      </c>
      <c r="Q2132" s="4" t="s">
        <v>8333</v>
      </c>
      <c r="R2132" s="4" t="s">
        <v>8334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  <c r="V2132" s="14" t="s">
        <v>8373</v>
      </c>
    </row>
    <row r="2133" spans="1:22" ht="88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9">
        <f t="shared" si="165"/>
        <v>5</v>
      </c>
      <c r="P2133" s="8">
        <f t="shared" si="166"/>
        <v>8.3333333333333339</v>
      </c>
      <c r="Q2133" s="4" t="s">
        <v>8333</v>
      </c>
      <c r="R2133" s="4" t="s">
        <v>8334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  <c r="V2133" s="14" t="s">
        <v>8371</v>
      </c>
    </row>
    <row r="2134" spans="1:22" ht="11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9">
        <f t="shared" si="165"/>
        <v>2.1129899999999995</v>
      </c>
      <c r="P2134" s="8">
        <f t="shared" si="166"/>
        <v>21.34333333333333</v>
      </c>
      <c r="Q2134" s="4" t="s">
        <v>8333</v>
      </c>
      <c r="R2134" s="4" t="s">
        <v>8334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  <c r="V2134" s="14" t="s">
        <v>8367</v>
      </c>
    </row>
    <row r="2135" spans="1:22" ht="88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9">
        <f t="shared" si="165"/>
        <v>1.6</v>
      </c>
      <c r="P2135" s="8">
        <f t="shared" si="166"/>
        <v>5.333333333333333</v>
      </c>
      <c r="Q2135" s="4" t="s">
        <v>8333</v>
      </c>
      <c r="R2135" s="4" t="s">
        <v>8334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  <c r="V2135" s="14" t="s">
        <v>8372</v>
      </c>
    </row>
    <row r="2136" spans="1:22" ht="88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9">
        <f t="shared" si="165"/>
        <v>1.7333333333333332</v>
      </c>
      <c r="P2136" s="8">
        <f t="shared" si="166"/>
        <v>34.666666666666664</v>
      </c>
      <c r="Q2136" s="4" t="s">
        <v>8333</v>
      </c>
      <c r="R2136" s="4" t="s">
        <v>8334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  <c r="V2136" s="14" t="s">
        <v>8372</v>
      </c>
    </row>
    <row r="2137" spans="1:22" ht="11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9">
        <f t="shared" si="165"/>
        <v>9.56</v>
      </c>
      <c r="P2137" s="8">
        <f t="shared" si="166"/>
        <v>21.727272727272727</v>
      </c>
      <c r="Q2137" s="4" t="s">
        <v>8333</v>
      </c>
      <c r="R2137" s="4" t="s">
        <v>8334</v>
      </c>
      <c r="S2137" s="13">
        <f t="shared" si="167"/>
        <v>41156.96334490741</v>
      </c>
      <c r="T2137" s="13">
        <f t="shared" si="168"/>
        <v>41186.96334490741</v>
      </c>
      <c r="U2137">
        <f t="shared" si="169"/>
        <v>2012</v>
      </c>
      <c r="V2137" s="14" t="s">
        <v>8375</v>
      </c>
    </row>
    <row r="2138" spans="1:22" ht="88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9">
        <f t="shared" si="165"/>
        <v>5.9612499999999999E-2</v>
      </c>
      <c r="P2138" s="8">
        <f t="shared" si="166"/>
        <v>11.922499999999999</v>
      </c>
      <c r="Q2138" s="4" t="s">
        <v>8333</v>
      </c>
      <c r="R2138" s="4" t="s">
        <v>8334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  <c r="V2138" s="14" t="s">
        <v>8375</v>
      </c>
    </row>
    <row r="2139" spans="1:22" ht="88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9">
        <f t="shared" si="165"/>
        <v>28.405999999999999</v>
      </c>
      <c r="P2139" s="8">
        <f t="shared" si="166"/>
        <v>26.59737827715356</v>
      </c>
      <c r="Q2139" s="4" t="s">
        <v>8333</v>
      </c>
      <c r="R2139" s="4" t="s">
        <v>8334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  <c r="V2139" s="14" t="s">
        <v>8377</v>
      </c>
    </row>
    <row r="2140" spans="1:22" ht="66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9">
        <f t="shared" si="165"/>
        <v>12.8</v>
      </c>
      <c r="P2140" s="8">
        <f t="shared" si="166"/>
        <v>10.666666666666666</v>
      </c>
      <c r="Q2140" s="4" t="s">
        <v>8333</v>
      </c>
      <c r="R2140" s="4" t="s">
        <v>8334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  <c r="V2140" s="14" t="s">
        <v>8376</v>
      </c>
    </row>
    <row r="2141" spans="1:22" ht="11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9">
        <f t="shared" si="165"/>
        <v>5.42</v>
      </c>
      <c r="P2141" s="8">
        <f t="shared" si="166"/>
        <v>29.035714285714285</v>
      </c>
      <c r="Q2141" s="4" t="s">
        <v>8333</v>
      </c>
      <c r="R2141" s="4" t="s">
        <v>8334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  <c r="V2141" s="14" t="s">
        <v>8376</v>
      </c>
    </row>
    <row r="2142" spans="1:22" ht="11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9">
        <f t="shared" si="165"/>
        <v>0.11199999999999999</v>
      </c>
      <c r="P2142" s="8">
        <f t="shared" si="166"/>
        <v>50.909090909090907</v>
      </c>
      <c r="Q2142" s="4" t="s">
        <v>8333</v>
      </c>
      <c r="R2142" s="4" t="s">
        <v>8334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  <c r="V2142" s="14" t="s">
        <v>8378</v>
      </c>
    </row>
    <row r="2143" spans="1:22" ht="11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9">
        <f t="shared" si="165"/>
        <v>0</v>
      </c>
      <c r="P2143" s="8">
        <f t="shared" si="166"/>
        <v>0</v>
      </c>
      <c r="Q2143" s="4" t="s">
        <v>8333</v>
      </c>
      <c r="R2143" s="4" t="s">
        <v>8334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  <c r="V2143" s="14" t="s">
        <v>8376</v>
      </c>
    </row>
    <row r="2144" spans="1:22" ht="11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9">
        <f t="shared" si="165"/>
        <v>5.7238095238095239</v>
      </c>
      <c r="P2144" s="8">
        <f t="shared" si="166"/>
        <v>50.083333333333336</v>
      </c>
      <c r="Q2144" s="4" t="s">
        <v>8333</v>
      </c>
      <c r="R2144" s="4" t="s">
        <v>8334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  <c r="V2144" s="14" t="s">
        <v>8378</v>
      </c>
    </row>
    <row r="2145" spans="1:22" ht="88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9">
        <f t="shared" si="165"/>
        <v>11.25</v>
      </c>
      <c r="P2145" s="8">
        <f t="shared" si="166"/>
        <v>45</v>
      </c>
      <c r="Q2145" s="4" t="s">
        <v>8333</v>
      </c>
      <c r="R2145" s="4" t="s">
        <v>8334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  <c r="V2145" s="14" t="s">
        <v>8371</v>
      </c>
    </row>
    <row r="2146" spans="1:22" ht="66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9">
        <f t="shared" si="165"/>
        <v>1.7098591549295776</v>
      </c>
      <c r="P2146" s="8">
        <f t="shared" si="166"/>
        <v>25.291666666666668</v>
      </c>
      <c r="Q2146" s="4" t="s">
        <v>8333</v>
      </c>
      <c r="R2146" s="4" t="s">
        <v>8334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  <c r="V2146" s="14" t="s">
        <v>8374</v>
      </c>
    </row>
    <row r="2147" spans="1:22" ht="88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9">
        <f t="shared" si="165"/>
        <v>30.433333333333334</v>
      </c>
      <c r="P2147" s="8">
        <f t="shared" si="166"/>
        <v>51.292134831460672</v>
      </c>
      <c r="Q2147" s="4" t="s">
        <v>8333</v>
      </c>
      <c r="R2147" s="4" t="s">
        <v>8334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  <c r="V2147" s="14" t="s">
        <v>8376</v>
      </c>
    </row>
    <row r="2148" spans="1:22" ht="11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9">
        <f t="shared" si="165"/>
        <v>0.02</v>
      </c>
      <c r="P2148" s="8">
        <f t="shared" si="166"/>
        <v>1</v>
      </c>
      <c r="Q2148" s="4" t="s">
        <v>8333</v>
      </c>
      <c r="R2148" s="4" t="s">
        <v>8334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  <c r="V2148" s="14" t="s">
        <v>8367</v>
      </c>
    </row>
    <row r="2149" spans="1:22" ht="44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9">
        <f t="shared" si="165"/>
        <v>0.69641025641025645</v>
      </c>
      <c r="P2149" s="8">
        <f t="shared" si="166"/>
        <v>49.381818181818183</v>
      </c>
      <c r="Q2149" s="4" t="s">
        <v>8333</v>
      </c>
      <c r="R2149" s="4" t="s">
        <v>8334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  <c r="V2149" s="14" t="s">
        <v>8376</v>
      </c>
    </row>
    <row r="2150" spans="1:22" ht="88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9">
        <f t="shared" si="165"/>
        <v>2</v>
      </c>
      <c r="P2150" s="8">
        <f t="shared" si="166"/>
        <v>1</v>
      </c>
      <c r="Q2150" s="4" t="s">
        <v>8333</v>
      </c>
      <c r="R2150" s="4" t="s">
        <v>8334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  <c r="V2150" s="14" t="s">
        <v>8372</v>
      </c>
    </row>
    <row r="2151" spans="1:22" ht="11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9">
        <f t="shared" si="165"/>
        <v>0</v>
      </c>
      <c r="P2151" s="8">
        <f t="shared" si="166"/>
        <v>0</v>
      </c>
      <c r="Q2151" s="4" t="s">
        <v>8333</v>
      </c>
      <c r="R2151" s="4" t="s">
        <v>8334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  <c r="V2151" s="14" t="s">
        <v>8371</v>
      </c>
    </row>
    <row r="2152" spans="1:22" ht="44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9">
        <f t="shared" si="165"/>
        <v>0.80999999999999994</v>
      </c>
      <c r="P2152" s="8">
        <f t="shared" si="166"/>
        <v>101.25</v>
      </c>
      <c r="Q2152" s="4" t="s">
        <v>8333</v>
      </c>
      <c r="R2152" s="4" t="s">
        <v>8334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  <c r="V2152" s="14" t="s">
        <v>8371</v>
      </c>
    </row>
    <row r="2153" spans="1:22" ht="88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9">
        <f t="shared" si="165"/>
        <v>0.26222222222222225</v>
      </c>
      <c r="P2153" s="8">
        <f t="shared" si="166"/>
        <v>19.666666666666668</v>
      </c>
      <c r="Q2153" s="4" t="s">
        <v>8333</v>
      </c>
      <c r="R2153" s="4" t="s">
        <v>8334</v>
      </c>
      <c r="S2153" s="13">
        <f t="shared" si="167"/>
        <v>42520.847384259258</v>
      </c>
      <c r="T2153" s="13">
        <f t="shared" si="168"/>
        <v>42550.847384259258</v>
      </c>
      <c r="U2153">
        <f t="shared" si="169"/>
        <v>2016</v>
      </c>
      <c r="V2153" s="14" t="s">
        <v>8370</v>
      </c>
    </row>
    <row r="2154" spans="1:22" ht="88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9">
        <f t="shared" si="165"/>
        <v>0.16666666666666669</v>
      </c>
      <c r="P2154" s="8">
        <f t="shared" si="166"/>
        <v>12.5</v>
      </c>
      <c r="Q2154" s="4" t="s">
        <v>8333</v>
      </c>
      <c r="R2154" s="4" t="s">
        <v>8334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  <c r="V2154" s="14" t="s">
        <v>8368</v>
      </c>
    </row>
    <row r="2155" spans="1:22" ht="88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9">
        <f t="shared" si="165"/>
        <v>9.124454880912446E-3</v>
      </c>
      <c r="P2155" s="8">
        <f t="shared" si="166"/>
        <v>8.5</v>
      </c>
      <c r="Q2155" s="4" t="s">
        <v>8333</v>
      </c>
      <c r="R2155" s="4" t="s">
        <v>8334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  <c r="V2155" s="14" t="s">
        <v>8378</v>
      </c>
    </row>
    <row r="2156" spans="1:22" ht="66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9">
        <f t="shared" si="165"/>
        <v>0.8</v>
      </c>
      <c r="P2156" s="8">
        <f t="shared" si="166"/>
        <v>1</v>
      </c>
      <c r="Q2156" s="4" t="s">
        <v>8333</v>
      </c>
      <c r="R2156" s="4" t="s">
        <v>8334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  <c r="V2156" s="14" t="s">
        <v>8367</v>
      </c>
    </row>
    <row r="2157" spans="1:22" ht="88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9">
        <f t="shared" si="165"/>
        <v>2.2999999999999998</v>
      </c>
      <c r="P2157" s="8">
        <f t="shared" si="166"/>
        <v>23</v>
      </c>
      <c r="Q2157" s="4" t="s">
        <v>8333</v>
      </c>
      <c r="R2157" s="4" t="s">
        <v>8334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  <c r="V2157" s="14" t="s">
        <v>8372</v>
      </c>
    </row>
    <row r="2158" spans="1:22" ht="66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9">
        <f t="shared" si="165"/>
        <v>2.6660714285714282</v>
      </c>
      <c r="P2158" s="8">
        <f t="shared" si="166"/>
        <v>17.987951807228917</v>
      </c>
      <c r="Q2158" s="4" t="s">
        <v>8333</v>
      </c>
      <c r="R2158" s="4" t="s">
        <v>8334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  <c r="V2158" s="14" t="s">
        <v>8374</v>
      </c>
    </row>
    <row r="2159" spans="1:22" ht="44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9">
        <f t="shared" si="165"/>
        <v>28.192</v>
      </c>
      <c r="P2159" s="8">
        <f t="shared" si="166"/>
        <v>370.94736842105266</v>
      </c>
      <c r="Q2159" s="4" t="s">
        <v>8333</v>
      </c>
      <c r="R2159" s="4" t="s">
        <v>8334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  <c r="V2159" s="14" t="s">
        <v>8377</v>
      </c>
    </row>
    <row r="2160" spans="1:22" ht="88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9">
        <f t="shared" si="165"/>
        <v>6.5900366666666672</v>
      </c>
      <c r="P2160" s="8">
        <f t="shared" si="166"/>
        <v>63.569485530546629</v>
      </c>
      <c r="Q2160" s="4" t="s">
        <v>8333</v>
      </c>
      <c r="R2160" s="4" t="s">
        <v>8334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  <c r="V2160" s="14" t="s">
        <v>8378</v>
      </c>
    </row>
    <row r="2161" spans="1:22" ht="110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9">
        <f t="shared" si="165"/>
        <v>0.72222222222222221</v>
      </c>
      <c r="P2161" s="8">
        <f t="shared" si="166"/>
        <v>13</v>
      </c>
      <c r="Q2161" s="4" t="s">
        <v>8333</v>
      </c>
      <c r="R2161" s="4" t="s">
        <v>8334</v>
      </c>
      <c r="S2161" s="13">
        <f t="shared" si="167"/>
        <v>40710.731180555558</v>
      </c>
      <c r="T2161" s="13">
        <f t="shared" si="168"/>
        <v>40740.731180555558</v>
      </c>
      <c r="U2161">
        <f t="shared" si="169"/>
        <v>2011</v>
      </c>
      <c r="V2161" s="14" t="s">
        <v>8371</v>
      </c>
    </row>
    <row r="2162" spans="1:22" ht="88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9">
        <f t="shared" si="165"/>
        <v>0.85000000000000009</v>
      </c>
      <c r="P2162" s="8">
        <f t="shared" si="166"/>
        <v>5.3125</v>
      </c>
      <c r="Q2162" s="4" t="s">
        <v>8333</v>
      </c>
      <c r="R2162" s="4" t="s">
        <v>8334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  <c r="V2162" s="14" t="s">
        <v>8369</v>
      </c>
    </row>
    <row r="2163" spans="1:22" ht="44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9">
        <f t="shared" si="165"/>
        <v>115.75</v>
      </c>
      <c r="P2163" s="8">
        <f t="shared" si="166"/>
        <v>35.615384615384613</v>
      </c>
      <c r="Q2163" s="4" t="s">
        <v>8325</v>
      </c>
      <c r="R2163" s="4" t="s">
        <v>8326</v>
      </c>
      <c r="S2163" s="13">
        <f t="shared" si="167"/>
        <v>42240.852534722224</v>
      </c>
      <c r="T2163" s="13">
        <f t="shared" si="168"/>
        <v>42270.852534722224</v>
      </c>
      <c r="U2163">
        <f t="shared" si="169"/>
        <v>2015</v>
      </c>
      <c r="V2163" s="14" t="s">
        <v>8374</v>
      </c>
    </row>
    <row r="2164" spans="1:22" ht="88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9">
        <f t="shared" si="165"/>
        <v>112.26666666666667</v>
      </c>
      <c r="P2164" s="8">
        <f t="shared" si="166"/>
        <v>87.103448275862064</v>
      </c>
      <c r="Q2164" s="4" t="s">
        <v>8325</v>
      </c>
      <c r="R2164" s="4" t="s">
        <v>8326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  <c r="V2164" s="14" t="s">
        <v>8371</v>
      </c>
    </row>
    <row r="2165" spans="1:22" ht="88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9">
        <f t="shared" si="165"/>
        <v>132.20000000000002</v>
      </c>
      <c r="P2165" s="8">
        <f t="shared" si="166"/>
        <v>75.11363636363636</v>
      </c>
      <c r="Q2165" s="4" t="s">
        <v>8325</v>
      </c>
      <c r="R2165" s="4" t="s">
        <v>8326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  <c r="V2165" s="14" t="s">
        <v>8369</v>
      </c>
    </row>
    <row r="2166" spans="1:22" ht="44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9">
        <f t="shared" si="165"/>
        <v>102.63636363636364</v>
      </c>
      <c r="P2166" s="8">
        <f t="shared" si="166"/>
        <v>68.01204819277109</v>
      </c>
      <c r="Q2166" s="4" t="s">
        <v>8325</v>
      </c>
      <c r="R2166" s="4" t="s">
        <v>8326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  <c r="V2166" s="14" t="s">
        <v>8370</v>
      </c>
    </row>
    <row r="2167" spans="1:22" ht="11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9">
        <f t="shared" si="165"/>
        <v>138.64000000000001</v>
      </c>
      <c r="P2167" s="8">
        <f t="shared" si="166"/>
        <v>29.623931623931625</v>
      </c>
      <c r="Q2167" s="4" t="s">
        <v>8325</v>
      </c>
      <c r="R2167" s="4" t="s">
        <v>8326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  <c r="V2167" s="14" t="s">
        <v>8372</v>
      </c>
    </row>
    <row r="2168" spans="1:22" ht="11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9">
        <f t="shared" si="165"/>
        <v>146.6</v>
      </c>
      <c r="P2168" s="8">
        <f t="shared" si="166"/>
        <v>91.625</v>
      </c>
      <c r="Q2168" s="4" t="s">
        <v>8325</v>
      </c>
      <c r="R2168" s="4" t="s">
        <v>8326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  <c r="V2168" s="14" t="s">
        <v>8376</v>
      </c>
    </row>
    <row r="2169" spans="1:22" ht="66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9">
        <f t="shared" si="165"/>
        <v>120</v>
      </c>
      <c r="P2169" s="8">
        <f t="shared" si="166"/>
        <v>22.5</v>
      </c>
      <c r="Q2169" s="4" t="s">
        <v>8325</v>
      </c>
      <c r="R2169" s="4" t="s">
        <v>8326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  <c r="V2169" s="14" t="s">
        <v>8375</v>
      </c>
    </row>
    <row r="2170" spans="1:22" ht="66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9">
        <f t="shared" si="165"/>
        <v>121.5816111111111</v>
      </c>
      <c r="P2170" s="8">
        <f t="shared" si="166"/>
        <v>64.366735294117646</v>
      </c>
      <c r="Q2170" s="4" t="s">
        <v>8325</v>
      </c>
      <c r="R2170" s="4" t="s">
        <v>8326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  <c r="V2170" s="14" t="s">
        <v>8367</v>
      </c>
    </row>
    <row r="2171" spans="1:22" ht="11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9">
        <f t="shared" si="165"/>
        <v>100</v>
      </c>
      <c r="P2171" s="8">
        <f t="shared" si="166"/>
        <v>21.857142857142858</v>
      </c>
      <c r="Q2171" s="4" t="s">
        <v>8325</v>
      </c>
      <c r="R2171" s="4" t="s">
        <v>8326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  <c r="V2171" s="14" t="s">
        <v>8368</v>
      </c>
    </row>
    <row r="2172" spans="1:22" ht="88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9">
        <f t="shared" si="165"/>
        <v>180.85714285714286</v>
      </c>
      <c r="P2172" s="8">
        <f t="shared" si="166"/>
        <v>33.315789473684212</v>
      </c>
      <c r="Q2172" s="4" t="s">
        <v>8325</v>
      </c>
      <c r="R2172" s="4" t="s">
        <v>8326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  <c r="V2172" s="14" t="s">
        <v>8373</v>
      </c>
    </row>
    <row r="2173" spans="1:22" ht="66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9">
        <f t="shared" si="165"/>
        <v>106.075</v>
      </c>
      <c r="P2173" s="8">
        <f t="shared" si="166"/>
        <v>90.276595744680847</v>
      </c>
      <c r="Q2173" s="4" t="s">
        <v>8325</v>
      </c>
      <c r="R2173" s="4" t="s">
        <v>8326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  <c r="V2173" s="14" t="s">
        <v>8370</v>
      </c>
    </row>
    <row r="2174" spans="1:22" ht="88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9">
        <f t="shared" si="165"/>
        <v>100</v>
      </c>
      <c r="P2174" s="8">
        <f t="shared" si="166"/>
        <v>76.92307692307692</v>
      </c>
      <c r="Q2174" s="4" t="s">
        <v>8325</v>
      </c>
      <c r="R2174" s="4" t="s">
        <v>8326</v>
      </c>
      <c r="S2174" s="13">
        <f t="shared" si="167"/>
        <v>42082.580092592594</v>
      </c>
      <c r="T2174" s="13">
        <f t="shared" si="168"/>
        <v>42112.580092592594</v>
      </c>
      <c r="U2174">
        <f t="shared" si="169"/>
        <v>2015</v>
      </c>
      <c r="V2174" s="14" t="s">
        <v>8372</v>
      </c>
    </row>
    <row r="2175" spans="1:22" ht="88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9">
        <f t="shared" si="165"/>
        <v>126.92857142857143</v>
      </c>
      <c r="P2175" s="8">
        <f t="shared" si="166"/>
        <v>59.233333333333334</v>
      </c>
      <c r="Q2175" s="4" t="s">
        <v>8325</v>
      </c>
      <c r="R2175" s="4" t="s">
        <v>8326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  <c r="V2175" s="14" t="s">
        <v>8374</v>
      </c>
    </row>
    <row r="2176" spans="1:22" ht="88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9">
        <f t="shared" si="165"/>
        <v>102.97499999999999</v>
      </c>
      <c r="P2176" s="8">
        <f t="shared" si="166"/>
        <v>65.38095238095238</v>
      </c>
      <c r="Q2176" s="4" t="s">
        <v>8325</v>
      </c>
      <c r="R2176" s="4" t="s">
        <v>8326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  <c r="V2176" s="14" t="s">
        <v>8369</v>
      </c>
    </row>
    <row r="2177" spans="1:22" ht="88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9">
        <f t="shared" si="165"/>
        <v>250</v>
      </c>
      <c r="P2177" s="8">
        <f t="shared" si="166"/>
        <v>67.307692307692307</v>
      </c>
      <c r="Q2177" s="4" t="s">
        <v>8325</v>
      </c>
      <c r="R2177" s="4" t="s">
        <v>8326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  <c r="V2177" s="14" t="s">
        <v>8373</v>
      </c>
    </row>
    <row r="2178" spans="1:22" ht="88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9">
        <f t="shared" si="165"/>
        <v>126.02</v>
      </c>
      <c r="P2178" s="8">
        <f t="shared" si="166"/>
        <v>88.74647887323944</v>
      </c>
      <c r="Q2178" s="4" t="s">
        <v>8325</v>
      </c>
      <c r="R2178" s="4" t="s">
        <v>8326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  <c r="V2178" s="14" t="s">
        <v>8369</v>
      </c>
    </row>
    <row r="2179" spans="1:22" ht="110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9">
        <f t="shared" ref="O2179:O2242" si="170">+(E2179/D2179)*100</f>
        <v>100.12</v>
      </c>
      <c r="P2179" s="8">
        <f t="shared" ref="P2179:P2242" si="171">+IFERROR(E2179/L2179,0)</f>
        <v>65.868421052631575</v>
      </c>
      <c r="Q2179" s="4" t="s">
        <v>8325</v>
      </c>
      <c r="R2179" s="4" t="s">
        <v>8326</v>
      </c>
      <c r="S2179" s="13">
        <f t="shared" ref="S2179:S2242" si="172">(((J2179/86400)+25569))</f>
        <v>42502.250775462962</v>
      </c>
      <c r="T2179" s="13">
        <f t="shared" ref="T2179:T2242" si="173">(((I2179/86400)+25569))</f>
        <v>42527.250775462962</v>
      </c>
      <c r="U2179">
        <f t="shared" ref="U2179:U2242" si="174">+YEAR(S2179)</f>
        <v>2016</v>
      </c>
      <c r="V2179" s="14" t="s">
        <v>8370</v>
      </c>
    </row>
    <row r="2180" spans="1:22" ht="88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9">
        <f t="shared" si="170"/>
        <v>138.64000000000001</v>
      </c>
      <c r="P2180" s="8">
        <f t="shared" si="171"/>
        <v>40.349243306169967</v>
      </c>
      <c r="Q2180" s="4" t="s">
        <v>8325</v>
      </c>
      <c r="R2180" s="4" t="s">
        <v>8326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  <c r="V2180" s="14" t="s">
        <v>8378</v>
      </c>
    </row>
    <row r="2181" spans="1:22" ht="66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9">
        <f t="shared" si="170"/>
        <v>161.4</v>
      </c>
      <c r="P2181" s="8">
        <f t="shared" si="171"/>
        <v>76.857142857142861</v>
      </c>
      <c r="Q2181" s="4" t="s">
        <v>8325</v>
      </c>
      <c r="R2181" s="4" t="s">
        <v>8326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  <c r="V2181" s="14" t="s">
        <v>8372</v>
      </c>
    </row>
    <row r="2182" spans="1:22" ht="66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9">
        <f t="shared" si="170"/>
        <v>107.18419999999999</v>
      </c>
      <c r="P2182" s="8">
        <f t="shared" si="171"/>
        <v>68.707820512820518</v>
      </c>
      <c r="Q2182" s="4" t="s">
        <v>8325</v>
      </c>
      <c r="R2182" s="4" t="s">
        <v>8326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  <c r="V2182" s="14" t="s">
        <v>8376</v>
      </c>
    </row>
    <row r="2183" spans="1:22" ht="88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9">
        <f t="shared" si="170"/>
        <v>153.1</v>
      </c>
      <c r="P2183" s="8">
        <f t="shared" si="171"/>
        <v>57.773584905660378</v>
      </c>
      <c r="Q2183" s="4" t="s">
        <v>8333</v>
      </c>
      <c r="R2183" s="4" t="s">
        <v>8351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  <c r="V2183" s="14" t="s">
        <v>8368</v>
      </c>
    </row>
    <row r="2184" spans="1:22" ht="88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9">
        <f t="shared" si="170"/>
        <v>524.16666666666663</v>
      </c>
      <c r="P2184" s="8">
        <f t="shared" si="171"/>
        <v>44.171348314606739</v>
      </c>
      <c r="Q2184" s="4" t="s">
        <v>8333</v>
      </c>
      <c r="R2184" s="4" t="s">
        <v>8351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  <c r="V2184" s="14" t="s">
        <v>8374</v>
      </c>
    </row>
    <row r="2185" spans="1:22" ht="88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9">
        <f t="shared" si="170"/>
        <v>489.27777777777777</v>
      </c>
      <c r="P2185" s="8">
        <f t="shared" si="171"/>
        <v>31.566308243727597</v>
      </c>
      <c r="Q2185" s="4" t="s">
        <v>8333</v>
      </c>
      <c r="R2185" s="4" t="s">
        <v>8351</v>
      </c>
      <c r="S2185" s="13">
        <f t="shared" si="172"/>
        <v>42745.365474537037</v>
      </c>
      <c r="T2185" s="13">
        <f t="shared" si="173"/>
        <v>42775.208333333328</v>
      </c>
      <c r="U2185">
        <f t="shared" si="174"/>
        <v>2017</v>
      </c>
      <c r="V2185" s="14" t="s">
        <v>8367</v>
      </c>
    </row>
    <row r="2186" spans="1:22" ht="11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9">
        <f t="shared" si="170"/>
        <v>284.74</v>
      </c>
      <c r="P2186" s="8">
        <f t="shared" si="171"/>
        <v>107.04511278195488</v>
      </c>
      <c r="Q2186" s="4" t="s">
        <v>8333</v>
      </c>
      <c r="R2186" s="4" t="s">
        <v>8351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  <c r="V2186" s="14" t="s">
        <v>8367</v>
      </c>
    </row>
    <row r="2187" spans="1:22" ht="11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9">
        <f t="shared" si="170"/>
        <v>1856.97</v>
      </c>
      <c r="P2187" s="8">
        <f t="shared" si="171"/>
        <v>149.03451043338683</v>
      </c>
      <c r="Q2187" s="4" t="s">
        <v>8333</v>
      </c>
      <c r="R2187" s="4" t="s">
        <v>8351</v>
      </c>
      <c r="S2187" s="13">
        <f t="shared" si="172"/>
        <v>41319.349988425922</v>
      </c>
      <c r="T2187" s="13">
        <f t="shared" si="173"/>
        <v>41359.349988425922</v>
      </c>
      <c r="U2187">
        <f t="shared" si="174"/>
        <v>2013</v>
      </c>
      <c r="V2187" s="14" t="s">
        <v>8368</v>
      </c>
    </row>
    <row r="2188" spans="1:22" ht="88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9">
        <f t="shared" si="170"/>
        <v>109.67499999999998</v>
      </c>
      <c r="P2188" s="8">
        <f t="shared" si="171"/>
        <v>55.956632653061227</v>
      </c>
      <c r="Q2188" s="4" t="s">
        <v>8333</v>
      </c>
      <c r="R2188" s="4" t="s">
        <v>8351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  <c r="V2188" s="14" t="s">
        <v>8374</v>
      </c>
    </row>
    <row r="2189" spans="1:22" ht="88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9">
        <f t="shared" si="170"/>
        <v>1014.6425</v>
      </c>
      <c r="P2189" s="8">
        <f t="shared" si="171"/>
        <v>56.970381807973048</v>
      </c>
      <c r="Q2189" s="4" t="s">
        <v>8333</v>
      </c>
      <c r="R2189" s="4" t="s">
        <v>8351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  <c r="V2189" s="14" t="s">
        <v>8372</v>
      </c>
    </row>
    <row r="2190" spans="1:22" ht="88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9">
        <f t="shared" si="170"/>
        <v>412.17692027666544</v>
      </c>
      <c r="P2190" s="8">
        <f t="shared" si="171"/>
        <v>44.056420233463037</v>
      </c>
      <c r="Q2190" s="4" t="s">
        <v>8333</v>
      </c>
      <c r="R2190" s="4" t="s">
        <v>8351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  <c r="V2190" s="14" t="s">
        <v>8375</v>
      </c>
    </row>
    <row r="2191" spans="1:22" ht="88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9">
        <f t="shared" si="170"/>
        <v>503.25</v>
      </c>
      <c r="P2191" s="8">
        <f t="shared" si="171"/>
        <v>68.625</v>
      </c>
      <c r="Q2191" s="4" t="s">
        <v>8333</v>
      </c>
      <c r="R2191" s="4" t="s">
        <v>8351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  <c r="V2191" s="14" t="s">
        <v>8369</v>
      </c>
    </row>
    <row r="2192" spans="1:22" ht="88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9">
        <f t="shared" si="170"/>
        <v>184.61052631578946</v>
      </c>
      <c r="P2192" s="8">
        <f t="shared" si="171"/>
        <v>65.318435754189949</v>
      </c>
      <c r="Q2192" s="4" t="s">
        <v>8333</v>
      </c>
      <c r="R2192" s="4" t="s">
        <v>8351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  <c r="V2192" s="14" t="s">
        <v>8368</v>
      </c>
    </row>
    <row r="2193" spans="1:22" ht="11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9">
        <f t="shared" si="170"/>
        <v>119.73333333333333</v>
      </c>
      <c r="P2193" s="8">
        <f t="shared" si="171"/>
        <v>35.92</v>
      </c>
      <c r="Q2193" s="4" t="s">
        <v>8333</v>
      </c>
      <c r="R2193" s="4" t="s">
        <v>8351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  <c r="V2193" s="14" t="s">
        <v>8368</v>
      </c>
    </row>
    <row r="2194" spans="1:22" ht="11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9">
        <f t="shared" si="170"/>
        <v>1081.2401666666667</v>
      </c>
      <c r="P2194" s="8">
        <f t="shared" si="171"/>
        <v>40.070667078443485</v>
      </c>
      <c r="Q2194" s="4" t="s">
        <v>8333</v>
      </c>
      <c r="R2194" s="4" t="s">
        <v>8351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  <c r="V2194" s="14" t="s">
        <v>8377</v>
      </c>
    </row>
    <row r="2195" spans="1:22" ht="88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9">
        <f t="shared" si="170"/>
        <v>452.37333333333333</v>
      </c>
      <c r="P2195" s="8">
        <f t="shared" si="171"/>
        <v>75.647714604236342</v>
      </c>
      <c r="Q2195" s="4" t="s">
        <v>8333</v>
      </c>
      <c r="R2195" s="4" t="s">
        <v>8351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  <c r="V2195" s="14" t="s">
        <v>8376</v>
      </c>
    </row>
    <row r="2196" spans="1:22" ht="11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9">
        <f t="shared" si="170"/>
        <v>537.37</v>
      </c>
      <c r="P2196" s="8">
        <f t="shared" si="171"/>
        <v>61.203872437357631</v>
      </c>
      <c r="Q2196" s="4" t="s">
        <v>8333</v>
      </c>
      <c r="R2196" s="4" t="s">
        <v>8351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  <c r="V2196" s="14" t="s">
        <v>8368</v>
      </c>
    </row>
    <row r="2197" spans="1:22" ht="66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9">
        <f t="shared" si="170"/>
        <v>120.32608695652173</v>
      </c>
      <c r="P2197" s="8">
        <f t="shared" si="171"/>
        <v>48.130434782608695</v>
      </c>
      <c r="Q2197" s="4" t="s">
        <v>8333</v>
      </c>
      <c r="R2197" s="4" t="s">
        <v>8351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  <c r="V2197" s="14" t="s">
        <v>8373</v>
      </c>
    </row>
    <row r="2198" spans="1:22" ht="44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9">
        <f t="shared" si="170"/>
        <v>113.83571428571429</v>
      </c>
      <c r="P2198" s="8">
        <f t="shared" si="171"/>
        <v>68.106837606837601</v>
      </c>
      <c r="Q2198" s="4" t="s">
        <v>8333</v>
      </c>
      <c r="R2198" s="4" t="s">
        <v>8351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  <c r="V2198" s="14" t="s">
        <v>8377</v>
      </c>
    </row>
    <row r="2199" spans="1:22" ht="88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9">
        <f t="shared" si="170"/>
        <v>951.03109999999992</v>
      </c>
      <c r="P2199" s="8">
        <f t="shared" si="171"/>
        <v>65.891300230946882</v>
      </c>
      <c r="Q2199" s="4" t="s">
        <v>8333</v>
      </c>
      <c r="R2199" s="4" t="s">
        <v>8351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  <c r="V2199" s="14" t="s">
        <v>8367</v>
      </c>
    </row>
    <row r="2200" spans="1:22" ht="88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9">
        <f t="shared" si="170"/>
        <v>132.89249999999998</v>
      </c>
      <c r="P2200" s="8">
        <f t="shared" si="171"/>
        <v>81.654377880184327</v>
      </c>
      <c r="Q2200" s="4" t="s">
        <v>8333</v>
      </c>
      <c r="R2200" s="4" t="s">
        <v>8351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  <c r="V2200" s="14" t="s">
        <v>8376</v>
      </c>
    </row>
    <row r="2201" spans="1:22" ht="44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9">
        <f t="shared" si="170"/>
        <v>146.97777777777779</v>
      </c>
      <c r="P2201" s="8">
        <f t="shared" si="171"/>
        <v>52.701195219123505</v>
      </c>
      <c r="Q2201" s="4" t="s">
        <v>8333</v>
      </c>
      <c r="R2201" s="4" t="s">
        <v>8351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  <c r="V2201" s="14" t="s">
        <v>8375</v>
      </c>
    </row>
    <row r="2202" spans="1:22" ht="88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9">
        <f t="shared" si="170"/>
        <v>542.15</v>
      </c>
      <c r="P2202" s="8">
        <f t="shared" si="171"/>
        <v>41.228136882129277</v>
      </c>
      <c r="Q2202" s="4" t="s">
        <v>8333</v>
      </c>
      <c r="R2202" s="4" t="s">
        <v>8351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  <c r="V2202" s="14" t="s">
        <v>8371</v>
      </c>
    </row>
    <row r="2203" spans="1:22" ht="88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9">
        <f t="shared" si="170"/>
        <v>382.71818181818185</v>
      </c>
      <c r="P2203" s="8">
        <f t="shared" si="171"/>
        <v>15.035357142857142</v>
      </c>
      <c r="Q2203" s="4" t="s">
        <v>8325</v>
      </c>
      <c r="R2203" s="4" t="s">
        <v>8330</v>
      </c>
      <c r="S2203" s="13">
        <f t="shared" si="172"/>
        <v>41276.846817129626</v>
      </c>
      <c r="T2203" s="13">
        <f t="shared" si="173"/>
        <v>41290.846817129626</v>
      </c>
      <c r="U2203">
        <f t="shared" si="174"/>
        <v>2013</v>
      </c>
      <c r="V2203" s="14" t="s">
        <v>8367</v>
      </c>
    </row>
    <row r="2204" spans="1:22" ht="66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9">
        <f t="shared" si="170"/>
        <v>704.18124999999998</v>
      </c>
      <c r="P2204" s="8">
        <f t="shared" si="171"/>
        <v>39.066920943134534</v>
      </c>
      <c r="Q2204" s="4" t="s">
        <v>8325</v>
      </c>
      <c r="R2204" s="4" t="s">
        <v>8330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  <c r="V2204" s="14" t="s">
        <v>8376</v>
      </c>
    </row>
    <row r="2205" spans="1:22" ht="88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9">
        <f t="shared" si="170"/>
        <v>109.55</v>
      </c>
      <c r="P2205" s="8">
        <f t="shared" si="171"/>
        <v>43.82</v>
      </c>
      <c r="Q2205" s="4" t="s">
        <v>8325</v>
      </c>
      <c r="R2205" s="4" t="s">
        <v>8330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  <c r="V2205" s="14" t="s">
        <v>8374</v>
      </c>
    </row>
    <row r="2206" spans="1:22" ht="88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9">
        <f t="shared" si="170"/>
        <v>132.86666666666667</v>
      </c>
      <c r="P2206" s="8">
        <f t="shared" si="171"/>
        <v>27.301369863013697</v>
      </c>
      <c r="Q2206" s="4" t="s">
        <v>8325</v>
      </c>
      <c r="R2206" s="4" t="s">
        <v>8330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  <c r="V2206" s="14" t="s">
        <v>8368</v>
      </c>
    </row>
    <row r="2207" spans="1:22" ht="88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9">
        <f t="shared" si="170"/>
        <v>152</v>
      </c>
      <c r="P2207" s="8">
        <f t="shared" si="171"/>
        <v>42.222222222222221</v>
      </c>
      <c r="Q2207" s="4" t="s">
        <v>8325</v>
      </c>
      <c r="R2207" s="4" t="s">
        <v>8330</v>
      </c>
      <c r="S2207" s="13">
        <f t="shared" si="172"/>
        <v>41031.821631944447</v>
      </c>
      <c r="T2207" s="13">
        <f t="shared" si="173"/>
        <v>41061.821631944447</v>
      </c>
      <c r="U2207">
        <f t="shared" si="174"/>
        <v>2012</v>
      </c>
      <c r="V2207" s="14" t="s">
        <v>8370</v>
      </c>
    </row>
    <row r="2208" spans="1:22" ht="88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9">
        <f t="shared" si="170"/>
        <v>102.72727272727273</v>
      </c>
      <c r="P2208" s="8">
        <f t="shared" si="171"/>
        <v>33.235294117647058</v>
      </c>
      <c r="Q2208" s="4" t="s">
        <v>8325</v>
      </c>
      <c r="R2208" s="4" t="s">
        <v>8330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  <c r="V2208" s="14" t="s">
        <v>8372</v>
      </c>
    </row>
    <row r="2209" spans="1:22" ht="88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9">
        <f t="shared" si="170"/>
        <v>100</v>
      </c>
      <c r="P2209" s="8">
        <f t="shared" si="171"/>
        <v>285.71428571428572</v>
      </c>
      <c r="Q2209" s="4" t="s">
        <v>8325</v>
      </c>
      <c r="R2209" s="4" t="s">
        <v>8330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  <c r="V2209" s="14" t="s">
        <v>8376</v>
      </c>
    </row>
    <row r="2210" spans="1:22" ht="88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9">
        <f t="shared" si="170"/>
        <v>101.6</v>
      </c>
      <c r="P2210" s="8">
        <f t="shared" si="171"/>
        <v>42.333333333333336</v>
      </c>
      <c r="Q2210" s="4" t="s">
        <v>8325</v>
      </c>
      <c r="R2210" s="4" t="s">
        <v>8330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  <c r="V2210" s="14" t="s">
        <v>8368</v>
      </c>
    </row>
    <row r="2211" spans="1:22" ht="66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9">
        <f t="shared" si="170"/>
        <v>150.80000000000001</v>
      </c>
      <c r="P2211" s="8">
        <f t="shared" si="171"/>
        <v>50.266666666666666</v>
      </c>
      <c r="Q2211" s="4" t="s">
        <v>8325</v>
      </c>
      <c r="R2211" s="4" t="s">
        <v>8330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  <c r="V2211" s="14" t="s">
        <v>8369</v>
      </c>
    </row>
    <row r="2212" spans="1:22" ht="88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9">
        <f t="shared" si="170"/>
        <v>111.425</v>
      </c>
      <c r="P2212" s="8">
        <f t="shared" si="171"/>
        <v>61.902777777777779</v>
      </c>
      <c r="Q2212" s="4" t="s">
        <v>8325</v>
      </c>
      <c r="R2212" s="4" t="s">
        <v>8330</v>
      </c>
      <c r="S2212" s="13">
        <f t="shared" si="172"/>
        <v>40956.066087962965</v>
      </c>
      <c r="T2212" s="13">
        <f t="shared" si="173"/>
        <v>41013.733333333337</v>
      </c>
      <c r="U2212">
        <f t="shared" si="174"/>
        <v>2012</v>
      </c>
      <c r="V2212" s="14" t="s">
        <v>8368</v>
      </c>
    </row>
    <row r="2213" spans="1:22" ht="11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9">
        <f t="shared" si="170"/>
        <v>195.6</v>
      </c>
      <c r="P2213" s="8">
        <f t="shared" si="171"/>
        <v>40.75</v>
      </c>
      <c r="Q2213" s="4" t="s">
        <v>8325</v>
      </c>
      <c r="R2213" s="4" t="s">
        <v>8330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  <c r="V2213" s="14" t="s">
        <v>8372</v>
      </c>
    </row>
    <row r="2214" spans="1:22" ht="88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9">
        <f t="shared" si="170"/>
        <v>114.38333333333333</v>
      </c>
      <c r="P2214" s="8">
        <f t="shared" si="171"/>
        <v>55.796747967479675</v>
      </c>
      <c r="Q2214" s="4" t="s">
        <v>8325</v>
      </c>
      <c r="R2214" s="4" t="s">
        <v>8330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  <c r="V2214" s="14" t="s">
        <v>8376</v>
      </c>
    </row>
    <row r="2215" spans="1:22" ht="110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9">
        <f t="shared" si="170"/>
        <v>200</v>
      </c>
      <c r="P2215" s="8">
        <f t="shared" si="171"/>
        <v>10</v>
      </c>
      <c r="Q2215" s="4" t="s">
        <v>8325</v>
      </c>
      <c r="R2215" s="4" t="s">
        <v>8330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  <c r="V2215" s="14" t="s">
        <v>8369</v>
      </c>
    </row>
    <row r="2216" spans="1:22" ht="66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9">
        <f t="shared" si="170"/>
        <v>292.50166666666667</v>
      </c>
      <c r="P2216" s="8">
        <f t="shared" si="171"/>
        <v>73.125416666666666</v>
      </c>
      <c r="Q2216" s="4" t="s">
        <v>8325</v>
      </c>
      <c r="R2216" s="4" t="s">
        <v>8330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  <c r="V2216" s="14" t="s">
        <v>8367</v>
      </c>
    </row>
    <row r="2217" spans="1:22" ht="44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9">
        <f t="shared" si="170"/>
        <v>156.36363636363637</v>
      </c>
      <c r="P2217" s="8">
        <f t="shared" si="171"/>
        <v>26.060606060606062</v>
      </c>
      <c r="Q2217" s="4" t="s">
        <v>8325</v>
      </c>
      <c r="R2217" s="4" t="s">
        <v>8330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  <c r="V2217" s="14" t="s">
        <v>8368</v>
      </c>
    </row>
    <row r="2218" spans="1:22" ht="88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9">
        <f t="shared" si="170"/>
        <v>105.66666666666666</v>
      </c>
      <c r="P2218" s="8">
        <f t="shared" si="171"/>
        <v>22.642857142857142</v>
      </c>
      <c r="Q2218" s="4" t="s">
        <v>8325</v>
      </c>
      <c r="R2218" s="4" t="s">
        <v>8330</v>
      </c>
      <c r="S2218" s="13">
        <f t="shared" si="172"/>
        <v>42194.75167824074</v>
      </c>
      <c r="T2218" s="13">
        <f t="shared" si="173"/>
        <v>42208.75167824074</v>
      </c>
      <c r="U2218">
        <f t="shared" si="174"/>
        <v>2015</v>
      </c>
      <c r="V2218" s="14" t="s">
        <v>8373</v>
      </c>
    </row>
    <row r="2219" spans="1:22" ht="88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9">
        <f t="shared" si="170"/>
        <v>101.19047619047619</v>
      </c>
      <c r="P2219" s="8">
        <f t="shared" si="171"/>
        <v>47.222222222222221</v>
      </c>
      <c r="Q2219" s="4" t="s">
        <v>8325</v>
      </c>
      <c r="R2219" s="4" t="s">
        <v>8330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  <c r="V2219" s="14" t="s">
        <v>8376</v>
      </c>
    </row>
    <row r="2220" spans="1:22" ht="88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9">
        <f t="shared" si="170"/>
        <v>122.833</v>
      </c>
      <c r="P2220" s="8">
        <f t="shared" si="171"/>
        <v>32.324473684210524</v>
      </c>
      <c r="Q2220" s="4" t="s">
        <v>8325</v>
      </c>
      <c r="R2220" s="4" t="s">
        <v>8330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  <c r="V2220" s="14" t="s">
        <v>8374</v>
      </c>
    </row>
    <row r="2221" spans="1:22" ht="88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9">
        <f t="shared" si="170"/>
        <v>101.49999999999999</v>
      </c>
      <c r="P2221" s="8">
        <f t="shared" si="171"/>
        <v>53.421052631578945</v>
      </c>
      <c r="Q2221" s="4" t="s">
        <v>8325</v>
      </c>
      <c r="R2221" s="4" t="s">
        <v>8330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  <c r="V2221" s="14" t="s">
        <v>8373</v>
      </c>
    </row>
    <row r="2222" spans="1:22" ht="88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9">
        <f t="shared" si="170"/>
        <v>101.14285714285714</v>
      </c>
      <c r="P2222" s="8">
        <f t="shared" si="171"/>
        <v>51.304347826086953</v>
      </c>
      <c r="Q2222" s="4" t="s">
        <v>8325</v>
      </c>
      <c r="R2222" s="4" t="s">
        <v>8330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  <c r="V2222" s="14" t="s">
        <v>8371</v>
      </c>
    </row>
    <row r="2223" spans="1:22" ht="88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9">
        <f t="shared" si="170"/>
        <v>108.11999999999999</v>
      </c>
      <c r="P2223" s="8">
        <f t="shared" si="171"/>
        <v>37.197247706422019</v>
      </c>
      <c r="Q2223" s="4" t="s">
        <v>8333</v>
      </c>
      <c r="R2223" s="4" t="s">
        <v>8351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  <c r="V2223" s="14" t="s">
        <v>8372</v>
      </c>
    </row>
    <row r="2224" spans="1:22" ht="88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9">
        <f t="shared" si="170"/>
        <v>162.6</v>
      </c>
      <c r="P2224" s="8">
        <f t="shared" si="171"/>
        <v>27.1</v>
      </c>
      <c r="Q2224" s="4" t="s">
        <v>8333</v>
      </c>
      <c r="R2224" s="4" t="s">
        <v>8351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  <c r="V2224" s="14" t="s">
        <v>8378</v>
      </c>
    </row>
    <row r="2225" spans="1:22" ht="11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9">
        <f t="shared" si="170"/>
        <v>105.80000000000001</v>
      </c>
      <c r="P2225" s="8">
        <f t="shared" si="171"/>
        <v>206.31</v>
      </c>
      <c r="Q2225" s="4" t="s">
        <v>8333</v>
      </c>
      <c r="R2225" s="4" t="s">
        <v>8351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  <c r="V2225" s="14" t="s">
        <v>8370</v>
      </c>
    </row>
    <row r="2226" spans="1:22" ht="88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9">
        <f t="shared" si="170"/>
        <v>243.15000000000003</v>
      </c>
      <c r="P2226" s="8">
        <f t="shared" si="171"/>
        <v>82.145270270270274</v>
      </c>
      <c r="Q2226" s="4" t="s">
        <v>8333</v>
      </c>
      <c r="R2226" s="4" t="s">
        <v>8351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  <c r="V2226" s="14" t="s">
        <v>8376</v>
      </c>
    </row>
    <row r="2227" spans="1:22" ht="11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9">
        <f t="shared" si="170"/>
        <v>944.83338095238094</v>
      </c>
      <c r="P2227" s="8">
        <f t="shared" si="171"/>
        <v>164.79651993355483</v>
      </c>
      <c r="Q2227" s="4" t="s">
        <v>8333</v>
      </c>
      <c r="R2227" s="4" t="s">
        <v>8351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  <c r="V2227" s="14" t="s">
        <v>8374</v>
      </c>
    </row>
    <row r="2228" spans="1:22" ht="88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9">
        <f t="shared" si="170"/>
        <v>108.46283333333334</v>
      </c>
      <c r="P2228" s="8">
        <f t="shared" si="171"/>
        <v>60.820280373831778</v>
      </c>
      <c r="Q2228" s="4" t="s">
        <v>8333</v>
      </c>
      <c r="R2228" s="4" t="s">
        <v>8351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  <c r="V2228" s="14" t="s">
        <v>8367</v>
      </c>
    </row>
    <row r="2229" spans="1:22" ht="88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9">
        <f t="shared" si="170"/>
        <v>157.37692307692308</v>
      </c>
      <c r="P2229" s="8">
        <f t="shared" si="171"/>
        <v>67.970099667774093</v>
      </c>
      <c r="Q2229" s="4" t="s">
        <v>8333</v>
      </c>
      <c r="R2229" s="4" t="s">
        <v>8351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  <c r="V2229" s="14" t="s">
        <v>8376</v>
      </c>
    </row>
    <row r="2230" spans="1:22" ht="11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9">
        <f t="shared" si="170"/>
        <v>1174.49</v>
      </c>
      <c r="P2230" s="8">
        <f t="shared" si="171"/>
        <v>81.561805555555551</v>
      </c>
      <c r="Q2230" s="4" t="s">
        <v>8333</v>
      </c>
      <c r="R2230" s="4" t="s">
        <v>8351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  <c r="V2230" s="14" t="s">
        <v>8373</v>
      </c>
    </row>
    <row r="2231" spans="1:22" ht="11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9">
        <f t="shared" si="170"/>
        <v>171.04755366949576</v>
      </c>
      <c r="P2231" s="8">
        <f t="shared" si="171"/>
        <v>25.42547309833024</v>
      </c>
      <c r="Q2231" s="4" t="s">
        <v>8333</v>
      </c>
      <c r="R2231" s="4" t="s">
        <v>8351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  <c r="V2231" s="14" t="s">
        <v>8373</v>
      </c>
    </row>
    <row r="2232" spans="1:22" ht="11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9">
        <f t="shared" si="170"/>
        <v>125.95294117647057</v>
      </c>
      <c r="P2232" s="8">
        <f t="shared" si="171"/>
        <v>21.497991967871485</v>
      </c>
      <c r="Q2232" s="4" t="s">
        <v>8333</v>
      </c>
      <c r="R2232" s="4" t="s">
        <v>8351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  <c r="V2232" s="14" t="s">
        <v>8372</v>
      </c>
    </row>
    <row r="2233" spans="1:22" ht="88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9">
        <f t="shared" si="170"/>
        <v>1212.1296000000002</v>
      </c>
      <c r="P2233" s="8">
        <f t="shared" si="171"/>
        <v>27.226630727762803</v>
      </c>
      <c r="Q2233" s="4" t="s">
        <v>8333</v>
      </c>
      <c r="R2233" s="4" t="s">
        <v>8351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  <c r="V2233" s="14" t="s">
        <v>8370</v>
      </c>
    </row>
    <row r="2234" spans="1:22" ht="88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9">
        <f t="shared" si="170"/>
        <v>495.8</v>
      </c>
      <c r="P2234" s="8">
        <f t="shared" si="171"/>
        <v>25.091093117408906</v>
      </c>
      <c r="Q2234" s="4" t="s">
        <v>8333</v>
      </c>
      <c r="R2234" s="4" t="s">
        <v>8351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  <c r="V2234" s="14" t="s">
        <v>8371</v>
      </c>
    </row>
    <row r="2235" spans="1:22" ht="88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9">
        <f t="shared" si="170"/>
        <v>332.03999999999996</v>
      </c>
      <c r="P2235" s="8">
        <f t="shared" si="171"/>
        <v>21.230179028132991</v>
      </c>
      <c r="Q2235" s="4" t="s">
        <v>8333</v>
      </c>
      <c r="R2235" s="4" t="s">
        <v>8351</v>
      </c>
      <c r="S2235" s="13">
        <f t="shared" si="172"/>
        <v>42331.378923611112</v>
      </c>
      <c r="T2235" s="13">
        <f t="shared" si="173"/>
        <v>42352</v>
      </c>
      <c r="U2235">
        <f t="shared" si="174"/>
        <v>2015</v>
      </c>
      <c r="V2235" s="14" t="s">
        <v>8377</v>
      </c>
    </row>
    <row r="2236" spans="1:22" ht="88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9">
        <f t="shared" si="170"/>
        <v>1165</v>
      </c>
      <c r="P2236" s="8">
        <f t="shared" si="171"/>
        <v>41.607142857142854</v>
      </c>
      <c r="Q2236" s="4" t="s">
        <v>8333</v>
      </c>
      <c r="R2236" s="4" t="s">
        <v>8351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  <c r="V2236" s="14" t="s">
        <v>8378</v>
      </c>
    </row>
    <row r="2237" spans="1:22" ht="66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9">
        <f t="shared" si="170"/>
        <v>153.3153846153846</v>
      </c>
      <c r="P2237" s="8">
        <f t="shared" si="171"/>
        <v>135.58503401360545</v>
      </c>
      <c r="Q2237" s="4" t="s">
        <v>8333</v>
      </c>
      <c r="R2237" s="4" t="s">
        <v>8351</v>
      </c>
      <c r="S2237" s="13">
        <f t="shared" si="172"/>
        <v>42062.022118055553</v>
      </c>
      <c r="T2237" s="13">
        <f t="shared" si="173"/>
        <v>42091.980451388888</v>
      </c>
      <c r="U2237">
        <f t="shared" si="174"/>
        <v>2015</v>
      </c>
      <c r="V2237" s="14" t="s">
        <v>8368</v>
      </c>
    </row>
    <row r="2238" spans="1:22" ht="66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9">
        <f t="shared" si="170"/>
        <v>537.10714285714289</v>
      </c>
      <c r="P2238" s="8">
        <f t="shared" si="171"/>
        <v>22.116176470588236</v>
      </c>
      <c r="Q2238" s="4" t="s">
        <v>8333</v>
      </c>
      <c r="R2238" s="4" t="s">
        <v>8351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  <c r="V2238" s="14" t="s">
        <v>8367</v>
      </c>
    </row>
    <row r="2239" spans="1:22" ht="88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9">
        <f t="shared" si="170"/>
        <v>352.92777777777775</v>
      </c>
      <c r="P2239" s="8">
        <f t="shared" si="171"/>
        <v>64.625635808748726</v>
      </c>
      <c r="Q2239" s="4" t="s">
        <v>8333</v>
      </c>
      <c r="R2239" s="4" t="s">
        <v>8351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  <c r="V2239" s="14" t="s">
        <v>8376</v>
      </c>
    </row>
    <row r="2240" spans="1:22" ht="66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9">
        <f t="shared" si="170"/>
        <v>137.4</v>
      </c>
      <c r="P2240" s="8">
        <f t="shared" si="171"/>
        <v>69.569620253164558</v>
      </c>
      <c r="Q2240" s="4" t="s">
        <v>8333</v>
      </c>
      <c r="R2240" s="4" t="s">
        <v>8351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  <c r="V2240" s="14" t="s">
        <v>8368</v>
      </c>
    </row>
    <row r="2241" spans="1:22" ht="66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9">
        <f t="shared" si="170"/>
        <v>128.02668</v>
      </c>
      <c r="P2241" s="8">
        <f t="shared" si="171"/>
        <v>75.133028169014082</v>
      </c>
      <c r="Q2241" s="4" t="s">
        <v>8333</v>
      </c>
      <c r="R2241" s="4" t="s">
        <v>8351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  <c r="V2241" s="14" t="s">
        <v>8376</v>
      </c>
    </row>
    <row r="2242" spans="1:22" ht="88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9">
        <f t="shared" si="170"/>
        <v>270.68</v>
      </c>
      <c r="P2242" s="8">
        <f t="shared" si="171"/>
        <v>140.97916666666666</v>
      </c>
      <c r="Q2242" s="4" t="s">
        <v>8333</v>
      </c>
      <c r="R2242" s="4" t="s">
        <v>8351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  <c r="V2242" s="14" t="s">
        <v>8372</v>
      </c>
    </row>
    <row r="2243" spans="1:22" ht="88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9">
        <f t="shared" ref="O2243:O2306" si="175">+(E2243/D2243)*100</f>
        <v>806.4</v>
      </c>
      <c r="P2243" s="8">
        <f t="shared" ref="P2243:P2306" si="176">+IFERROR(E2243/L2243,0)</f>
        <v>49.472392638036808</v>
      </c>
      <c r="Q2243" s="4" t="s">
        <v>8333</v>
      </c>
      <c r="R2243" s="4" t="s">
        <v>8351</v>
      </c>
      <c r="S2243" s="13">
        <f t="shared" ref="S2243:S2306" si="177">(((J2243/86400)+25569))</f>
        <v>42766.827546296292</v>
      </c>
      <c r="T2243" s="13">
        <f t="shared" ref="T2243:T2306" si="178">(((I2243/86400)+25569))</f>
        <v>42796.827546296292</v>
      </c>
      <c r="U2243">
        <f t="shared" ref="U2243:U2306" si="179">+YEAR(S2243)</f>
        <v>2017</v>
      </c>
      <c r="V2243" s="14" t="s">
        <v>8367</v>
      </c>
    </row>
    <row r="2244" spans="1:22" ht="66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9">
        <f t="shared" si="175"/>
        <v>1360.0976000000001</v>
      </c>
      <c r="P2244" s="8">
        <f t="shared" si="176"/>
        <v>53.865251485148519</v>
      </c>
      <c r="Q2244" s="4" t="s">
        <v>8333</v>
      </c>
      <c r="R2244" s="4" t="s">
        <v>8351</v>
      </c>
      <c r="S2244" s="13">
        <f t="shared" si="177"/>
        <v>41569.575613425928</v>
      </c>
      <c r="T2244" s="13">
        <f t="shared" si="178"/>
        <v>41605.126388888893</v>
      </c>
      <c r="U2244">
        <f t="shared" si="179"/>
        <v>2013</v>
      </c>
      <c r="V2244" s="14" t="s">
        <v>8376</v>
      </c>
    </row>
    <row r="2245" spans="1:22" ht="11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9">
        <f t="shared" si="175"/>
        <v>930250</v>
      </c>
      <c r="P2245" s="8">
        <f t="shared" si="176"/>
        <v>4.5712530712530715</v>
      </c>
      <c r="Q2245" s="4" t="s">
        <v>8333</v>
      </c>
      <c r="R2245" s="4" t="s">
        <v>8351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  <c r="V2245" s="14" t="s">
        <v>8372</v>
      </c>
    </row>
    <row r="2246" spans="1:22" ht="88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9">
        <f t="shared" si="175"/>
        <v>377.02</v>
      </c>
      <c r="P2246" s="8">
        <f t="shared" si="176"/>
        <v>65.00344827586207</v>
      </c>
      <c r="Q2246" s="4" t="s">
        <v>8333</v>
      </c>
      <c r="R2246" s="4" t="s">
        <v>8351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  <c r="V2246" s="14" t="s">
        <v>8376</v>
      </c>
    </row>
    <row r="2247" spans="1:22" ht="88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9">
        <f t="shared" si="175"/>
        <v>2647.0250000000001</v>
      </c>
      <c r="P2247" s="8">
        <f t="shared" si="176"/>
        <v>53.475252525252522</v>
      </c>
      <c r="Q2247" s="4" t="s">
        <v>8333</v>
      </c>
      <c r="R2247" s="4" t="s">
        <v>8351</v>
      </c>
      <c r="S2247" s="13">
        <f t="shared" si="177"/>
        <v>41660.70853009259</v>
      </c>
      <c r="T2247" s="13">
        <f t="shared" si="178"/>
        <v>41691.75</v>
      </c>
      <c r="U2247">
        <f t="shared" si="179"/>
        <v>2014</v>
      </c>
      <c r="V2247" s="14" t="s">
        <v>8367</v>
      </c>
    </row>
    <row r="2248" spans="1:22" ht="88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9">
        <f t="shared" si="175"/>
        <v>100.12</v>
      </c>
      <c r="P2248" s="8">
        <f t="shared" si="176"/>
        <v>43.912280701754383</v>
      </c>
      <c r="Q2248" s="4" t="s">
        <v>8333</v>
      </c>
      <c r="R2248" s="4" t="s">
        <v>8351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  <c r="V2248" s="14" t="s">
        <v>8374</v>
      </c>
    </row>
    <row r="2249" spans="1:22" ht="66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9">
        <f t="shared" si="175"/>
        <v>104.45405405405405</v>
      </c>
      <c r="P2249" s="8">
        <f t="shared" si="176"/>
        <v>50.852631578947367</v>
      </c>
      <c r="Q2249" s="4" t="s">
        <v>8333</v>
      </c>
      <c r="R2249" s="4" t="s">
        <v>8351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  <c r="V2249" s="14" t="s">
        <v>8373</v>
      </c>
    </row>
    <row r="2250" spans="1:22" ht="88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9">
        <f t="shared" si="175"/>
        <v>107.21428571428571</v>
      </c>
      <c r="P2250" s="8">
        <f t="shared" si="176"/>
        <v>58.6328125</v>
      </c>
      <c r="Q2250" s="4" t="s">
        <v>8333</v>
      </c>
      <c r="R2250" s="4" t="s">
        <v>8351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  <c r="V2250" s="14" t="s">
        <v>8377</v>
      </c>
    </row>
    <row r="2251" spans="1:22" ht="88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9">
        <f t="shared" si="175"/>
        <v>168.77142857142857</v>
      </c>
      <c r="P2251" s="8">
        <f t="shared" si="176"/>
        <v>32.81666666666667</v>
      </c>
      <c r="Q2251" s="4" t="s">
        <v>8333</v>
      </c>
      <c r="R2251" s="4" t="s">
        <v>8351</v>
      </c>
      <c r="S2251" s="13">
        <f t="shared" si="177"/>
        <v>41336.703298611115</v>
      </c>
      <c r="T2251" s="13">
        <f t="shared" si="178"/>
        <v>41366.661631944444</v>
      </c>
      <c r="U2251">
        <f t="shared" si="179"/>
        <v>2013</v>
      </c>
      <c r="V2251" s="14" t="s">
        <v>8372</v>
      </c>
    </row>
    <row r="2252" spans="1:22" ht="88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9">
        <f t="shared" si="175"/>
        <v>975.11200000000008</v>
      </c>
      <c r="P2252" s="8">
        <f t="shared" si="176"/>
        <v>426.93169877408059</v>
      </c>
      <c r="Q2252" s="4" t="s">
        <v>8333</v>
      </c>
      <c r="R2252" s="4" t="s">
        <v>8351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  <c r="V2252" s="14" t="s">
        <v>8377</v>
      </c>
    </row>
    <row r="2253" spans="1:22" ht="88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9">
        <f t="shared" si="175"/>
        <v>134.44929411764704</v>
      </c>
      <c r="P2253" s="8">
        <f t="shared" si="176"/>
        <v>23.808729166666669</v>
      </c>
      <c r="Q2253" s="4" t="s">
        <v>8333</v>
      </c>
      <c r="R2253" s="4" t="s">
        <v>8351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  <c r="V2253" s="14" t="s">
        <v>8373</v>
      </c>
    </row>
    <row r="2254" spans="1:22" ht="88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9">
        <f t="shared" si="175"/>
        <v>272.27777777777777</v>
      </c>
      <c r="P2254" s="8">
        <f t="shared" si="176"/>
        <v>98.413654618473899</v>
      </c>
      <c r="Q2254" s="4" t="s">
        <v>8333</v>
      </c>
      <c r="R2254" s="4" t="s">
        <v>8351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  <c r="V2254" s="14" t="s">
        <v>8373</v>
      </c>
    </row>
    <row r="2255" spans="1:22" ht="11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9">
        <f t="shared" si="175"/>
        <v>112.6875</v>
      </c>
      <c r="P2255" s="8">
        <f t="shared" si="176"/>
        <v>107.32142857142857</v>
      </c>
      <c r="Q2255" s="4" t="s">
        <v>8333</v>
      </c>
      <c r="R2255" s="4" t="s">
        <v>8351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  <c r="V2255" s="14" t="s">
        <v>8376</v>
      </c>
    </row>
    <row r="2256" spans="1:22" ht="66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9">
        <f t="shared" si="175"/>
        <v>459.8</v>
      </c>
      <c r="P2256" s="8">
        <f t="shared" si="176"/>
        <v>11.67005076142132</v>
      </c>
      <c r="Q2256" s="4" t="s">
        <v>8333</v>
      </c>
      <c r="R2256" s="4" t="s">
        <v>8351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  <c r="V2256" s="14" t="s">
        <v>8367</v>
      </c>
    </row>
    <row r="2257" spans="1:22" ht="66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9">
        <f t="shared" si="175"/>
        <v>286.65822784810126</v>
      </c>
      <c r="P2257" s="8">
        <f t="shared" si="176"/>
        <v>41.782287822878232</v>
      </c>
      <c r="Q2257" s="4" t="s">
        <v>8333</v>
      </c>
      <c r="R2257" s="4" t="s">
        <v>8351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  <c r="V2257" s="14" t="s">
        <v>8369</v>
      </c>
    </row>
    <row r="2258" spans="1:22" ht="88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9">
        <f t="shared" si="175"/>
        <v>222.70833333333334</v>
      </c>
      <c r="P2258" s="8">
        <f t="shared" si="176"/>
        <v>21.38</v>
      </c>
      <c r="Q2258" s="4" t="s">
        <v>8333</v>
      </c>
      <c r="R2258" s="4" t="s">
        <v>8351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  <c r="V2258" s="14" t="s">
        <v>8377</v>
      </c>
    </row>
    <row r="2259" spans="1:22" ht="11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9">
        <f t="shared" si="175"/>
        <v>636.14</v>
      </c>
      <c r="P2259" s="8">
        <f t="shared" si="176"/>
        <v>94.103550295857985</v>
      </c>
      <c r="Q2259" s="4" t="s">
        <v>8333</v>
      </c>
      <c r="R2259" s="4" t="s">
        <v>8351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  <c r="V2259" s="14" t="s">
        <v>8370</v>
      </c>
    </row>
    <row r="2260" spans="1:22" ht="66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9">
        <f t="shared" si="175"/>
        <v>146.5</v>
      </c>
      <c r="P2260" s="8">
        <f t="shared" si="176"/>
        <v>15.721951219512196</v>
      </c>
      <c r="Q2260" s="4" t="s">
        <v>8333</v>
      </c>
      <c r="R2260" s="4" t="s">
        <v>8351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  <c r="V2260" s="14" t="s">
        <v>8370</v>
      </c>
    </row>
    <row r="2261" spans="1:22" ht="88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9">
        <f t="shared" si="175"/>
        <v>1867.1</v>
      </c>
      <c r="P2261" s="8">
        <f t="shared" si="176"/>
        <v>90.635922330097088</v>
      </c>
      <c r="Q2261" s="4" t="s">
        <v>8333</v>
      </c>
      <c r="R2261" s="4" t="s">
        <v>8351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  <c r="V2261" s="14" t="s">
        <v>8377</v>
      </c>
    </row>
    <row r="2262" spans="1:22" ht="88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9">
        <f t="shared" si="175"/>
        <v>326.92</v>
      </c>
      <c r="P2262" s="8">
        <f t="shared" si="176"/>
        <v>97.297619047619051</v>
      </c>
      <c r="Q2262" s="4" t="s">
        <v>8333</v>
      </c>
      <c r="R2262" s="4" t="s">
        <v>8351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  <c r="V2262" s="14" t="s">
        <v>8368</v>
      </c>
    </row>
    <row r="2263" spans="1:22" ht="88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9">
        <f t="shared" si="175"/>
        <v>779.5</v>
      </c>
      <c r="P2263" s="8">
        <f t="shared" si="176"/>
        <v>37.11904761904762</v>
      </c>
      <c r="Q2263" s="4" t="s">
        <v>8333</v>
      </c>
      <c r="R2263" s="4" t="s">
        <v>8351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  <c r="V2263" s="14" t="s">
        <v>8367</v>
      </c>
    </row>
    <row r="2264" spans="1:22" ht="66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9">
        <f t="shared" si="175"/>
        <v>154.15151515151516</v>
      </c>
      <c r="P2264" s="8">
        <f t="shared" si="176"/>
        <v>28.104972375690608</v>
      </c>
      <c r="Q2264" s="4" t="s">
        <v>8333</v>
      </c>
      <c r="R2264" s="4" t="s">
        <v>8351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  <c r="V2264" s="14" t="s">
        <v>8376</v>
      </c>
    </row>
    <row r="2265" spans="1:22" ht="88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9">
        <f t="shared" si="175"/>
        <v>115.54666666666667</v>
      </c>
      <c r="P2265" s="8">
        <f t="shared" si="176"/>
        <v>144.43333333333334</v>
      </c>
      <c r="Q2265" s="4" t="s">
        <v>8333</v>
      </c>
      <c r="R2265" s="4" t="s">
        <v>8351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  <c r="V2265" s="14" t="s">
        <v>8367</v>
      </c>
    </row>
    <row r="2266" spans="1:22" ht="11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9">
        <f t="shared" si="175"/>
        <v>180.03333333333333</v>
      </c>
      <c r="P2266" s="8">
        <f t="shared" si="176"/>
        <v>24.274157303370785</v>
      </c>
      <c r="Q2266" s="4" t="s">
        <v>8333</v>
      </c>
      <c r="R2266" s="4" t="s">
        <v>8351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  <c r="V2266" s="14" t="s">
        <v>8370</v>
      </c>
    </row>
    <row r="2267" spans="1:22" ht="88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9">
        <f t="shared" si="175"/>
        <v>298.5</v>
      </c>
      <c r="P2267" s="8">
        <f t="shared" si="176"/>
        <v>35.117647058823529</v>
      </c>
      <c r="Q2267" s="4" t="s">
        <v>8333</v>
      </c>
      <c r="R2267" s="4" t="s">
        <v>8351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  <c r="V2267" s="14" t="s">
        <v>8377</v>
      </c>
    </row>
    <row r="2268" spans="1:22" ht="88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9">
        <f t="shared" si="175"/>
        <v>320.26666666666665</v>
      </c>
      <c r="P2268" s="8">
        <f t="shared" si="176"/>
        <v>24.762886597938145</v>
      </c>
      <c r="Q2268" s="4" t="s">
        <v>8333</v>
      </c>
      <c r="R2268" s="4" t="s">
        <v>8351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  <c r="V2268" s="14" t="s">
        <v>8369</v>
      </c>
    </row>
    <row r="2269" spans="1:22" ht="88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9">
        <f t="shared" si="175"/>
        <v>380.52499999999998</v>
      </c>
      <c r="P2269" s="8">
        <f t="shared" si="176"/>
        <v>188.37871287128712</v>
      </c>
      <c r="Q2269" s="4" t="s">
        <v>8333</v>
      </c>
      <c r="R2269" s="4" t="s">
        <v>8351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  <c r="V2269" s="14" t="s">
        <v>8377</v>
      </c>
    </row>
    <row r="2270" spans="1:22" ht="88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9">
        <f t="shared" si="175"/>
        <v>102.60000000000001</v>
      </c>
      <c r="P2270" s="8">
        <f t="shared" si="176"/>
        <v>148.08247422680412</v>
      </c>
      <c r="Q2270" s="4" t="s">
        <v>8333</v>
      </c>
      <c r="R2270" s="4" t="s">
        <v>8351</v>
      </c>
      <c r="S2270" s="13">
        <f t="shared" si="177"/>
        <v>42776.082349537042</v>
      </c>
      <c r="T2270" s="13">
        <f t="shared" si="178"/>
        <v>42806.082349537042</v>
      </c>
      <c r="U2270">
        <f t="shared" si="179"/>
        <v>2017</v>
      </c>
      <c r="V2270" s="14" t="s">
        <v>8368</v>
      </c>
    </row>
    <row r="2271" spans="1:22" ht="88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9">
        <f t="shared" si="175"/>
        <v>1801.64</v>
      </c>
      <c r="P2271" s="8">
        <f t="shared" si="176"/>
        <v>49.934589800443462</v>
      </c>
      <c r="Q2271" s="4" t="s">
        <v>8333</v>
      </c>
      <c r="R2271" s="4" t="s">
        <v>8351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  <c r="V2271" s="14" t="s">
        <v>8368</v>
      </c>
    </row>
    <row r="2272" spans="1:22" ht="88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9">
        <f t="shared" si="175"/>
        <v>720.24800000000005</v>
      </c>
      <c r="P2272" s="8">
        <f t="shared" si="176"/>
        <v>107.82155688622754</v>
      </c>
      <c r="Q2272" s="4" t="s">
        <v>8333</v>
      </c>
      <c r="R2272" s="4" t="s">
        <v>8351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  <c r="V2272" s="14" t="s">
        <v>8378</v>
      </c>
    </row>
    <row r="2273" spans="1:22" ht="88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9">
        <f t="shared" si="175"/>
        <v>283.09000000000003</v>
      </c>
      <c r="P2273" s="8">
        <f t="shared" si="176"/>
        <v>42.63403614457831</v>
      </c>
      <c r="Q2273" s="4" t="s">
        <v>8333</v>
      </c>
      <c r="R2273" s="4" t="s">
        <v>8351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  <c r="V2273" s="14" t="s">
        <v>8377</v>
      </c>
    </row>
    <row r="2274" spans="1:22" ht="88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9">
        <f t="shared" si="175"/>
        <v>1356.6000000000001</v>
      </c>
      <c r="P2274" s="8">
        <f t="shared" si="176"/>
        <v>14.370762711864407</v>
      </c>
      <c r="Q2274" s="4" t="s">
        <v>8333</v>
      </c>
      <c r="R2274" s="4" t="s">
        <v>8351</v>
      </c>
      <c r="S2274" s="13">
        <f t="shared" si="177"/>
        <v>42315.699490740742</v>
      </c>
      <c r="T2274" s="13">
        <f t="shared" si="178"/>
        <v>42345.699490740742</v>
      </c>
      <c r="U2274">
        <f t="shared" si="179"/>
        <v>2015</v>
      </c>
      <c r="V2274" s="14" t="s">
        <v>8377</v>
      </c>
    </row>
    <row r="2275" spans="1:22" ht="88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9">
        <f t="shared" si="175"/>
        <v>220.35999999999999</v>
      </c>
      <c r="P2275" s="8">
        <f t="shared" si="176"/>
        <v>37.476190476190474</v>
      </c>
      <c r="Q2275" s="4" t="s">
        <v>8333</v>
      </c>
      <c r="R2275" s="4" t="s">
        <v>8351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  <c r="V2275" s="14" t="s">
        <v>8368</v>
      </c>
    </row>
    <row r="2276" spans="1:22" ht="11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9">
        <f t="shared" si="175"/>
        <v>119.6</v>
      </c>
      <c r="P2276" s="8">
        <f t="shared" si="176"/>
        <v>30.202020202020201</v>
      </c>
      <c r="Q2276" s="4" t="s">
        <v>8333</v>
      </c>
      <c r="R2276" s="4" t="s">
        <v>8351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  <c r="V2276" s="14" t="s">
        <v>8367</v>
      </c>
    </row>
    <row r="2277" spans="1:22" ht="88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9">
        <f t="shared" si="175"/>
        <v>407.76923076923077</v>
      </c>
      <c r="P2277" s="8">
        <f t="shared" si="176"/>
        <v>33.550632911392405</v>
      </c>
      <c r="Q2277" s="4" t="s">
        <v>8333</v>
      </c>
      <c r="R2277" s="4" t="s">
        <v>8351</v>
      </c>
      <c r="S2277" s="13">
        <f t="shared" si="177"/>
        <v>41965.616655092592</v>
      </c>
      <c r="T2277" s="13">
        <f t="shared" si="178"/>
        <v>41995.616655092592</v>
      </c>
      <c r="U2277">
        <f t="shared" si="179"/>
        <v>2014</v>
      </c>
      <c r="V2277" s="14" t="s">
        <v>8377</v>
      </c>
    </row>
    <row r="2278" spans="1:22" ht="88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9">
        <f t="shared" si="175"/>
        <v>105.81826105905425</v>
      </c>
      <c r="P2278" s="8">
        <f t="shared" si="176"/>
        <v>64.74666666666667</v>
      </c>
      <c r="Q2278" s="4" t="s">
        <v>8333</v>
      </c>
      <c r="R2278" s="4" t="s">
        <v>8351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  <c r="V2278" s="14" t="s">
        <v>8378</v>
      </c>
    </row>
    <row r="2279" spans="1:22" ht="88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9">
        <f t="shared" si="175"/>
        <v>141.08235294117648</v>
      </c>
      <c r="P2279" s="8">
        <f t="shared" si="176"/>
        <v>57.932367149758456</v>
      </c>
      <c r="Q2279" s="4" t="s">
        <v>8333</v>
      </c>
      <c r="R2279" s="4" t="s">
        <v>8351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  <c r="V2279" s="14" t="s">
        <v>8367</v>
      </c>
    </row>
    <row r="2280" spans="1:22" ht="66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9">
        <f t="shared" si="175"/>
        <v>270.7</v>
      </c>
      <c r="P2280" s="8">
        <f t="shared" si="176"/>
        <v>53.078431372549019</v>
      </c>
      <c r="Q2280" s="4" t="s">
        <v>8333</v>
      </c>
      <c r="R2280" s="4" t="s">
        <v>8351</v>
      </c>
      <c r="S2280" s="13">
        <f t="shared" si="177"/>
        <v>42338.709108796298</v>
      </c>
      <c r="T2280" s="13">
        <f t="shared" si="178"/>
        <v>42372.957638888889</v>
      </c>
      <c r="U2280">
        <f t="shared" si="179"/>
        <v>2015</v>
      </c>
      <c r="V2280" s="14" t="s">
        <v>8377</v>
      </c>
    </row>
    <row r="2281" spans="1:22" ht="88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9">
        <f t="shared" si="175"/>
        <v>153.80000000000001</v>
      </c>
      <c r="P2281" s="8">
        <f t="shared" si="176"/>
        <v>48.0625</v>
      </c>
      <c r="Q2281" s="4" t="s">
        <v>8333</v>
      </c>
      <c r="R2281" s="4" t="s">
        <v>8351</v>
      </c>
      <c r="S2281" s="13">
        <f t="shared" si="177"/>
        <v>42020.806701388894</v>
      </c>
      <c r="T2281" s="13">
        <f t="shared" si="178"/>
        <v>42039.166666666672</v>
      </c>
      <c r="U2281">
        <f t="shared" si="179"/>
        <v>2015</v>
      </c>
      <c r="V2281" s="14" t="s">
        <v>8367</v>
      </c>
    </row>
    <row r="2282" spans="1:22" ht="11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9">
        <f t="shared" si="175"/>
        <v>403.57653061224488</v>
      </c>
      <c r="P2282" s="8">
        <f t="shared" si="176"/>
        <v>82.396874999999994</v>
      </c>
      <c r="Q2282" s="4" t="s">
        <v>8333</v>
      </c>
      <c r="R2282" s="4" t="s">
        <v>8351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  <c r="V2282" s="14" t="s">
        <v>8374</v>
      </c>
    </row>
    <row r="2283" spans="1:22" ht="88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9">
        <f t="shared" si="175"/>
        <v>185</v>
      </c>
      <c r="P2283" s="8">
        <f t="shared" si="176"/>
        <v>50.454545454545453</v>
      </c>
      <c r="Q2283" s="4" t="s">
        <v>8325</v>
      </c>
      <c r="R2283" s="4" t="s">
        <v>8326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  <c r="V2283" s="14" t="s">
        <v>8370</v>
      </c>
    </row>
    <row r="2284" spans="1:22" ht="66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9">
        <f t="shared" si="175"/>
        <v>185.33333333333331</v>
      </c>
      <c r="P2284" s="8">
        <f t="shared" si="176"/>
        <v>115.83333333333333</v>
      </c>
      <c r="Q2284" s="4" t="s">
        <v>8325</v>
      </c>
      <c r="R2284" s="4" t="s">
        <v>8326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  <c r="V2284" s="14" t="s">
        <v>8377</v>
      </c>
    </row>
    <row r="2285" spans="1:22" ht="88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9">
        <f t="shared" si="175"/>
        <v>100.85533333333332</v>
      </c>
      <c r="P2285" s="8">
        <f t="shared" si="176"/>
        <v>63.03458333333333</v>
      </c>
      <c r="Q2285" s="4" t="s">
        <v>8325</v>
      </c>
      <c r="R2285" s="4" t="s">
        <v>8326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  <c r="V2285" s="14" t="s">
        <v>8372</v>
      </c>
    </row>
    <row r="2286" spans="1:22" ht="44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9">
        <f t="shared" si="175"/>
        <v>106.22116666666668</v>
      </c>
      <c r="P2286" s="8">
        <f t="shared" si="176"/>
        <v>108.02152542372882</v>
      </c>
      <c r="Q2286" s="4" t="s">
        <v>8325</v>
      </c>
      <c r="R2286" s="4" t="s">
        <v>8326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  <c r="V2286" s="14" t="s">
        <v>8368</v>
      </c>
    </row>
    <row r="2287" spans="1:22" ht="88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9">
        <f t="shared" si="175"/>
        <v>121.36666666666667</v>
      </c>
      <c r="P2287" s="8">
        <f t="shared" si="176"/>
        <v>46.088607594936711</v>
      </c>
      <c r="Q2287" s="4" t="s">
        <v>8325</v>
      </c>
      <c r="R2287" s="4" t="s">
        <v>8326</v>
      </c>
      <c r="S2287" s="13">
        <f t="shared" si="177"/>
        <v>41059.185682870375</v>
      </c>
      <c r="T2287" s="13">
        <f t="shared" si="178"/>
        <v>41089.185682870375</v>
      </c>
      <c r="U2287">
        <f t="shared" si="179"/>
        <v>2012</v>
      </c>
      <c r="V2287" s="14" t="s">
        <v>8370</v>
      </c>
    </row>
    <row r="2288" spans="1:22" ht="88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9">
        <f t="shared" si="175"/>
        <v>100.06666666666666</v>
      </c>
      <c r="P2288" s="8">
        <f t="shared" si="176"/>
        <v>107.21428571428571</v>
      </c>
      <c r="Q2288" s="4" t="s">
        <v>8325</v>
      </c>
      <c r="R2288" s="4" t="s">
        <v>8326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  <c r="V2288" s="14" t="s">
        <v>8374</v>
      </c>
    </row>
    <row r="2289" spans="1:22" ht="88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9">
        <f t="shared" si="175"/>
        <v>119.97755555555555</v>
      </c>
      <c r="P2289" s="8">
        <f t="shared" si="176"/>
        <v>50.9338679245283</v>
      </c>
      <c r="Q2289" s="4" t="s">
        <v>8325</v>
      </c>
      <c r="R2289" s="4" t="s">
        <v>8326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  <c r="V2289" s="14" t="s">
        <v>8371</v>
      </c>
    </row>
    <row r="2290" spans="1:22" ht="88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9">
        <f t="shared" si="175"/>
        <v>100.1</v>
      </c>
      <c r="P2290" s="8">
        <f t="shared" si="176"/>
        <v>40.04</v>
      </c>
      <c r="Q2290" s="4" t="s">
        <v>8325</v>
      </c>
      <c r="R2290" s="4" t="s">
        <v>8326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  <c r="V2290" s="14" t="s">
        <v>8371</v>
      </c>
    </row>
    <row r="2291" spans="1:22" ht="88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9">
        <f t="shared" si="175"/>
        <v>107.4</v>
      </c>
      <c r="P2291" s="8">
        <f t="shared" si="176"/>
        <v>64.44</v>
      </c>
      <c r="Q2291" s="4" t="s">
        <v>8325</v>
      </c>
      <c r="R2291" s="4" t="s">
        <v>8326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  <c r="V2291" s="14" t="s">
        <v>8376</v>
      </c>
    </row>
    <row r="2292" spans="1:22" ht="88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9">
        <f t="shared" si="175"/>
        <v>104.06666666666666</v>
      </c>
      <c r="P2292" s="8">
        <f t="shared" si="176"/>
        <v>53.827586206896555</v>
      </c>
      <c r="Q2292" s="4" t="s">
        <v>8325</v>
      </c>
      <c r="R2292" s="4" t="s">
        <v>8326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  <c r="V2292" s="14" t="s">
        <v>8375</v>
      </c>
    </row>
    <row r="2293" spans="1:22" ht="88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9">
        <f t="shared" si="175"/>
        <v>172.8</v>
      </c>
      <c r="P2293" s="8">
        <f t="shared" si="176"/>
        <v>100.46511627906976</v>
      </c>
      <c r="Q2293" s="4" t="s">
        <v>8325</v>
      </c>
      <c r="R2293" s="4" t="s">
        <v>8326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  <c r="V2293" s="14" t="s">
        <v>8372</v>
      </c>
    </row>
    <row r="2294" spans="1:22" ht="88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9">
        <f t="shared" si="175"/>
        <v>107.2505</v>
      </c>
      <c r="P2294" s="8">
        <f t="shared" si="176"/>
        <v>46.630652173913049</v>
      </c>
      <c r="Q2294" s="4" t="s">
        <v>8325</v>
      </c>
      <c r="R2294" s="4" t="s">
        <v>8326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  <c r="V2294" s="14" t="s">
        <v>8372</v>
      </c>
    </row>
    <row r="2295" spans="1:22" ht="66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9">
        <f t="shared" si="175"/>
        <v>108.23529411764706</v>
      </c>
      <c r="P2295" s="8">
        <f t="shared" si="176"/>
        <v>34.074074074074076</v>
      </c>
      <c r="Q2295" s="4" t="s">
        <v>8325</v>
      </c>
      <c r="R2295" s="4" t="s">
        <v>8326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  <c r="V2295" s="14" t="s">
        <v>8374</v>
      </c>
    </row>
    <row r="2296" spans="1:22" ht="11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9">
        <f t="shared" si="175"/>
        <v>146.08079999999998</v>
      </c>
      <c r="P2296" s="8">
        <f t="shared" si="176"/>
        <v>65.214642857142863</v>
      </c>
      <c r="Q2296" s="4" t="s">
        <v>8325</v>
      </c>
      <c r="R2296" s="4" t="s">
        <v>8326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  <c r="V2296" s="14" t="s">
        <v>8378</v>
      </c>
    </row>
    <row r="2297" spans="1:22" ht="88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9">
        <f t="shared" si="175"/>
        <v>125.25</v>
      </c>
      <c r="P2297" s="8">
        <f t="shared" si="176"/>
        <v>44.205882352941174</v>
      </c>
      <c r="Q2297" s="4" t="s">
        <v>8325</v>
      </c>
      <c r="R2297" s="4" t="s">
        <v>8326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  <c r="V2297" s="14" t="s">
        <v>8378</v>
      </c>
    </row>
    <row r="2298" spans="1:22" ht="88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9">
        <f t="shared" si="175"/>
        <v>149.07142857142856</v>
      </c>
      <c r="P2298" s="8">
        <f t="shared" si="176"/>
        <v>71.965517241379317</v>
      </c>
      <c r="Q2298" s="4" t="s">
        <v>8325</v>
      </c>
      <c r="R2298" s="4" t="s">
        <v>8326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  <c r="V2298" s="14" t="s">
        <v>8367</v>
      </c>
    </row>
    <row r="2299" spans="1:22" ht="66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9">
        <f t="shared" si="175"/>
        <v>100.6</v>
      </c>
      <c r="P2299" s="8">
        <f t="shared" si="176"/>
        <v>52.94736842105263</v>
      </c>
      <c r="Q2299" s="4" t="s">
        <v>8325</v>
      </c>
      <c r="R2299" s="4" t="s">
        <v>8326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  <c r="V2299" s="14" t="s">
        <v>8368</v>
      </c>
    </row>
    <row r="2300" spans="1:22" ht="66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9">
        <f t="shared" si="175"/>
        <v>105.07333333333332</v>
      </c>
      <c r="P2300" s="8">
        <f t="shared" si="176"/>
        <v>109.45138888888889</v>
      </c>
      <c r="Q2300" s="4" t="s">
        <v>8325</v>
      </c>
      <c r="R2300" s="4" t="s">
        <v>8326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  <c r="V2300" s="14" t="s">
        <v>8368</v>
      </c>
    </row>
    <row r="2301" spans="1:22" ht="66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9">
        <f t="shared" si="175"/>
        <v>350.16666666666663</v>
      </c>
      <c r="P2301" s="8">
        <f t="shared" si="176"/>
        <v>75.035714285714292</v>
      </c>
      <c r="Q2301" s="4" t="s">
        <v>8325</v>
      </c>
      <c r="R2301" s="4" t="s">
        <v>8326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  <c r="V2301" s="14" t="s">
        <v>8367</v>
      </c>
    </row>
    <row r="2302" spans="1:22" ht="88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9">
        <f t="shared" si="175"/>
        <v>101.25</v>
      </c>
      <c r="P2302" s="8">
        <f t="shared" si="176"/>
        <v>115.71428571428571</v>
      </c>
      <c r="Q2302" s="4" t="s">
        <v>8325</v>
      </c>
      <c r="R2302" s="4" t="s">
        <v>8326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  <c r="V2302" s="14" t="s">
        <v>8371</v>
      </c>
    </row>
    <row r="2303" spans="1:22" ht="66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9">
        <f t="shared" si="175"/>
        <v>133.6044</v>
      </c>
      <c r="P2303" s="8">
        <f t="shared" si="176"/>
        <v>31.659810426540286</v>
      </c>
      <c r="Q2303" s="4" t="s">
        <v>8325</v>
      </c>
      <c r="R2303" s="4" t="s">
        <v>8329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  <c r="V2303" s="14" t="s">
        <v>8370</v>
      </c>
    </row>
    <row r="2304" spans="1:22" ht="88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9">
        <f t="shared" si="175"/>
        <v>170.65217391304347</v>
      </c>
      <c r="P2304" s="8">
        <f t="shared" si="176"/>
        <v>46.176470588235297</v>
      </c>
      <c r="Q2304" s="4" t="s">
        <v>8325</v>
      </c>
      <c r="R2304" s="4" t="s">
        <v>8329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  <c r="V2304" s="14" t="s">
        <v>8377</v>
      </c>
    </row>
    <row r="2305" spans="1:22" ht="88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9">
        <f t="shared" si="175"/>
        <v>109.35829457364341</v>
      </c>
      <c r="P2305" s="8">
        <f t="shared" si="176"/>
        <v>68.481650485436887</v>
      </c>
      <c r="Q2305" s="4" t="s">
        <v>8325</v>
      </c>
      <c r="R2305" s="4" t="s">
        <v>8329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  <c r="V2305" s="14" t="s">
        <v>8377</v>
      </c>
    </row>
    <row r="2306" spans="1:22" ht="88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9">
        <f t="shared" si="175"/>
        <v>100.70033333333335</v>
      </c>
      <c r="P2306" s="8">
        <f t="shared" si="176"/>
        <v>53.469203539823013</v>
      </c>
      <c r="Q2306" s="4" t="s">
        <v>8325</v>
      </c>
      <c r="R2306" s="4" t="s">
        <v>8329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  <c r="V2306" s="14" t="s">
        <v>8377</v>
      </c>
    </row>
    <row r="2307" spans="1:22" ht="88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9">
        <f t="shared" ref="O2307:O2370" si="180">+(E2307/D2307)*100</f>
        <v>101.22777777777779</v>
      </c>
      <c r="P2307" s="8">
        <f t="shared" ref="P2307:P2370" si="181">+IFERROR(E2307/L2307,0)</f>
        <v>109.10778443113773</v>
      </c>
      <c r="Q2307" s="4" t="s">
        <v>8325</v>
      </c>
      <c r="R2307" s="4" t="s">
        <v>8329</v>
      </c>
      <c r="S2307" s="13">
        <f t="shared" ref="S2307:S2370" si="182">(((J2307/86400)+25569))</f>
        <v>41834.695277777777</v>
      </c>
      <c r="T2307" s="13">
        <f t="shared" ref="T2307:T2370" si="183">(((I2307/86400)+25569))</f>
        <v>41859.75</v>
      </c>
      <c r="U2307">
        <f t="shared" ref="U2307:U2370" si="184">+YEAR(S2307)</f>
        <v>2014</v>
      </c>
      <c r="V2307" s="14" t="s">
        <v>8373</v>
      </c>
    </row>
    <row r="2308" spans="1:22" ht="88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9">
        <f t="shared" si="180"/>
        <v>106.75857142857143</v>
      </c>
      <c r="P2308" s="8">
        <f t="shared" si="181"/>
        <v>51.185616438356163</v>
      </c>
      <c r="Q2308" s="4" t="s">
        <v>8325</v>
      </c>
      <c r="R2308" s="4" t="s">
        <v>8329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  <c r="V2308" s="14" t="s">
        <v>8368</v>
      </c>
    </row>
    <row r="2309" spans="1:22" ht="88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9">
        <f t="shared" si="180"/>
        <v>106.65777537961894</v>
      </c>
      <c r="P2309" s="8">
        <f t="shared" si="181"/>
        <v>27.936800000000002</v>
      </c>
      <c r="Q2309" s="4" t="s">
        <v>8325</v>
      </c>
      <c r="R2309" s="4" t="s">
        <v>8329</v>
      </c>
      <c r="S2309" s="13">
        <f t="shared" si="182"/>
        <v>41004.802465277782</v>
      </c>
      <c r="T2309" s="13">
        <f t="shared" si="183"/>
        <v>41034.802407407406</v>
      </c>
      <c r="U2309">
        <f t="shared" si="184"/>
        <v>2012</v>
      </c>
      <c r="V2309" s="14" t="s">
        <v>8369</v>
      </c>
    </row>
    <row r="2310" spans="1:22" ht="11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9">
        <f t="shared" si="180"/>
        <v>101.30622</v>
      </c>
      <c r="P2310" s="8">
        <f t="shared" si="181"/>
        <v>82.496921824104234</v>
      </c>
      <c r="Q2310" s="4" t="s">
        <v>8325</v>
      </c>
      <c r="R2310" s="4" t="s">
        <v>8329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  <c r="V2310" s="14" t="s">
        <v>8373</v>
      </c>
    </row>
    <row r="2311" spans="1:22" ht="88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9">
        <f t="shared" si="180"/>
        <v>106.67450000000001</v>
      </c>
      <c r="P2311" s="8">
        <f t="shared" si="181"/>
        <v>59.817476635514019</v>
      </c>
      <c r="Q2311" s="4" t="s">
        <v>8325</v>
      </c>
      <c r="R2311" s="4" t="s">
        <v>8329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  <c r="V2311" s="14" t="s">
        <v>8368</v>
      </c>
    </row>
    <row r="2312" spans="1:22" ht="88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9">
        <f t="shared" si="180"/>
        <v>428.83978378378379</v>
      </c>
      <c r="P2312" s="8">
        <f t="shared" si="181"/>
        <v>64.816470588235291</v>
      </c>
      <c r="Q2312" s="4" t="s">
        <v>8325</v>
      </c>
      <c r="R2312" s="4" t="s">
        <v>8329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  <c r="V2312" s="14" t="s">
        <v>8368</v>
      </c>
    </row>
    <row r="2313" spans="1:22" ht="88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9">
        <f t="shared" si="180"/>
        <v>104.11111111111111</v>
      </c>
      <c r="P2313" s="8">
        <f t="shared" si="181"/>
        <v>90.09615384615384</v>
      </c>
      <c r="Q2313" s="4" t="s">
        <v>8325</v>
      </c>
      <c r="R2313" s="4" t="s">
        <v>8329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  <c r="V2313" s="14" t="s">
        <v>8369</v>
      </c>
    </row>
    <row r="2314" spans="1:22" ht="66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9">
        <f t="shared" si="180"/>
        <v>107.86666666666666</v>
      </c>
      <c r="P2314" s="8">
        <f t="shared" si="181"/>
        <v>40.962025316455694</v>
      </c>
      <c r="Q2314" s="4" t="s">
        <v>8325</v>
      </c>
      <c r="R2314" s="4" t="s">
        <v>8329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  <c r="V2314" s="14" t="s">
        <v>8372</v>
      </c>
    </row>
    <row r="2315" spans="1:22" ht="66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9">
        <f t="shared" si="180"/>
        <v>175.84040000000002</v>
      </c>
      <c r="P2315" s="8">
        <f t="shared" si="181"/>
        <v>56.000127388535034</v>
      </c>
      <c r="Q2315" s="4" t="s">
        <v>8325</v>
      </c>
      <c r="R2315" s="4" t="s">
        <v>8329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  <c r="V2315" s="14" t="s">
        <v>8369</v>
      </c>
    </row>
    <row r="2316" spans="1:22" ht="11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9">
        <f t="shared" si="180"/>
        <v>156.97</v>
      </c>
      <c r="P2316" s="8">
        <f t="shared" si="181"/>
        <v>37.672800000000002</v>
      </c>
      <c r="Q2316" s="4" t="s">
        <v>8325</v>
      </c>
      <c r="R2316" s="4" t="s">
        <v>8329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  <c r="V2316" s="14" t="s">
        <v>8370</v>
      </c>
    </row>
    <row r="2317" spans="1:22" ht="66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9">
        <f t="shared" si="180"/>
        <v>102.60000000000001</v>
      </c>
      <c r="P2317" s="8">
        <f t="shared" si="181"/>
        <v>40.078125</v>
      </c>
      <c r="Q2317" s="4" t="s">
        <v>8325</v>
      </c>
      <c r="R2317" s="4" t="s">
        <v>8329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  <c r="V2317" s="14" t="s">
        <v>8369</v>
      </c>
    </row>
    <row r="2318" spans="1:22" ht="11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9">
        <f t="shared" si="180"/>
        <v>104.04266666666666</v>
      </c>
      <c r="P2318" s="8">
        <f t="shared" si="181"/>
        <v>78.031999999999996</v>
      </c>
      <c r="Q2318" s="4" t="s">
        <v>8325</v>
      </c>
      <c r="R2318" s="4" t="s">
        <v>8329</v>
      </c>
      <c r="S2318" s="13">
        <f t="shared" si="182"/>
        <v>40079.725115740745</v>
      </c>
      <c r="T2318" s="13">
        <f t="shared" si="183"/>
        <v>40156.766666666663</v>
      </c>
      <c r="U2318">
        <f t="shared" si="184"/>
        <v>2009</v>
      </c>
      <c r="V2318" s="14" t="s">
        <v>8375</v>
      </c>
    </row>
    <row r="2319" spans="1:22" ht="88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9">
        <f t="shared" si="180"/>
        <v>104</v>
      </c>
      <c r="P2319" s="8">
        <f t="shared" si="181"/>
        <v>18.90909090909091</v>
      </c>
      <c r="Q2319" s="4" t="s">
        <v>8325</v>
      </c>
      <c r="R2319" s="4" t="s">
        <v>8329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  <c r="V2319" s="14" t="s">
        <v>8367</v>
      </c>
    </row>
    <row r="2320" spans="1:22" ht="11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9">
        <f t="shared" si="180"/>
        <v>121.05999999999999</v>
      </c>
      <c r="P2320" s="8">
        <f t="shared" si="181"/>
        <v>37.134969325153371</v>
      </c>
      <c r="Q2320" s="4" t="s">
        <v>8325</v>
      </c>
      <c r="R2320" s="4" t="s">
        <v>8329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  <c r="V2320" s="14" t="s">
        <v>8374</v>
      </c>
    </row>
    <row r="2321" spans="1:22" ht="88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9">
        <f t="shared" si="180"/>
        <v>107.69999999999999</v>
      </c>
      <c r="P2321" s="8">
        <f t="shared" si="181"/>
        <v>41.961038961038959</v>
      </c>
      <c r="Q2321" s="4" t="s">
        <v>8325</v>
      </c>
      <c r="R2321" s="4" t="s">
        <v>8329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  <c r="V2321" s="14" t="s">
        <v>8377</v>
      </c>
    </row>
    <row r="2322" spans="1:22" ht="88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9">
        <f t="shared" si="180"/>
        <v>108.66</v>
      </c>
      <c r="P2322" s="8">
        <f t="shared" si="181"/>
        <v>61.044943820224717</v>
      </c>
      <c r="Q2322" s="4" t="s">
        <v>8325</v>
      </c>
      <c r="R2322" s="4" t="s">
        <v>8329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  <c r="V2322" s="14" t="s">
        <v>8368</v>
      </c>
    </row>
    <row r="2323" spans="1:22" ht="88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9">
        <f t="shared" si="180"/>
        <v>39.120962394619681</v>
      </c>
      <c r="P2323" s="8">
        <f t="shared" si="181"/>
        <v>64.53125</v>
      </c>
      <c r="Q2323" s="4" t="s">
        <v>8336</v>
      </c>
      <c r="R2323" s="4" t="s">
        <v>8352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  <c r="V2323" s="14" t="s">
        <v>8372</v>
      </c>
    </row>
    <row r="2324" spans="1:22" ht="88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9">
        <f t="shared" si="180"/>
        <v>3.1481481481481479</v>
      </c>
      <c r="P2324" s="8">
        <f t="shared" si="181"/>
        <v>21.25</v>
      </c>
      <c r="Q2324" s="4" t="s">
        <v>8336</v>
      </c>
      <c r="R2324" s="4" t="s">
        <v>8352</v>
      </c>
      <c r="S2324" s="13">
        <f t="shared" si="182"/>
        <v>42804.895474537036</v>
      </c>
      <c r="T2324" s="13">
        <f t="shared" si="183"/>
        <v>42834.853807870371</v>
      </c>
      <c r="U2324">
        <f t="shared" si="184"/>
        <v>2017</v>
      </c>
      <c r="V2324" s="14" t="s">
        <v>8372</v>
      </c>
    </row>
    <row r="2325" spans="1:22" ht="88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9">
        <f t="shared" si="180"/>
        <v>48</v>
      </c>
      <c r="P2325" s="8">
        <f t="shared" si="181"/>
        <v>30</v>
      </c>
      <c r="Q2325" s="4" t="s">
        <v>8336</v>
      </c>
      <c r="R2325" s="4" t="s">
        <v>8352</v>
      </c>
      <c r="S2325" s="13">
        <f t="shared" si="182"/>
        <v>42807.755173611113</v>
      </c>
      <c r="T2325" s="13">
        <f t="shared" si="183"/>
        <v>42814.755173611113</v>
      </c>
      <c r="U2325">
        <f t="shared" si="184"/>
        <v>2017</v>
      </c>
      <c r="V2325" s="14" t="s">
        <v>8372</v>
      </c>
    </row>
    <row r="2326" spans="1:22" ht="66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9">
        <f t="shared" si="180"/>
        <v>20.733333333333334</v>
      </c>
      <c r="P2326" s="8">
        <f t="shared" si="181"/>
        <v>25.491803278688526</v>
      </c>
      <c r="Q2326" s="4" t="s">
        <v>8336</v>
      </c>
      <c r="R2326" s="4" t="s">
        <v>8352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  <c r="V2326" s="14" t="s">
        <v>8368</v>
      </c>
    </row>
    <row r="2327" spans="1:22" ht="88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9">
        <f t="shared" si="180"/>
        <v>8</v>
      </c>
      <c r="P2327" s="8">
        <f t="shared" si="181"/>
        <v>11.428571428571429</v>
      </c>
      <c r="Q2327" s="4" t="s">
        <v>8336</v>
      </c>
      <c r="R2327" s="4" t="s">
        <v>8352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  <c r="V2327" s="14" t="s">
        <v>8368</v>
      </c>
    </row>
    <row r="2328" spans="1:22" ht="11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9">
        <f t="shared" si="180"/>
        <v>0.72</v>
      </c>
      <c r="P2328" s="8">
        <f t="shared" si="181"/>
        <v>108</v>
      </c>
      <c r="Q2328" s="4" t="s">
        <v>8336</v>
      </c>
      <c r="R2328" s="4" t="s">
        <v>8352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  <c r="V2328" s="14" t="s">
        <v>8372</v>
      </c>
    </row>
    <row r="2329" spans="1:22" ht="66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9">
        <f t="shared" si="180"/>
        <v>526.09431428571429</v>
      </c>
      <c r="P2329" s="8">
        <f t="shared" si="181"/>
        <v>54.883162444113267</v>
      </c>
      <c r="Q2329" s="4" t="s">
        <v>8336</v>
      </c>
      <c r="R2329" s="4" t="s">
        <v>8352</v>
      </c>
      <c r="S2329" s="13">
        <f t="shared" si="182"/>
        <v>41842.917129629626</v>
      </c>
      <c r="T2329" s="13">
        <f t="shared" si="183"/>
        <v>41877.917129629626</v>
      </c>
      <c r="U2329">
        <f t="shared" si="184"/>
        <v>2014</v>
      </c>
      <c r="V2329" s="14" t="s">
        <v>8373</v>
      </c>
    </row>
    <row r="2330" spans="1:22" ht="11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9">
        <f t="shared" si="180"/>
        <v>254.45000000000002</v>
      </c>
      <c r="P2330" s="8">
        <f t="shared" si="181"/>
        <v>47.383612662942269</v>
      </c>
      <c r="Q2330" s="4" t="s">
        <v>8336</v>
      </c>
      <c r="R2330" s="4" t="s">
        <v>8352</v>
      </c>
      <c r="S2330" s="13">
        <f t="shared" si="182"/>
        <v>42139.781678240739</v>
      </c>
      <c r="T2330" s="13">
        <f t="shared" si="183"/>
        <v>42169.781678240739</v>
      </c>
      <c r="U2330">
        <f t="shared" si="184"/>
        <v>2015</v>
      </c>
      <c r="V2330" s="14" t="s">
        <v>8370</v>
      </c>
    </row>
    <row r="2331" spans="1:22" ht="88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9">
        <f t="shared" si="180"/>
        <v>105.91999999999999</v>
      </c>
      <c r="P2331" s="8">
        <f t="shared" si="181"/>
        <v>211.84</v>
      </c>
      <c r="Q2331" s="4" t="s">
        <v>8336</v>
      </c>
      <c r="R2331" s="4" t="s">
        <v>8352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  <c r="V2331" s="14" t="s">
        <v>8371</v>
      </c>
    </row>
    <row r="2332" spans="1:22" ht="11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9">
        <f t="shared" si="180"/>
        <v>102.42285714285715</v>
      </c>
      <c r="P2332" s="8">
        <f t="shared" si="181"/>
        <v>219.92638036809817</v>
      </c>
      <c r="Q2332" s="4" t="s">
        <v>8336</v>
      </c>
      <c r="R2332" s="4" t="s">
        <v>8352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  <c r="V2332" s="14" t="s">
        <v>8377</v>
      </c>
    </row>
    <row r="2333" spans="1:22" ht="88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9">
        <f t="shared" si="180"/>
        <v>144.31375</v>
      </c>
      <c r="P2333" s="8">
        <f t="shared" si="181"/>
        <v>40.795406360424032</v>
      </c>
      <c r="Q2333" s="4" t="s">
        <v>8336</v>
      </c>
      <c r="R2333" s="4" t="s">
        <v>8352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  <c r="V2333" s="14" t="s">
        <v>8373</v>
      </c>
    </row>
    <row r="2334" spans="1:22" ht="11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9">
        <f t="shared" si="180"/>
        <v>106.30800000000001</v>
      </c>
      <c r="P2334" s="8">
        <f t="shared" si="181"/>
        <v>75.502840909090907</v>
      </c>
      <c r="Q2334" s="4" t="s">
        <v>8336</v>
      </c>
      <c r="R2334" s="4" t="s">
        <v>8352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  <c r="V2334" s="14" t="s">
        <v>8367</v>
      </c>
    </row>
    <row r="2335" spans="1:22" ht="88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9">
        <f t="shared" si="180"/>
        <v>212.16666666666666</v>
      </c>
      <c r="P2335" s="8">
        <f t="shared" si="181"/>
        <v>13.542553191489361</v>
      </c>
      <c r="Q2335" s="4" t="s">
        <v>8336</v>
      </c>
      <c r="R2335" s="4" t="s">
        <v>8352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  <c r="V2335" s="14" t="s">
        <v>8370</v>
      </c>
    </row>
    <row r="2336" spans="1:22" ht="88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9">
        <f t="shared" si="180"/>
        <v>101.95</v>
      </c>
      <c r="P2336" s="8">
        <f t="shared" si="181"/>
        <v>60.865671641791046</v>
      </c>
      <c r="Q2336" s="4" t="s">
        <v>8336</v>
      </c>
      <c r="R2336" s="4" t="s">
        <v>8352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  <c r="V2336" s="14" t="s">
        <v>8376</v>
      </c>
    </row>
    <row r="2337" spans="1:22" ht="88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9">
        <f t="shared" si="180"/>
        <v>102.27200000000001</v>
      </c>
      <c r="P2337" s="8">
        <f t="shared" si="181"/>
        <v>115.69230769230769</v>
      </c>
      <c r="Q2337" s="4" t="s">
        <v>8336</v>
      </c>
      <c r="R2337" s="4" t="s">
        <v>8352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  <c r="V2337" s="14" t="s">
        <v>8370</v>
      </c>
    </row>
    <row r="2338" spans="1:22" ht="88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9">
        <f t="shared" si="180"/>
        <v>520.73254999999995</v>
      </c>
      <c r="P2338" s="8">
        <f t="shared" si="181"/>
        <v>48.104623556581984</v>
      </c>
      <c r="Q2338" s="4" t="s">
        <v>8336</v>
      </c>
      <c r="R2338" s="4" t="s">
        <v>8352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  <c r="V2338" s="14" t="s">
        <v>8367</v>
      </c>
    </row>
    <row r="2339" spans="1:22" ht="66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9">
        <f t="shared" si="180"/>
        <v>110.65833333333333</v>
      </c>
      <c r="P2339" s="8">
        <f t="shared" si="181"/>
        <v>74.184357541899445</v>
      </c>
      <c r="Q2339" s="4" t="s">
        <v>8336</v>
      </c>
      <c r="R2339" s="4" t="s">
        <v>8352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  <c r="V2339" s="14" t="s">
        <v>8370</v>
      </c>
    </row>
    <row r="2340" spans="1:22" ht="88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9">
        <f t="shared" si="180"/>
        <v>101.14333333333335</v>
      </c>
      <c r="P2340" s="8">
        <f t="shared" si="181"/>
        <v>123.34552845528455</v>
      </c>
      <c r="Q2340" s="4" t="s">
        <v>8336</v>
      </c>
      <c r="R2340" s="4" t="s">
        <v>8352</v>
      </c>
      <c r="S2340" s="13">
        <f t="shared" si="182"/>
        <v>41789.89680555556</v>
      </c>
      <c r="T2340" s="13">
        <f t="shared" si="183"/>
        <v>41819.89680555556</v>
      </c>
      <c r="U2340">
        <f t="shared" si="184"/>
        <v>2014</v>
      </c>
      <c r="V2340" s="14" t="s">
        <v>8370</v>
      </c>
    </row>
    <row r="2341" spans="1:22" ht="88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9">
        <f t="shared" si="180"/>
        <v>294.20799999999997</v>
      </c>
      <c r="P2341" s="8">
        <f t="shared" si="181"/>
        <v>66.623188405797094</v>
      </c>
      <c r="Q2341" s="4" t="s">
        <v>8336</v>
      </c>
      <c r="R2341" s="4" t="s">
        <v>8352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  <c r="V2341" s="14" t="s">
        <v>8377</v>
      </c>
    </row>
    <row r="2342" spans="1:22" ht="88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9">
        <f t="shared" si="180"/>
        <v>105.77749999999999</v>
      </c>
      <c r="P2342" s="8">
        <f t="shared" si="181"/>
        <v>104.99007444168734</v>
      </c>
      <c r="Q2342" s="4" t="s">
        <v>8336</v>
      </c>
      <c r="R2342" s="4" t="s">
        <v>8352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  <c r="V2342" s="14" t="s">
        <v>8375</v>
      </c>
    </row>
    <row r="2343" spans="1:22" ht="88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9">
        <f t="shared" si="180"/>
        <v>0</v>
      </c>
      <c r="P2343" s="8">
        <f t="shared" si="181"/>
        <v>0</v>
      </c>
      <c r="Q2343" s="4" t="s">
        <v>8319</v>
      </c>
      <c r="R2343" s="4" t="s">
        <v>8320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  <c r="V2343" s="14" t="s">
        <v>8371</v>
      </c>
    </row>
    <row r="2344" spans="1:22" ht="88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9">
        <f t="shared" si="180"/>
        <v>0</v>
      </c>
      <c r="P2344" s="8">
        <f t="shared" si="181"/>
        <v>0</v>
      </c>
      <c r="Q2344" s="4" t="s">
        <v>8319</v>
      </c>
      <c r="R2344" s="4" t="s">
        <v>8320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  <c r="V2344" s="14" t="s">
        <v>8375</v>
      </c>
    </row>
    <row r="2345" spans="1:22" ht="88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9">
        <f t="shared" si="180"/>
        <v>3</v>
      </c>
      <c r="P2345" s="8">
        <f t="shared" si="181"/>
        <v>300</v>
      </c>
      <c r="Q2345" s="4" t="s">
        <v>8319</v>
      </c>
      <c r="R2345" s="4" t="s">
        <v>8320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  <c r="V2345" s="14" t="s">
        <v>8377</v>
      </c>
    </row>
    <row r="2346" spans="1:22" ht="11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9">
        <f t="shared" si="180"/>
        <v>0.1</v>
      </c>
      <c r="P2346" s="8">
        <f t="shared" si="181"/>
        <v>1</v>
      </c>
      <c r="Q2346" s="4" t="s">
        <v>8319</v>
      </c>
      <c r="R2346" s="4" t="s">
        <v>8320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  <c r="V2346" s="14" t="s">
        <v>8370</v>
      </c>
    </row>
    <row r="2347" spans="1:22" ht="88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9">
        <f t="shared" si="180"/>
        <v>0</v>
      </c>
      <c r="P2347" s="8">
        <f t="shared" si="181"/>
        <v>0</v>
      </c>
      <c r="Q2347" s="4" t="s">
        <v>8319</v>
      </c>
      <c r="R2347" s="4" t="s">
        <v>8320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  <c r="V2347" s="14" t="s">
        <v>8368</v>
      </c>
    </row>
    <row r="2348" spans="1:22" ht="88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9">
        <f t="shared" si="180"/>
        <v>6.5000000000000002E-2</v>
      </c>
      <c r="P2348" s="8">
        <f t="shared" si="181"/>
        <v>13</v>
      </c>
      <c r="Q2348" s="4" t="s">
        <v>8319</v>
      </c>
      <c r="R2348" s="4" t="s">
        <v>8320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  <c r="V2348" s="14" t="s">
        <v>8375</v>
      </c>
    </row>
    <row r="2349" spans="1:22" ht="66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9">
        <f t="shared" si="180"/>
        <v>1.5</v>
      </c>
      <c r="P2349" s="8">
        <f t="shared" si="181"/>
        <v>15</v>
      </c>
      <c r="Q2349" s="4" t="s">
        <v>8319</v>
      </c>
      <c r="R2349" s="4" t="s">
        <v>8320</v>
      </c>
      <c r="S2349" s="13">
        <f t="shared" si="182"/>
        <v>42577.607361111106</v>
      </c>
      <c r="T2349" s="13">
        <f t="shared" si="183"/>
        <v>42607.607361111106</v>
      </c>
      <c r="U2349">
        <f t="shared" si="184"/>
        <v>2016</v>
      </c>
      <c r="V2349" s="14" t="s">
        <v>8373</v>
      </c>
    </row>
    <row r="2350" spans="1:22" ht="88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9">
        <f t="shared" si="180"/>
        <v>0.38571428571428573</v>
      </c>
      <c r="P2350" s="8">
        <f t="shared" si="181"/>
        <v>54</v>
      </c>
      <c r="Q2350" s="4" t="s">
        <v>8319</v>
      </c>
      <c r="R2350" s="4" t="s">
        <v>8320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  <c r="V2350" s="14" t="s">
        <v>8378</v>
      </c>
    </row>
    <row r="2351" spans="1:22" ht="88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9">
        <f t="shared" si="180"/>
        <v>0</v>
      </c>
      <c r="P2351" s="8">
        <f t="shared" si="181"/>
        <v>0</v>
      </c>
      <c r="Q2351" s="4" t="s">
        <v>8319</v>
      </c>
      <c r="R2351" s="4" t="s">
        <v>8320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  <c r="V2351" s="14" t="s">
        <v>8373</v>
      </c>
    </row>
    <row r="2352" spans="1:22" ht="66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9">
        <f t="shared" si="180"/>
        <v>0</v>
      </c>
      <c r="P2352" s="8">
        <f t="shared" si="181"/>
        <v>0</v>
      </c>
      <c r="Q2352" s="4" t="s">
        <v>8319</v>
      </c>
      <c r="R2352" s="4" t="s">
        <v>8320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  <c r="V2352" s="14" t="s">
        <v>8378</v>
      </c>
    </row>
    <row r="2353" spans="1:22" ht="44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9">
        <f t="shared" si="180"/>
        <v>0.5714285714285714</v>
      </c>
      <c r="P2353" s="8">
        <f t="shared" si="181"/>
        <v>15.428571428571429</v>
      </c>
      <c r="Q2353" s="4" t="s">
        <v>8319</v>
      </c>
      <c r="R2353" s="4" t="s">
        <v>8320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  <c r="V2353" s="14" t="s">
        <v>8372</v>
      </c>
    </row>
    <row r="2354" spans="1:22" ht="88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9">
        <f t="shared" si="180"/>
        <v>0</v>
      </c>
      <c r="P2354" s="8">
        <f t="shared" si="181"/>
        <v>0</v>
      </c>
      <c r="Q2354" s="4" t="s">
        <v>8319</v>
      </c>
      <c r="R2354" s="4" t="s">
        <v>8320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  <c r="V2354" s="14" t="s">
        <v>8369</v>
      </c>
    </row>
    <row r="2355" spans="1:22" ht="88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9">
        <f t="shared" si="180"/>
        <v>0</v>
      </c>
      <c r="P2355" s="8">
        <f t="shared" si="181"/>
        <v>0</v>
      </c>
      <c r="Q2355" s="4" t="s">
        <v>8319</v>
      </c>
      <c r="R2355" s="4" t="s">
        <v>8320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  <c r="V2355" s="14" t="s">
        <v>8369</v>
      </c>
    </row>
    <row r="2356" spans="1:22" ht="66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9">
        <f t="shared" si="180"/>
        <v>7.1428571428571425E-2</v>
      </c>
      <c r="P2356" s="8">
        <f t="shared" si="181"/>
        <v>25</v>
      </c>
      <c r="Q2356" s="4" t="s">
        <v>8319</v>
      </c>
      <c r="R2356" s="4" t="s">
        <v>8320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  <c r="V2356" s="14" t="s">
        <v>8377</v>
      </c>
    </row>
    <row r="2357" spans="1:22" ht="88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9">
        <f t="shared" si="180"/>
        <v>0.6875</v>
      </c>
      <c r="P2357" s="8">
        <f t="shared" si="181"/>
        <v>27.5</v>
      </c>
      <c r="Q2357" s="4" t="s">
        <v>8319</v>
      </c>
      <c r="R2357" s="4" t="s">
        <v>8320</v>
      </c>
      <c r="S2357" s="13">
        <f t="shared" si="182"/>
        <v>42096.918240740742</v>
      </c>
      <c r="T2357" s="13">
        <f t="shared" si="183"/>
        <v>42126.918240740742</v>
      </c>
      <c r="U2357">
        <f t="shared" si="184"/>
        <v>2015</v>
      </c>
      <c r="V2357" s="14" t="s">
        <v>8369</v>
      </c>
    </row>
    <row r="2358" spans="1:22" ht="66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9">
        <f t="shared" si="180"/>
        <v>0</v>
      </c>
      <c r="P2358" s="8">
        <f t="shared" si="181"/>
        <v>0</v>
      </c>
      <c r="Q2358" s="4" t="s">
        <v>8319</v>
      </c>
      <c r="R2358" s="4" t="s">
        <v>8320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  <c r="V2358" s="14" t="s">
        <v>8370</v>
      </c>
    </row>
    <row r="2359" spans="1:22" ht="66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9">
        <f t="shared" si="180"/>
        <v>0</v>
      </c>
      <c r="P2359" s="8">
        <f t="shared" si="181"/>
        <v>0</v>
      </c>
      <c r="Q2359" s="4" t="s">
        <v>8319</v>
      </c>
      <c r="R2359" s="4" t="s">
        <v>8320</v>
      </c>
      <c r="S2359" s="13">
        <f t="shared" si="182"/>
        <v>42264.620115740741</v>
      </c>
      <c r="T2359" s="13">
        <f t="shared" si="183"/>
        <v>42294.620115740741</v>
      </c>
      <c r="U2359">
        <f t="shared" si="184"/>
        <v>2015</v>
      </c>
      <c r="V2359" s="14" t="s">
        <v>8375</v>
      </c>
    </row>
    <row r="2360" spans="1:22" ht="66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9">
        <f t="shared" si="180"/>
        <v>0</v>
      </c>
      <c r="P2360" s="8">
        <f t="shared" si="181"/>
        <v>0</v>
      </c>
      <c r="Q2360" s="4" t="s">
        <v>8319</v>
      </c>
      <c r="R2360" s="4" t="s">
        <v>8320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  <c r="V2360" s="14" t="s">
        <v>8378</v>
      </c>
    </row>
    <row r="2361" spans="1:22" ht="88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9">
        <f t="shared" si="180"/>
        <v>14.680000000000001</v>
      </c>
      <c r="P2361" s="8">
        <f t="shared" si="181"/>
        <v>367</v>
      </c>
      <c r="Q2361" s="4" t="s">
        <v>8319</v>
      </c>
      <c r="R2361" s="4" t="s">
        <v>8320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  <c r="V2361" s="14" t="s">
        <v>8371</v>
      </c>
    </row>
    <row r="2362" spans="1:22" ht="88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9">
        <f t="shared" si="180"/>
        <v>0.04</v>
      </c>
      <c r="P2362" s="8">
        <f t="shared" si="181"/>
        <v>2</v>
      </c>
      <c r="Q2362" s="4" t="s">
        <v>8319</v>
      </c>
      <c r="R2362" s="4" t="s">
        <v>8320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  <c r="V2362" s="14" t="s">
        <v>8367</v>
      </c>
    </row>
    <row r="2363" spans="1:22" ht="11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9">
        <f t="shared" si="180"/>
        <v>0</v>
      </c>
      <c r="P2363" s="8">
        <f t="shared" si="181"/>
        <v>0</v>
      </c>
      <c r="Q2363" s="4" t="s">
        <v>8319</v>
      </c>
      <c r="R2363" s="4" t="s">
        <v>8320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  <c r="V2363" s="14" t="s">
        <v>8369</v>
      </c>
    </row>
    <row r="2364" spans="1:22" ht="66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9">
        <f t="shared" si="180"/>
        <v>28.571428571428569</v>
      </c>
      <c r="P2364" s="8">
        <f t="shared" si="181"/>
        <v>60</v>
      </c>
      <c r="Q2364" s="4" t="s">
        <v>8319</v>
      </c>
      <c r="R2364" s="4" t="s">
        <v>8320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  <c r="V2364" s="14" t="s">
        <v>8377</v>
      </c>
    </row>
    <row r="2365" spans="1:22" ht="88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9">
        <f t="shared" si="180"/>
        <v>0</v>
      </c>
      <c r="P2365" s="8">
        <f t="shared" si="181"/>
        <v>0</v>
      </c>
      <c r="Q2365" s="4" t="s">
        <v>8319</v>
      </c>
      <c r="R2365" s="4" t="s">
        <v>8320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  <c r="V2365" s="14" t="s">
        <v>8377</v>
      </c>
    </row>
    <row r="2366" spans="1:22" ht="66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9">
        <f t="shared" si="180"/>
        <v>0</v>
      </c>
      <c r="P2366" s="8">
        <f t="shared" si="181"/>
        <v>0</v>
      </c>
      <c r="Q2366" s="4" t="s">
        <v>8319</v>
      </c>
      <c r="R2366" s="4" t="s">
        <v>8320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  <c r="V2366" s="14" t="s">
        <v>8375</v>
      </c>
    </row>
    <row r="2367" spans="1:22" ht="88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9">
        <f t="shared" si="180"/>
        <v>0</v>
      </c>
      <c r="P2367" s="8">
        <f t="shared" si="181"/>
        <v>0</v>
      </c>
      <c r="Q2367" s="4" t="s">
        <v>8319</v>
      </c>
      <c r="R2367" s="4" t="s">
        <v>8320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  <c r="V2367" s="14" t="s">
        <v>8378</v>
      </c>
    </row>
    <row r="2368" spans="1:22" ht="88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9">
        <f t="shared" si="180"/>
        <v>10.52</v>
      </c>
      <c r="P2368" s="8">
        <f t="shared" si="181"/>
        <v>97.407407407407405</v>
      </c>
      <c r="Q2368" s="4" t="s">
        <v>8319</v>
      </c>
      <c r="R2368" s="4" t="s">
        <v>8320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  <c r="V2368" s="14" t="s">
        <v>8375</v>
      </c>
    </row>
    <row r="2369" spans="1:22" ht="88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9">
        <f t="shared" si="180"/>
        <v>1.34</v>
      </c>
      <c r="P2369" s="8">
        <f t="shared" si="181"/>
        <v>47.857142857142854</v>
      </c>
      <c r="Q2369" s="4" t="s">
        <v>8319</v>
      </c>
      <c r="R2369" s="4" t="s">
        <v>8320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  <c r="V2369" s="14" t="s">
        <v>8368</v>
      </c>
    </row>
    <row r="2370" spans="1:22" ht="88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9">
        <f t="shared" si="180"/>
        <v>0.25</v>
      </c>
      <c r="P2370" s="8">
        <f t="shared" si="181"/>
        <v>50</v>
      </c>
      <c r="Q2370" s="4" t="s">
        <v>8319</v>
      </c>
      <c r="R2370" s="4" t="s">
        <v>8320</v>
      </c>
      <c r="S2370" s="13">
        <f t="shared" si="182"/>
        <v>42063.721817129626</v>
      </c>
      <c r="T2370" s="13">
        <f t="shared" si="183"/>
        <v>42108.680150462962</v>
      </c>
      <c r="U2370">
        <f t="shared" si="184"/>
        <v>2015</v>
      </c>
      <c r="V2370" s="14" t="s">
        <v>8368</v>
      </c>
    </row>
    <row r="2371" spans="1:22" ht="88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9">
        <f t="shared" ref="O2371:O2434" si="185">+(E2371/D2371)*100</f>
        <v>0</v>
      </c>
      <c r="P2371" s="8">
        <f t="shared" ref="P2371:P2434" si="186">+IFERROR(E2371/L2371,0)</f>
        <v>0</v>
      </c>
      <c r="Q2371" s="4" t="s">
        <v>8319</v>
      </c>
      <c r="R2371" s="4" t="s">
        <v>8320</v>
      </c>
      <c r="S2371" s="13">
        <f t="shared" ref="S2371:S2434" si="187">(((J2371/86400)+25569))</f>
        <v>42380.812627314815</v>
      </c>
      <c r="T2371" s="13">
        <f t="shared" ref="T2371:T2434" si="188">(((I2371/86400)+25569))</f>
        <v>42410.812627314815</v>
      </c>
      <c r="U2371">
        <f t="shared" ref="U2371:U2434" si="189">+YEAR(S2371)</f>
        <v>2016</v>
      </c>
      <c r="V2371" s="14" t="s">
        <v>8367</v>
      </c>
    </row>
    <row r="2372" spans="1:22" ht="88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9">
        <f t="shared" si="185"/>
        <v>0.32800000000000001</v>
      </c>
      <c r="P2372" s="8">
        <f t="shared" si="186"/>
        <v>20.5</v>
      </c>
      <c r="Q2372" s="4" t="s">
        <v>8319</v>
      </c>
      <c r="R2372" s="4" t="s">
        <v>8320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  <c r="V2372" s="14" t="s">
        <v>8377</v>
      </c>
    </row>
    <row r="2373" spans="1:22" ht="88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9">
        <f t="shared" si="185"/>
        <v>0</v>
      </c>
      <c r="P2373" s="8">
        <f t="shared" si="186"/>
        <v>0</v>
      </c>
      <c r="Q2373" s="4" t="s">
        <v>8319</v>
      </c>
      <c r="R2373" s="4" t="s">
        <v>8320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  <c r="V2373" s="14" t="s">
        <v>8370</v>
      </c>
    </row>
    <row r="2374" spans="1:22" ht="88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9">
        <f t="shared" si="185"/>
        <v>3.2727272727272729</v>
      </c>
      <c r="P2374" s="8">
        <f t="shared" si="186"/>
        <v>30</v>
      </c>
      <c r="Q2374" s="4" t="s">
        <v>8319</v>
      </c>
      <c r="R2374" s="4" t="s">
        <v>8320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  <c r="V2374" s="14" t="s">
        <v>8372</v>
      </c>
    </row>
    <row r="2375" spans="1:22" ht="66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9">
        <f t="shared" si="185"/>
        <v>5.8823529411764705E-3</v>
      </c>
      <c r="P2375" s="8">
        <f t="shared" si="186"/>
        <v>50</v>
      </c>
      <c r="Q2375" s="4" t="s">
        <v>8319</v>
      </c>
      <c r="R2375" s="4" t="s">
        <v>8320</v>
      </c>
      <c r="S2375" s="13">
        <f t="shared" si="187"/>
        <v>42215.662314814814</v>
      </c>
      <c r="T2375" s="13">
        <f t="shared" si="188"/>
        <v>42245.662314814814</v>
      </c>
      <c r="U2375">
        <f t="shared" si="189"/>
        <v>2015</v>
      </c>
      <c r="V2375" s="14" t="s">
        <v>8373</v>
      </c>
    </row>
    <row r="2376" spans="1:22" ht="88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9">
        <f t="shared" si="185"/>
        <v>4.5454545454545456E-2</v>
      </c>
      <c r="P2376" s="8">
        <f t="shared" si="186"/>
        <v>10</v>
      </c>
      <c r="Q2376" s="4" t="s">
        <v>8319</v>
      </c>
      <c r="R2376" s="4" t="s">
        <v>8320</v>
      </c>
      <c r="S2376" s="13">
        <f t="shared" si="187"/>
        <v>42017.843287037038</v>
      </c>
      <c r="T2376" s="13">
        <f t="shared" si="188"/>
        <v>42047.843287037038</v>
      </c>
      <c r="U2376">
        <f t="shared" si="189"/>
        <v>2015</v>
      </c>
      <c r="V2376" s="14" t="s">
        <v>8367</v>
      </c>
    </row>
    <row r="2377" spans="1:22" ht="11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9">
        <f t="shared" si="185"/>
        <v>0</v>
      </c>
      <c r="P2377" s="8">
        <f t="shared" si="186"/>
        <v>0</v>
      </c>
      <c r="Q2377" s="4" t="s">
        <v>8319</v>
      </c>
      <c r="R2377" s="4" t="s">
        <v>8320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  <c r="V2377" s="14" t="s">
        <v>8374</v>
      </c>
    </row>
    <row r="2378" spans="1:22" ht="88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9">
        <f t="shared" si="185"/>
        <v>10.877666666666666</v>
      </c>
      <c r="P2378" s="8">
        <f t="shared" si="186"/>
        <v>81.582499999999996</v>
      </c>
      <c r="Q2378" s="4" t="s">
        <v>8319</v>
      </c>
      <c r="R2378" s="4" t="s">
        <v>8320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  <c r="V2378" s="14" t="s">
        <v>8377</v>
      </c>
    </row>
    <row r="2379" spans="1:22" ht="88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9">
        <f t="shared" si="185"/>
        <v>0</v>
      </c>
      <c r="P2379" s="8">
        <f t="shared" si="186"/>
        <v>0</v>
      </c>
      <c r="Q2379" s="4" t="s">
        <v>8319</v>
      </c>
      <c r="R2379" s="4" t="s">
        <v>8320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  <c r="V2379" s="14" t="s">
        <v>8376</v>
      </c>
    </row>
    <row r="2380" spans="1:22" ht="66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9">
        <f t="shared" si="185"/>
        <v>0</v>
      </c>
      <c r="P2380" s="8">
        <f t="shared" si="186"/>
        <v>0</v>
      </c>
      <c r="Q2380" s="4" t="s">
        <v>8319</v>
      </c>
      <c r="R2380" s="4" t="s">
        <v>8320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  <c r="V2380" s="14" t="s">
        <v>8373</v>
      </c>
    </row>
    <row r="2381" spans="1:22" ht="66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9">
        <f t="shared" si="185"/>
        <v>0</v>
      </c>
      <c r="P2381" s="8">
        <f t="shared" si="186"/>
        <v>0</v>
      </c>
      <c r="Q2381" s="4" t="s">
        <v>8319</v>
      </c>
      <c r="R2381" s="4" t="s">
        <v>8320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  <c r="V2381" s="14" t="s">
        <v>8374</v>
      </c>
    </row>
    <row r="2382" spans="1:22" ht="88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9">
        <f t="shared" si="185"/>
        <v>0.36666666666666664</v>
      </c>
      <c r="P2382" s="8">
        <f t="shared" si="186"/>
        <v>18.333333333333332</v>
      </c>
      <c r="Q2382" s="4" t="s">
        <v>8319</v>
      </c>
      <c r="R2382" s="4" t="s">
        <v>8320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  <c r="V2382" s="14" t="s">
        <v>8375</v>
      </c>
    </row>
    <row r="2383" spans="1:22" ht="88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9">
        <f t="shared" si="185"/>
        <v>1.8193398957730169</v>
      </c>
      <c r="P2383" s="8">
        <f t="shared" si="186"/>
        <v>224.42857142857142</v>
      </c>
      <c r="Q2383" s="4" t="s">
        <v>8319</v>
      </c>
      <c r="R2383" s="4" t="s">
        <v>8320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  <c r="V2383" s="14" t="s">
        <v>8372</v>
      </c>
    </row>
    <row r="2384" spans="1:22" ht="11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9">
        <f t="shared" si="185"/>
        <v>2.5</v>
      </c>
      <c r="P2384" s="8">
        <f t="shared" si="186"/>
        <v>37.5</v>
      </c>
      <c r="Q2384" s="4" t="s">
        <v>8319</v>
      </c>
      <c r="R2384" s="4" t="s">
        <v>8320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  <c r="V2384" s="14" t="s">
        <v>8373</v>
      </c>
    </row>
    <row r="2385" spans="1:22" ht="88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9">
        <f t="shared" si="185"/>
        <v>4.3499999999999996</v>
      </c>
      <c r="P2385" s="8">
        <f t="shared" si="186"/>
        <v>145</v>
      </c>
      <c r="Q2385" s="4" t="s">
        <v>8319</v>
      </c>
      <c r="R2385" s="4" t="s">
        <v>8320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  <c r="V2385" s="14" t="s">
        <v>8367</v>
      </c>
    </row>
    <row r="2386" spans="1:22" ht="11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9">
        <f t="shared" si="185"/>
        <v>0.8</v>
      </c>
      <c r="P2386" s="8">
        <f t="shared" si="186"/>
        <v>1</v>
      </c>
      <c r="Q2386" s="4" t="s">
        <v>8319</v>
      </c>
      <c r="R2386" s="4" t="s">
        <v>8320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  <c r="V2386" s="14" t="s">
        <v>8376</v>
      </c>
    </row>
    <row r="2387" spans="1:22" ht="88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9">
        <f t="shared" si="185"/>
        <v>1.2123076923076923</v>
      </c>
      <c r="P2387" s="8">
        <f t="shared" si="186"/>
        <v>112.57142857142857</v>
      </c>
      <c r="Q2387" s="4" t="s">
        <v>8319</v>
      </c>
      <c r="R2387" s="4" t="s">
        <v>8320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  <c r="V2387" s="14" t="s">
        <v>8373</v>
      </c>
    </row>
    <row r="2388" spans="1:22" ht="88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9">
        <f t="shared" si="185"/>
        <v>0</v>
      </c>
      <c r="P2388" s="8">
        <f t="shared" si="186"/>
        <v>0</v>
      </c>
      <c r="Q2388" s="4" t="s">
        <v>8319</v>
      </c>
      <c r="R2388" s="4" t="s">
        <v>8320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  <c r="V2388" s="14" t="s">
        <v>8377</v>
      </c>
    </row>
    <row r="2389" spans="1:22" ht="11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9">
        <f t="shared" si="185"/>
        <v>0.68399999999999994</v>
      </c>
      <c r="P2389" s="8">
        <f t="shared" si="186"/>
        <v>342</v>
      </c>
      <c r="Q2389" s="4" t="s">
        <v>8319</v>
      </c>
      <c r="R2389" s="4" t="s">
        <v>8320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  <c r="V2389" s="14" t="s">
        <v>8371</v>
      </c>
    </row>
    <row r="2390" spans="1:22" ht="88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9">
        <f t="shared" si="185"/>
        <v>1.2513513513513512</v>
      </c>
      <c r="P2390" s="8">
        <f t="shared" si="186"/>
        <v>57.875</v>
      </c>
      <c r="Q2390" s="4" t="s">
        <v>8319</v>
      </c>
      <c r="R2390" s="4" t="s">
        <v>8320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  <c r="V2390" s="14" t="s">
        <v>8378</v>
      </c>
    </row>
    <row r="2391" spans="1:22" ht="11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9">
        <f t="shared" si="185"/>
        <v>0.1875</v>
      </c>
      <c r="P2391" s="8">
        <f t="shared" si="186"/>
        <v>30</v>
      </c>
      <c r="Q2391" s="4" t="s">
        <v>8319</v>
      </c>
      <c r="R2391" s="4" t="s">
        <v>8320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  <c r="V2391" s="14" t="s">
        <v>8371</v>
      </c>
    </row>
    <row r="2392" spans="1:22" ht="88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9">
        <f t="shared" si="185"/>
        <v>0</v>
      </c>
      <c r="P2392" s="8">
        <f t="shared" si="186"/>
        <v>0</v>
      </c>
      <c r="Q2392" s="4" t="s">
        <v>8319</v>
      </c>
      <c r="R2392" s="4" t="s">
        <v>8320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  <c r="V2392" s="14" t="s">
        <v>8377</v>
      </c>
    </row>
    <row r="2393" spans="1:22" ht="44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9">
        <f t="shared" si="185"/>
        <v>0.125</v>
      </c>
      <c r="P2393" s="8">
        <f t="shared" si="186"/>
        <v>25</v>
      </c>
      <c r="Q2393" s="4" t="s">
        <v>8319</v>
      </c>
      <c r="R2393" s="4" t="s">
        <v>8320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  <c r="V2393" s="14" t="s">
        <v>8372</v>
      </c>
    </row>
    <row r="2394" spans="1:22" ht="11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9">
        <f t="shared" si="185"/>
        <v>0</v>
      </c>
      <c r="P2394" s="8">
        <f t="shared" si="186"/>
        <v>0</v>
      </c>
      <c r="Q2394" s="4" t="s">
        <v>8319</v>
      </c>
      <c r="R2394" s="4" t="s">
        <v>8320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  <c r="V2394" s="14" t="s">
        <v>8375</v>
      </c>
    </row>
    <row r="2395" spans="1:22" ht="88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9">
        <f t="shared" si="185"/>
        <v>0.05</v>
      </c>
      <c r="P2395" s="8">
        <f t="shared" si="186"/>
        <v>50</v>
      </c>
      <c r="Q2395" s="4" t="s">
        <v>8319</v>
      </c>
      <c r="R2395" s="4" t="s">
        <v>8320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  <c r="V2395" s="14" t="s">
        <v>8373</v>
      </c>
    </row>
    <row r="2396" spans="1:22" ht="88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9">
        <f t="shared" si="185"/>
        <v>0.06</v>
      </c>
      <c r="P2396" s="8">
        <f t="shared" si="186"/>
        <v>1.5</v>
      </c>
      <c r="Q2396" s="4" t="s">
        <v>8319</v>
      </c>
      <c r="R2396" s="4" t="s">
        <v>8320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  <c r="V2396" s="14" t="s">
        <v>8367</v>
      </c>
    </row>
    <row r="2397" spans="1:22" ht="88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9">
        <f t="shared" si="185"/>
        <v>0</v>
      </c>
      <c r="P2397" s="8">
        <f t="shared" si="186"/>
        <v>0</v>
      </c>
      <c r="Q2397" s="4" t="s">
        <v>8319</v>
      </c>
      <c r="R2397" s="4" t="s">
        <v>8320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  <c r="V2397" s="14" t="s">
        <v>8378</v>
      </c>
    </row>
    <row r="2398" spans="1:22" ht="88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9">
        <f t="shared" si="185"/>
        <v>0.2</v>
      </c>
      <c r="P2398" s="8">
        <f t="shared" si="186"/>
        <v>10</v>
      </c>
      <c r="Q2398" s="4" t="s">
        <v>8319</v>
      </c>
      <c r="R2398" s="4" t="s">
        <v>8320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  <c r="V2398" s="14" t="s">
        <v>8375</v>
      </c>
    </row>
    <row r="2399" spans="1:22" ht="11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9">
        <f t="shared" si="185"/>
        <v>0</v>
      </c>
      <c r="P2399" s="8">
        <f t="shared" si="186"/>
        <v>0</v>
      </c>
      <c r="Q2399" s="4" t="s">
        <v>8319</v>
      </c>
      <c r="R2399" s="4" t="s">
        <v>8320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  <c r="V2399" s="14" t="s">
        <v>8378</v>
      </c>
    </row>
    <row r="2400" spans="1:22" ht="88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9">
        <f t="shared" si="185"/>
        <v>0</v>
      </c>
      <c r="P2400" s="8">
        <f t="shared" si="186"/>
        <v>0</v>
      </c>
      <c r="Q2400" s="4" t="s">
        <v>8319</v>
      </c>
      <c r="R2400" s="4" t="s">
        <v>8320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  <c r="V2400" s="14" t="s">
        <v>8371</v>
      </c>
    </row>
    <row r="2401" spans="1:22" ht="88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9">
        <f t="shared" si="185"/>
        <v>0</v>
      </c>
      <c r="P2401" s="8">
        <f t="shared" si="186"/>
        <v>0</v>
      </c>
      <c r="Q2401" s="4" t="s">
        <v>8319</v>
      </c>
      <c r="R2401" s="4" t="s">
        <v>8320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  <c r="V2401" s="14" t="s">
        <v>8377</v>
      </c>
    </row>
    <row r="2402" spans="1:22" ht="88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9">
        <f t="shared" si="185"/>
        <v>0</v>
      </c>
      <c r="P2402" s="8">
        <f t="shared" si="186"/>
        <v>0</v>
      </c>
      <c r="Q2402" s="4" t="s">
        <v>8319</v>
      </c>
      <c r="R2402" s="4" t="s">
        <v>8320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  <c r="V2402" s="14" t="s">
        <v>8372</v>
      </c>
    </row>
    <row r="2403" spans="1:22" ht="88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9">
        <f t="shared" si="185"/>
        <v>0.71785714285714286</v>
      </c>
      <c r="P2403" s="8">
        <f t="shared" si="186"/>
        <v>22.333333333333332</v>
      </c>
      <c r="Q2403" s="4" t="s">
        <v>8336</v>
      </c>
      <c r="R2403" s="4" t="s">
        <v>8337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  <c r="V2403" s="14" t="s">
        <v>8367</v>
      </c>
    </row>
    <row r="2404" spans="1:22" ht="44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9">
        <f t="shared" si="185"/>
        <v>0.43333333333333329</v>
      </c>
      <c r="P2404" s="8">
        <f t="shared" si="186"/>
        <v>52</v>
      </c>
      <c r="Q2404" s="4" t="s">
        <v>8336</v>
      </c>
      <c r="R2404" s="4" t="s">
        <v>8337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  <c r="V2404" s="14" t="s">
        <v>8369</v>
      </c>
    </row>
    <row r="2405" spans="1:22" ht="88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9">
        <f t="shared" si="185"/>
        <v>16.833333333333332</v>
      </c>
      <c r="P2405" s="8">
        <f t="shared" si="186"/>
        <v>16.833333333333332</v>
      </c>
      <c r="Q2405" s="4" t="s">
        <v>8336</v>
      </c>
      <c r="R2405" s="4" t="s">
        <v>8337</v>
      </c>
      <c r="S2405" s="13">
        <f t="shared" si="187"/>
        <v>42399.882615740746</v>
      </c>
      <c r="T2405" s="13">
        <f t="shared" si="188"/>
        <v>42459.840949074074</v>
      </c>
      <c r="U2405">
        <f t="shared" si="189"/>
        <v>2016</v>
      </c>
      <c r="V2405" s="14" t="s">
        <v>8367</v>
      </c>
    </row>
    <row r="2406" spans="1:22" ht="88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9">
        <f t="shared" si="185"/>
        <v>0</v>
      </c>
      <c r="P2406" s="8">
        <f t="shared" si="186"/>
        <v>0</v>
      </c>
      <c r="Q2406" s="4" t="s">
        <v>8336</v>
      </c>
      <c r="R2406" s="4" t="s">
        <v>8337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  <c r="V2406" s="14" t="s">
        <v>8378</v>
      </c>
    </row>
    <row r="2407" spans="1:22" ht="66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9">
        <f t="shared" si="185"/>
        <v>22.52</v>
      </c>
      <c r="P2407" s="8">
        <f t="shared" si="186"/>
        <v>56.3</v>
      </c>
      <c r="Q2407" s="4" t="s">
        <v>8336</v>
      </c>
      <c r="R2407" s="4" t="s">
        <v>8337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  <c r="V2407" s="14" t="s">
        <v>8374</v>
      </c>
    </row>
    <row r="2408" spans="1:22" ht="88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9">
        <f t="shared" si="185"/>
        <v>41.384615384615387</v>
      </c>
      <c r="P2408" s="8">
        <f t="shared" si="186"/>
        <v>84.0625</v>
      </c>
      <c r="Q2408" s="4" t="s">
        <v>8336</v>
      </c>
      <c r="R2408" s="4" t="s">
        <v>8337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  <c r="V2408" s="14" t="s">
        <v>8378</v>
      </c>
    </row>
    <row r="2409" spans="1:22" ht="88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9">
        <f t="shared" si="185"/>
        <v>25.259090909090908</v>
      </c>
      <c r="P2409" s="8">
        <f t="shared" si="186"/>
        <v>168.39393939393941</v>
      </c>
      <c r="Q2409" s="4" t="s">
        <v>8336</v>
      </c>
      <c r="R2409" s="4" t="s">
        <v>8337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  <c r="V2409" s="14" t="s">
        <v>8372</v>
      </c>
    </row>
    <row r="2410" spans="1:22" ht="66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9">
        <f t="shared" si="185"/>
        <v>0.2</v>
      </c>
      <c r="P2410" s="8">
        <f t="shared" si="186"/>
        <v>15</v>
      </c>
      <c r="Q2410" s="4" t="s">
        <v>8336</v>
      </c>
      <c r="R2410" s="4" t="s">
        <v>8337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  <c r="V2410" s="14" t="s">
        <v>8376</v>
      </c>
    </row>
    <row r="2411" spans="1:22" ht="66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9">
        <f t="shared" si="185"/>
        <v>1.8399999999999999</v>
      </c>
      <c r="P2411" s="8">
        <f t="shared" si="186"/>
        <v>76.666666666666671</v>
      </c>
      <c r="Q2411" s="4" t="s">
        <v>8336</v>
      </c>
      <c r="R2411" s="4" t="s">
        <v>8337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  <c r="V2411" s="14" t="s">
        <v>8373</v>
      </c>
    </row>
    <row r="2412" spans="1:22" ht="88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9">
        <f t="shared" si="185"/>
        <v>0</v>
      </c>
      <c r="P2412" s="8">
        <f t="shared" si="186"/>
        <v>0</v>
      </c>
      <c r="Q2412" s="4" t="s">
        <v>8336</v>
      </c>
      <c r="R2412" s="4" t="s">
        <v>8337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  <c r="V2412" s="14" t="s">
        <v>8374</v>
      </c>
    </row>
    <row r="2413" spans="1:22" ht="11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9">
        <f t="shared" si="185"/>
        <v>0.60399999999999998</v>
      </c>
      <c r="P2413" s="8">
        <f t="shared" si="186"/>
        <v>50.333333333333336</v>
      </c>
      <c r="Q2413" s="4" t="s">
        <v>8336</v>
      </c>
      <c r="R2413" s="4" t="s">
        <v>8337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  <c r="V2413" s="14" t="s">
        <v>8373</v>
      </c>
    </row>
    <row r="2414" spans="1:22" ht="88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9">
        <f t="shared" si="185"/>
        <v>0</v>
      </c>
      <c r="P2414" s="8">
        <f t="shared" si="186"/>
        <v>0</v>
      </c>
      <c r="Q2414" s="4" t="s">
        <v>8336</v>
      </c>
      <c r="R2414" s="4" t="s">
        <v>8337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  <c r="V2414" s="14" t="s">
        <v>8376</v>
      </c>
    </row>
    <row r="2415" spans="1:22" ht="88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9">
        <f t="shared" si="185"/>
        <v>0.83333333333333337</v>
      </c>
      <c r="P2415" s="8">
        <f t="shared" si="186"/>
        <v>8.3333333333333339</v>
      </c>
      <c r="Q2415" s="4" t="s">
        <v>8336</v>
      </c>
      <c r="R2415" s="4" t="s">
        <v>8337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  <c r="V2415" s="14" t="s">
        <v>8370</v>
      </c>
    </row>
    <row r="2416" spans="1:22" ht="88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9">
        <f t="shared" si="185"/>
        <v>3.0666666666666664</v>
      </c>
      <c r="P2416" s="8">
        <f t="shared" si="186"/>
        <v>35.384615384615387</v>
      </c>
      <c r="Q2416" s="4" t="s">
        <v>8336</v>
      </c>
      <c r="R2416" s="4" t="s">
        <v>8337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  <c r="V2416" s="14" t="s">
        <v>8373</v>
      </c>
    </row>
    <row r="2417" spans="1:22" ht="88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9">
        <f t="shared" si="185"/>
        <v>0.55833333333333335</v>
      </c>
      <c r="P2417" s="8">
        <f t="shared" si="186"/>
        <v>55.833333333333336</v>
      </c>
      <c r="Q2417" s="4" t="s">
        <v>8336</v>
      </c>
      <c r="R2417" s="4" t="s">
        <v>8337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  <c r="V2417" s="14" t="s">
        <v>8371</v>
      </c>
    </row>
    <row r="2418" spans="1:22" ht="88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9">
        <f t="shared" si="185"/>
        <v>2.5000000000000001E-2</v>
      </c>
      <c r="P2418" s="8">
        <f t="shared" si="186"/>
        <v>5</v>
      </c>
      <c r="Q2418" s="4" t="s">
        <v>8336</v>
      </c>
      <c r="R2418" s="4" t="s">
        <v>8337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  <c r="V2418" s="14" t="s">
        <v>8367</v>
      </c>
    </row>
    <row r="2419" spans="1:22" ht="88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9">
        <f t="shared" si="185"/>
        <v>0</v>
      </c>
      <c r="P2419" s="8">
        <f t="shared" si="186"/>
        <v>0</v>
      </c>
      <c r="Q2419" s="4" t="s">
        <v>8336</v>
      </c>
      <c r="R2419" s="4" t="s">
        <v>8337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  <c r="V2419" s="14" t="s">
        <v>8373</v>
      </c>
    </row>
    <row r="2420" spans="1:22" ht="44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9">
        <f t="shared" si="185"/>
        <v>0.02</v>
      </c>
      <c r="P2420" s="8">
        <f t="shared" si="186"/>
        <v>1</v>
      </c>
      <c r="Q2420" s="4" t="s">
        <v>8336</v>
      </c>
      <c r="R2420" s="4" t="s">
        <v>8337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  <c r="V2420" s="14" t="s">
        <v>8367</v>
      </c>
    </row>
    <row r="2421" spans="1:22" ht="11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9">
        <f t="shared" si="185"/>
        <v>0</v>
      </c>
      <c r="P2421" s="8">
        <f t="shared" si="186"/>
        <v>0</v>
      </c>
      <c r="Q2421" s="4" t="s">
        <v>8336</v>
      </c>
      <c r="R2421" s="4" t="s">
        <v>8337</v>
      </c>
      <c r="S2421" s="13">
        <f t="shared" si="187"/>
        <v>41993.738298611112</v>
      </c>
      <c r="T2421" s="13">
        <f t="shared" si="188"/>
        <v>42053.738298611112</v>
      </c>
      <c r="U2421">
        <f t="shared" si="189"/>
        <v>2014</v>
      </c>
      <c r="V2421" s="14" t="s">
        <v>8378</v>
      </c>
    </row>
    <row r="2422" spans="1:22" ht="88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9">
        <f t="shared" si="185"/>
        <v>14.825133372851216</v>
      </c>
      <c r="P2422" s="8">
        <f t="shared" si="186"/>
        <v>69.472222222222229</v>
      </c>
      <c r="Q2422" s="4" t="s">
        <v>8336</v>
      </c>
      <c r="R2422" s="4" t="s">
        <v>8337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  <c r="V2422" s="14" t="s">
        <v>8375</v>
      </c>
    </row>
    <row r="2423" spans="1:22" ht="44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9">
        <f t="shared" si="185"/>
        <v>1.6666666666666666E-2</v>
      </c>
      <c r="P2423" s="8">
        <f t="shared" si="186"/>
        <v>1</v>
      </c>
      <c r="Q2423" s="4" t="s">
        <v>8336</v>
      </c>
      <c r="R2423" s="4" t="s">
        <v>8337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  <c r="V2423" s="14" t="s">
        <v>8367</v>
      </c>
    </row>
    <row r="2424" spans="1:22" ht="44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9">
        <f t="shared" si="185"/>
        <v>0.2</v>
      </c>
      <c r="P2424" s="8">
        <f t="shared" si="186"/>
        <v>1</v>
      </c>
      <c r="Q2424" s="4" t="s">
        <v>8336</v>
      </c>
      <c r="R2424" s="4" t="s">
        <v>8337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  <c r="V2424" s="14" t="s">
        <v>8368</v>
      </c>
    </row>
    <row r="2425" spans="1:22" ht="88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9">
        <f t="shared" si="185"/>
        <v>1.3333333333333334E-2</v>
      </c>
      <c r="P2425" s="8">
        <f t="shared" si="186"/>
        <v>8</v>
      </c>
      <c r="Q2425" s="4" t="s">
        <v>8336</v>
      </c>
      <c r="R2425" s="4" t="s">
        <v>8337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  <c r="V2425" s="14" t="s">
        <v>8378</v>
      </c>
    </row>
    <row r="2426" spans="1:22" ht="66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9">
        <f t="shared" si="185"/>
        <v>1.24</v>
      </c>
      <c r="P2426" s="8">
        <f t="shared" si="186"/>
        <v>34.444444444444443</v>
      </c>
      <c r="Q2426" s="4" t="s">
        <v>8336</v>
      </c>
      <c r="R2426" s="4" t="s">
        <v>8337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  <c r="V2426" s="14" t="s">
        <v>8375</v>
      </c>
    </row>
    <row r="2427" spans="1:22" ht="88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9">
        <f t="shared" si="185"/>
        <v>2.8571428571428574E-2</v>
      </c>
      <c r="P2427" s="8">
        <f t="shared" si="186"/>
        <v>1</v>
      </c>
      <c r="Q2427" s="4" t="s">
        <v>8336</v>
      </c>
      <c r="R2427" s="4" t="s">
        <v>8337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  <c r="V2427" s="14" t="s">
        <v>8370</v>
      </c>
    </row>
    <row r="2428" spans="1:22" ht="88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9">
        <f t="shared" si="185"/>
        <v>0</v>
      </c>
      <c r="P2428" s="8">
        <f t="shared" si="186"/>
        <v>0</v>
      </c>
      <c r="Q2428" s="4" t="s">
        <v>8336</v>
      </c>
      <c r="R2428" s="4" t="s">
        <v>8337</v>
      </c>
      <c r="S2428" s="13">
        <f t="shared" si="187"/>
        <v>42164.170046296298</v>
      </c>
      <c r="T2428" s="13">
        <f t="shared" si="188"/>
        <v>42224.170046296298</v>
      </c>
      <c r="U2428">
        <f t="shared" si="189"/>
        <v>2015</v>
      </c>
      <c r="V2428" s="14" t="s">
        <v>8371</v>
      </c>
    </row>
    <row r="2429" spans="1:22" ht="66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9">
        <f t="shared" si="185"/>
        <v>2E-3</v>
      </c>
      <c r="P2429" s="8">
        <f t="shared" si="186"/>
        <v>1</v>
      </c>
      <c r="Q2429" s="4" t="s">
        <v>8336</v>
      </c>
      <c r="R2429" s="4" t="s">
        <v>8337</v>
      </c>
      <c r="S2429" s="13">
        <f t="shared" si="187"/>
        <v>42412.318668981483</v>
      </c>
      <c r="T2429" s="13">
        <f t="shared" si="188"/>
        <v>42452.277002314819</v>
      </c>
      <c r="U2429">
        <f t="shared" si="189"/>
        <v>2016</v>
      </c>
      <c r="V2429" s="14" t="s">
        <v>8368</v>
      </c>
    </row>
    <row r="2430" spans="1:22" ht="66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9">
        <f t="shared" si="185"/>
        <v>2.8571428571428571E-3</v>
      </c>
      <c r="P2430" s="8">
        <f t="shared" si="186"/>
        <v>1</v>
      </c>
      <c r="Q2430" s="4" t="s">
        <v>8336</v>
      </c>
      <c r="R2430" s="4" t="s">
        <v>8337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  <c r="V2430" s="14" t="s">
        <v>8368</v>
      </c>
    </row>
    <row r="2431" spans="1:22" ht="110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9">
        <f t="shared" si="185"/>
        <v>1.4321428571428572</v>
      </c>
      <c r="P2431" s="8">
        <f t="shared" si="186"/>
        <v>501.25</v>
      </c>
      <c r="Q2431" s="4" t="s">
        <v>8336</v>
      </c>
      <c r="R2431" s="4" t="s">
        <v>8337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  <c r="V2431" s="14" t="s">
        <v>8378</v>
      </c>
    </row>
    <row r="2432" spans="1:22" ht="88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9">
        <f t="shared" si="185"/>
        <v>0.70000000000000007</v>
      </c>
      <c r="P2432" s="8">
        <f t="shared" si="186"/>
        <v>10.5</v>
      </c>
      <c r="Q2432" s="4" t="s">
        <v>8336</v>
      </c>
      <c r="R2432" s="4" t="s">
        <v>8337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  <c r="V2432" s="14" t="s">
        <v>8367</v>
      </c>
    </row>
    <row r="2433" spans="1:22" ht="66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9">
        <f t="shared" si="185"/>
        <v>2E-3</v>
      </c>
      <c r="P2433" s="8">
        <f t="shared" si="186"/>
        <v>1</v>
      </c>
      <c r="Q2433" s="4" t="s">
        <v>8336</v>
      </c>
      <c r="R2433" s="4" t="s">
        <v>8337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  <c r="V2433" s="14" t="s">
        <v>8369</v>
      </c>
    </row>
    <row r="2434" spans="1:22" ht="88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9">
        <f t="shared" si="185"/>
        <v>1.4285714285714287E-2</v>
      </c>
      <c r="P2434" s="8">
        <f t="shared" si="186"/>
        <v>1</v>
      </c>
      <c r="Q2434" s="4" t="s">
        <v>8336</v>
      </c>
      <c r="R2434" s="4" t="s">
        <v>8337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  <c r="V2434" s="14" t="s">
        <v>8368</v>
      </c>
    </row>
    <row r="2435" spans="1:22" ht="88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9">
        <f t="shared" ref="O2435:O2498" si="190">+(E2435/D2435)*100</f>
        <v>0</v>
      </c>
      <c r="P2435" s="8">
        <f t="shared" ref="P2435:P2498" si="191">+IFERROR(E2435/L2435,0)</f>
        <v>0</v>
      </c>
      <c r="Q2435" s="4" t="s">
        <v>8336</v>
      </c>
      <c r="R2435" s="4" t="s">
        <v>8337</v>
      </c>
      <c r="S2435" s="13">
        <f t="shared" ref="S2435:S2498" si="192">(((J2435/86400)+25569))</f>
        <v>42397.89980324074</v>
      </c>
      <c r="T2435" s="13">
        <f t="shared" ref="T2435:T2498" si="193">(((I2435/86400)+25569))</f>
        <v>42427.89980324074</v>
      </c>
      <c r="U2435">
        <f t="shared" ref="U2435:U2498" si="194">+YEAR(S2435)</f>
        <v>2016</v>
      </c>
      <c r="V2435" s="14" t="s">
        <v>8367</v>
      </c>
    </row>
    <row r="2436" spans="1:22" ht="11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9">
        <f t="shared" si="190"/>
        <v>0.13</v>
      </c>
      <c r="P2436" s="8">
        <f t="shared" si="191"/>
        <v>13</v>
      </c>
      <c r="Q2436" s="4" t="s">
        <v>8336</v>
      </c>
      <c r="R2436" s="4" t="s">
        <v>8337</v>
      </c>
      <c r="S2436" s="13">
        <f t="shared" si="192"/>
        <v>42180.186041666668</v>
      </c>
      <c r="T2436" s="13">
        <f t="shared" si="193"/>
        <v>42220.186041666668</v>
      </c>
      <c r="U2436">
        <f t="shared" si="194"/>
        <v>2015</v>
      </c>
      <c r="V2436" s="14" t="s">
        <v>8371</v>
      </c>
    </row>
    <row r="2437" spans="1:22" ht="88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9">
        <f t="shared" si="190"/>
        <v>0.48960000000000004</v>
      </c>
      <c r="P2437" s="8">
        <f t="shared" si="191"/>
        <v>306</v>
      </c>
      <c r="Q2437" s="4" t="s">
        <v>8336</v>
      </c>
      <c r="R2437" s="4" t="s">
        <v>8337</v>
      </c>
      <c r="S2437" s="13">
        <f t="shared" si="192"/>
        <v>42252.277615740742</v>
      </c>
      <c r="T2437" s="13">
        <f t="shared" si="193"/>
        <v>42282.277615740742</v>
      </c>
      <c r="U2437">
        <f t="shared" si="194"/>
        <v>2015</v>
      </c>
      <c r="V2437" s="14" t="s">
        <v>8375</v>
      </c>
    </row>
    <row r="2438" spans="1:22" ht="11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9">
        <f t="shared" si="190"/>
        <v>3.8461538461538464E-2</v>
      </c>
      <c r="P2438" s="8">
        <f t="shared" si="191"/>
        <v>22.5</v>
      </c>
      <c r="Q2438" s="4" t="s">
        <v>8336</v>
      </c>
      <c r="R2438" s="4" t="s">
        <v>8337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  <c r="V2438" s="14" t="s">
        <v>8377</v>
      </c>
    </row>
    <row r="2439" spans="1:22" ht="88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9">
        <f t="shared" si="190"/>
        <v>0</v>
      </c>
      <c r="P2439" s="8">
        <f t="shared" si="191"/>
        <v>0</v>
      </c>
      <c r="Q2439" s="4" t="s">
        <v>8336</v>
      </c>
      <c r="R2439" s="4" t="s">
        <v>8337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  <c r="V2439" s="14" t="s">
        <v>8367</v>
      </c>
    </row>
    <row r="2440" spans="1:22" ht="88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9">
        <f t="shared" si="190"/>
        <v>0.33333333333333337</v>
      </c>
      <c r="P2440" s="8">
        <f t="shared" si="191"/>
        <v>50</v>
      </c>
      <c r="Q2440" s="4" t="s">
        <v>8336</v>
      </c>
      <c r="R2440" s="4" t="s">
        <v>8337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  <c r="V2440" s="14" t="s">
        <v>8376</v>
      </c>
    </row>
    <row r="2441" spans="1:22" ht="11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9">
        <f t="shared" si="190"/>
        <v>0</v>
      </c>
      <c r="P2441" s="8">
        <f t="shared" si="191"/>
        <v>0</v>
      </c>
      <c r="Q2441" s="4" t="s">
        <v>8336</v>
      </c>
      <c r="R2441" s="4" t="s">
        <v>8337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  <c r="V2441" s="14" t="s">
        <v>8375</v>
      </c>
    </row>
    <row r="2442" spans="1:22" ht="66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9">
        <f t="shared" si="190"/>
        <v>0.2</v>
      </c>
      <c r="P2442" s="8">
        <f t="shared" si="191"/>
        <v>5</v>
      </c>
      <c r="Q2442" s="4" t="s">
        <v>8336</v>
      </c>
      <c r="R2442" s="4" t="s">
        <v>8337</v>
      </c>
      <c r="S2442" s="13">
        <f t="shared" si="192"/>
        <v>42383.899456018524</v>
      </c>
      <c r="T2442" s="13">
        <f t="shared" si="193"/>
        <v>42413.899456018524</v>
      </c>
      <c r="U2442">
        <f t="shared" si="194"/>
        <v>2016</v>
      </c>
      <c r="V2442" s="14" t="s">
        <v>8367</v>
      </c>
    </row>
    <row r="2443" spans="1:22" ht="44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9">
        <f t="shared" si="190"/>
        <v>107.88</v>
      </c>
      <c r="P2443" s="8">
        <f t="shared" si="191"/>
        <v>74.22935779816514</v>
      </c>
      <c r="Q2443" s="4" t="s">
        <v>8336</v>
      </c>
      <c r="R2443" s="4" t="s">
        <v>8352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  <c r="V2443" s="14" t="s">
        <v>8373</v>
      </c>
    </row>
    <row r="2444" spans="1:22" ht="66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9">
        <f t="shared" si="190"/>
        <v>125.94166666666666</v>
      </c>
      <c r="P2444" s="8">
        <f t="shared" si="191"/>
        <v>81.252688172043008</v>
      </c>
      <c r="Q2444" s="4" t="s">
        <v>8336</v>
      </c>
      <c r="R2444" s="4" t="s">
        <v>8352</v>
      </c>
      <c r="S2444" s="13">
        <f t="shared" si="192"/>
        <v>42052.666990740741</v>
      </c>
      <c r="T2444" s="13">
        <f t="shared" si="193"/>
        <v>42082.625324074077</v>
      </c>
      <c r="U2444">
        <f t="shared" si="194"/>
        <v>2015</v>
      </c>
      <c r="V2444" s="14" t="s">
        <v>8368</v>
      </c>
    </row>
    <row r="2445" spans="1:22" ht="11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9">
        <f t="shared" si="190"/>
        <v>202.51495</v>
      </c>
      <c r="P2445" s="8">
        <f t="shared" si="191"/>
        <v>130.23469453376205</v>
      </c>
      <c r="Q2445" s="4" t="s">
        <v>8336</v>
      </c>
      <c r="R2445" s="4" t="s">
        <v>8352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  <c r="V2445" s="14" t="s">
        <v>8373</v>
      </c>
    </row>
    <row r="2446" spans="1:22" ht="11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9">
        <f t="shared" si="190"/>
        <v>108.60000000000001</v>
      </c>
      <c r="P2446" s="8">
        <f t="shared" si="191"/>
        <v>53.409836065573771</v>
      </c>
      <c r="Q2446" s="4" t="s">
        <v>8336</v>
      </c>
      <c r="R2446" s="4" t="s">
        <v>8352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  <c r="V2446" s="14" t="s">
        <v>8369</v>
      </c>
    </row>
    <row r="2447" spans="1:22" ht="88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9">
        <f t="shared" si="190"/>
        <v>172.8</v>
      </c>
      <c r="P2447" s="8">
        <f t="shared" si="191"/>
        <v>75.130434782608702</v>
      </c>
      <c r="Q2447" s="4" t="s">
        <v>8336</v>
      </c>
      <c r="R2447" s="4" t="s">
        <v>8352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  <c r="V2447" s="14" t="s">
        <v>8374</v>
      </c>
    </row>
    <row r="2448" spans="1:22" ht="11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9">
        <f t="shared" si="190"/>
        <v>167.98</v>
      </c>
      <c r="P2448" s="8">
        <f t="shared" si="191"/>
        <v>75.666666666666671</v>
      </c>
      <c r="Q2448" s="4" t="s">
        <v>8336</v>
      </c>
      <c r="R2448" s="4" t="s">
        <v>8352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  <c r="V2448" s="14" t="s">
        <v>8376</v>
      </c>
    </row>
    <row r="2449" spans="1:22" ht="11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9">
        <f t="shared" si="190"/>
        <v>427.20000000000005</v>
      </c>
      <c r="P2449" s="8">
        <f t="shared" si="191"/>
        <v>31.691394658753708</v>
      </c>
      <c r="Q2449" s="4" t="s">
        <v>8336</v>
      </c>
      <c r="R2449" s="4" t="s">
        <v>8352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  <c r="V2449" s="14" t="s">
        <v>8376</v>
      </c>
    </row>
    <row r="2450" spans="1:22" ht="88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9">
        <f t="shared" si="190"/>
        <v>107.5</v>
      </c>
      <c r="P2450" s="8">
        <f t="shared" si="191"/>
        <v>47.777777777777779</v>
      </c>
      <c r="Q2450" s="4" t="s">
        <v>8336</v>
      </c>
      <c r="R2450" s="4" t="s">
        <v>8352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  <c r="V2450" s="14" t="s">
        <v>8374</v>
      </c>
    </row>
    <row r="2451" spans="1:22" ht="88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9">
        <f t="shared" si="190"/>
        <v>108</v>
      </c>
      <c r="P2451" s="8">
        <f t="shared" si="191"/>
        <v>90</v>
      </c>
      <c r="Q2451" s="4" t="s">
        <v>8336</v>
      </c>
      <c r="R2451" s="4" t="s">
        <v>8352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  <c r="V2451" s="14" t="s">
        <v>8376</v>
      </c>
    </row>
    <row r="2452" spans="1:22" ht="11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9">
        <f t="shared" si="190"/>
        <v>101.53353333333335</v>
      </c>
      <c r="P2452" s="8">
        <f t="shared" si="191"/>
        <v>149.31401960784314</v>
      </c>
      <c r="Q2452" s="4" t="s">
        <v>8336</v>
      </c>
      <c r="R2452" s="4" t="s">
        <v>8352</v>
      </c>
      <c r="S2452" s="13">
        <f t="shared" si="192"/>
        <v>41902.07240740741</v>
      </c>
      <c r="T2452" s="13">
        <f t="shared" si="193"/>
        <v>41940.132638888885</v>
      </c>
      <c r="U2452">
        <f t="shared" si="194"/>
        <v>2014</v>
      </c>
      <c r="V2452" s="14" t="s">
        <v>8375</v>
      </c>
    </row>
    <row r="2453" spans="1:22" ht="88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9">
        <f t="shared" si="190"/>
        <v>115.45</v>
      </c>
      <c r="P2453" s="8">
        <f t="shared" si="191"/>
        <v>62.06989247311828</v>
      </c>
      <c r="Q2453" s="4" t="s">
        <v>8336</v>
      </c>
      <c r="R2453" s="4" t="s">
        <v>8352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  <c r="V2453" s="14" t="s">
        <v>8368</v>
      </c>
    </row>
    <row r="2454" spans="1:22" ht="88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9">
        <f t="shared" si="190"/>
        <v>133.5</v>
      </c>
      <c r="P2454" s="8">
        <f t="shared" si="191"/>
        <v>53.4</v>
      </c>
      <c r="Q2454" s="4" t="s">
        <v>8336</v>
      </c>
      <c r="R2454" s="4" t="s">
        <v>8352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  <c r="V2454" s="14" t="s">
        <v>8377</v>
      </c>
    </row>
    <row r="2455" spans="1:22" ht="88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9">
        <f t="shared" si="190"/>
        <v>154.69999999999999</v>
      </c>
      <c r="P2455" s="8">
        <f t="shared" si="191"/>
        <v>69.268656716417908</v>
      </c>
      <c r="Q2455" s="4" t="s">
        <v>8336</v>
      </c>
      <c r="R2455" s="4" t="s">
        <v>8352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  <c r="V2455" s="14" t="s">
        <v>8367</v>
      </c>
    </row>
    <row r="2456" spans="1:22" ht="88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9">
        <f t="shared" si="190"/>
        <v>100.84571428571429</v>
      </c>
      <c r="P2456" s="8">
        <f t="shared" si="191"/>
        <v>271.50769230769231</v>
      </c>
      <c r="Q2456" s="4" t="s">
        <v>8336</v>
      </c>
      <c r="R2456" s="4" t="s">
        <v>8352</v>
      </c>
      <c r="S2456" s="13">
        <f t="shared" si="192"/>
        <v>42770.201481481483</v>
      </c>
      <c r="T2456" s="13">
        <f t="shared" si="193"/>
        <v>42805.201481481483</v>
      </c>
      <c r="U2456">
        <f t="shared" si="194"/>
        <v>2017</v>
      </c>
      <c r="V2456" s="14" t="s">
        <v>8368</v>
      </c>
    </row>
    <row r="2457" spans="1:22" ht="88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9">
        <f t="shared" si="190"/>
        <v>182</v>
      </c>
      <c r="P2457" s="8">
        <f t="shared" si="191"/>
        <v>34.125</v>
      </c>
      <c r="Q2457" s="4" t="s">
        <v>8336</v>
      </c>
      <c r="R2457" s="4" t="s">
        <v>8352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  <c r="V2457" s="14" t="s">
        <v>8372</v>
      </c>
    </row>
    <row r="2458" spans="1:22" ht="88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9">
        <f t="shared" si="190"/>
        <v>180.86666666666667</v>
      </c>
      <c r="P2458" s="8">
        <f t="shared" si="191"/>
        <v>40.492537313432834</v>
      </c>
      <c r="Q2458" s="4" t="s">
        <v>8336</v>
      </c>
      <c r="R2458" s="4" t="s">
        <v>8352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  <c r="V2458" s="14" t="s">
        <v>8367</v>
      </c>
    </row>
    <row r="2459" spans="1:22" ht="88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9">
        <f t="shared" si="190"/>
        <v>102.30434782608695</v>
      </c>
      <c r="P2459" s="8">
        <f t="shared" si="191"/>
        <v>189.75806451612902</v>
      </c>
      <c r="Q2459" s="4" t="s">
        <v>8336</v>
      </c>
      <c r="R2459" s="4" t="s">
        <v>8352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  <c r="V2459" s="14" t="s">
        <v>8368</v>
      </c>
    </row>
    <row r="2460" spans="1:22" ht="11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9">
        <f t="shared" si="190"/>
        <v>110.17999999999999</v>
      </c>
      <c r="P2460" s="8">
        <f t="shared" si="191"/>
        <v>68.862499999999997</v>
      </c>
      <c r="Q2460" s="4" t="s">
        <v>8336</v>
      </c>
      <c r="R2460" s="4" t="s">
        <v>8352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  <c r="V2460" s="14" t="s">
        <v>8370</v>
      </c>
    </row>
    <row r="2461" spans="1:22" ht="11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9">
        <f t="shared" si="190"/>
        <v>102.25</v>
      </c>
      <c r="P2461" s="8">
        <f t="shared" si="191"/>
        <v>108.77659574468085</v>
      </c>
      <c r="Q2461" s="4" t="s">
        <v>8336</v>
      </c>
      <c r="R2461" s="4" t="s">
        <v>8352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  <c r="V2461" s="14" t="s">
        <v>8368</v>
      </c>
    </row>
    <row r="2462" spans="1:22" ht="88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9">
        <f t="shared" si="190"/>
        <v>100.78823529411764</v>
      </c>
      <c r="P2462" s="8">
        <f t="shared" si="191"/>
        <v>125.98529411764706</v>
      </c>
      <c r="Q2462" s="4" t="s">
        <v>8336</v>
      </c>
      <c r="R2462" s="4" t="s">
        <v>8352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  <c r="V2462" s="14" t="s">
        <v>8377</v>
      </c>
    </row>
    <row r="2463" spans="1:22" ht="88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9">
        <f t="shared" si="190"/>
        <v>103.8</v>
      </c>
      <c r="P2463" s="8">
        <f t="shared" si="191"/>
        <v>90.523255813953483</v>
      </c>
      <c r="Q2463" s="4" t="s">
        <v>8325</v>
      </c>
      <c r="R2463" s="4" t="s">
        <v>8329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  <c r="V2463" s="14" t="s">
        <v>8374</v>
      </c>
    </row>
    <row r="2464" spans="1:22" ht="88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9">
        <f t="shared" si="190"/>
        <v>110.70833333333334</v>
      </c>
      <c r="P2464" s="8">
        <f t="shared" si="191"/>
        <v>28.880434782608695</v>
      </c>
      <c r="Q2464" s="4" t="s">
        <v>8325</v>
      </c>
      <c r="R2464" s="4" t="s">
        <v>8329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  <c r="V2464" s="14" t="s">
        <v>8371</v>
      </c>
    </row>
    <row r="2465" spans="1:22" ht="44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9">
        <f t="shared" si="190"/>
        <v>116.25000000000001</v>
      </c>
      <c r="P2465" s="8">
        <f t="shared" si="191"/>
        <v>31</v>
      </c>
      <c r="Q2465" s="4" t="s">
        <v>8325</v>
      </c>
      <c r="R2465" s="4" t="s">
        <v>8329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  <c r="V2465" s="14" t="s">
        <v>8372</v>
      </c>
    </row>
    <row r="2466" spans="1:22" ht="88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9">
        <f t="shared" si="190"/>
        <v>111.1</v>
      </c>
      <c r="P2466" s="8">
        <f t="shared" si="191"/>
        <v>51.674418604651166</v>
      </c>
      <c r="Q2466" s="4" t="s">
        <v>8325</v>
      </c>
      <c r="R2466" s="4" t="s">
        <v>8329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  <c r="V2466" s="14" t="s">
        <v>8375</v>
      </c>
    </row>
    <row r="2467" spans="1:22" ht="66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9">
        <f t="shared" si="190"/>
        <v>180.14285714285714</v>
      </c>
      <c r="P2467" s="8">
        <f t="shared" si="191"/>
        <v>26.270833333333332</v>
      </c>
      <c r="Q2467" s="4" t="s">
        <v>8325</v>
      </c>
      <c r="R2467" s="4" t="s">
        <v>8329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  <c r="V2467" s="14" t="s">
        <v>8374</v>
      </c>
    </row>
    <row r="2468" spans="1:22" ht="88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9">
        <f t="shared" si="190"/>
        <v>100</v>
      </c>
      <c r="P2468" s="8">
        <f t="shared" si="191"/>
        <v>48.07692307692308</v>
      </c>
      <c r="Q2468" s="4" t="s">
        <v>8325</v>
      </c>
      <c r="R2468" s="4" t="s">
        <v>8329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  <c r="V2468" s="14" t="s">
        <v>8369</v>
      </c>
    </row>
    <row r="2469" spans="1:22" ht="88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9">
        <f t="shared" si="190"/>
        <v>118.5</v>
      </c>
      <c r="P2469" s="8">
        <f t="shared" si="191"/>
        <v>27.558139534883722</v>
      </c>
      <c r="Q2469" s="4" t="s">
        <v>8325</v>
      </c>
      <c r="R2469" s="4" t="s">
        <v>8329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  <c r="V2469" s="14" t="s">
        <v>8369</v>
      </c>
    </row>
    <row r="2470" spans="1:22" ht="66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9">
        <f t="shared" si="190"/>
        <v>107.21700000000001</v>
      </c>
      <c r="P2470" s="8">
        <f t="shared" si="191"/>
        <v>36.97137931034483</v>
      </c>
      <c r="Q2470" s="4" t="s">
        <v>8325</v>
      </c>
      <c r="R2470" s="4" t="s">
        <v>8329</v>
      </c>
      <c r="S2470" s="13">
        <f t="shared" si="192"/>
        <v>41174.154178240744</v>
      </c>
      <c r="T2470" s="13">
        <f t="shared" si="193"/>
        <v>41210.208333333336</v>
      </c>
      <c r="U2470">
        <f t="shared" si="194"/>
        <v>2012</v>
      </c>
      <c r="V2470" s="14" t="s">
        <v>8375</v>
      </c>
    </row>
    <row r="2471" spans="1:22" ht="88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9">
        <f t="shared" si="190"/>
        <v>113.66666666666667</v>
      </c>
      <c r="P2471" s="8">
        <f t="shared" si="191"/>
        <v>29.021276595744681</v>
      </c>
      <c r="Q2471" s="4" t="s">
        <v>8325</v>
      </c>
      <c r="R2471" s="4" t="s">
        <v>8329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  <c r="V2471" s="14" t="s">
        <v>8367</v>
      </c>
    </row>
    <row r="2472" spans="1:22" ht="88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9">
        <f t="shared" si="190"/>
        <v>103.16400000000002</v>
      </c>
      <c r="P2472" s="8">
        <f t="shared" si="191"/>
        <v>28.65666666666667</v>
      </c>
      <c r="Q2472" s="4" t="s">
        <v>8325</v>
      </c>
      <c r="R2472" s="4" t="s">
        <v>8329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  <c r="V2472" s="14" t="s">
        <v>8369</v>
      </c>
    </row>
    <row r="2473" spans="1:22" ht="88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9">
        <f t="shared" si="190"/>
        <v>128</v>
      </c>
      <c r="P2473" s="8">
        <f t="shared" si="191"/>
        <v>37.647058823529413</v>
      </c>
      <c r="Q2473" s="4" t="s">
        <v>8325</v>
      </c>
      <c r="R2473" s="4" t="s">
        <v>8329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  <c r="V2473" s="14" t="s">
        <v>8378</v>
      </c>
    </row>
    <row r="2474" spans="1:22" ht="11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9">
        <f t="shared" si="190"/>
        <v>135.76026666666667</v>
      </c>
      <c r="P2474" s="8">
        <f t="shared" si="191"/>
        <v>97.904038461538462</v>
      </c>
      <c r="Q2474" s="4" t="s">
        <v>8325</v>
      </c>
      <c r="R2474" s="4" t="s">
        <v>8329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  <c r="V2474" s="14" t="s">
        <v>8371</v>
      </c>
    </row>
    <row r="2475" spans="1:22" ht="88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9">
        <f t="shared" si="190"/>
        <v>100</v>
      </c>
      <c r="P2475" s="8">
        <f t="shared" si="191"/>
        <v>42.553191489361701</v>
      </c>
      <c r="Q2475" s="4" t="s">
        <v>8325</v>
      </c>
      <c r="R2475" s="4" t="s">
        <v>8329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  <c r="V2475" s="14" t="s">
        <v>8376</v>
      </c>
    </row>
    <row r="2476" spans="1:22" ht="11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9">
        <f t="shared" si="190"/>
        <v>100.00360000000002</v>
      </c>
      <c r="P2476" s="8">
        <f t="shared" si="191"/>
        <v>131.58368421052631</v>
      </c>
      <c r="Q2476" s="4" t="s">
        <v>8325</v>
      </c>
      <c r="R2476" s="4" t="s">
        <v>8329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  <c r="V2476" s="14" t="s">
        <v>8374</v>
      </c>
    </row>
    <row r="2477" spans="1:22" ht="66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9">
        <f t="shared" si="190"/>
        <v>104.71999999999998</v>
      </c>
      <c r="P2477" s="8">
        <f t="shared" si="191"/>
        <v>32.320987654320987</v>
      </c>
      <c r="Q2477" s="4" t="s">
        <v>8325</v>
      </c>
      <c r="R2477" s="4" t="s">
        <v>8329</v>
      </c>
      <c r="S2477" s="13">
        <f t="shared" si="192"/>
        <v>40310.287673611107</v>
      </c>
      <c r="T2477" s="13">
        <f t="shared" si="193"/>
        <v>40369.916666666664</v>
      </c>
      <c r="U2477">
        <f t="shared" si="194"/>
        <v>2010</v>
      </c>
      <c r="V2477" s="14" t="s">
        <v>8370</v>
      </c>
    </row>
    <row r="2478" spans="1:22" ht="88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9">
        <f t="shared" si="190"/>
        <v>105.02249999999999</v>
      </c>
      <c r="P2478" s="8">
        <f t="shared" si="191"/>
        <v>61.103999999999999</v>
      </c>
      <c r="Q2478" s="4" t="s">
        <v>8325</v>
      </c>
      <c r="R2478" s="4" t="s">
        <v>8329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  <c r="V2478" s="14" t="s">
        <v>8376</v>
      </c>
    </row>
    <row r="2479" spans="1:22" ht="66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9">
        <f t="shared" si="190"/>
        <v>171.33333333333334</v>
      </c>
      <c r="P2479" s="8">
        <f t="shared" si="191"/>
        <v>31.341463414634145</v>
      </c>
      <c r="Q2479" s="4" t="s">
        <v>8325</v>
      </c>
      <c r="R2479" s="4" t="s">
        <v>8329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  <c r="V2479" s="14" t="s">
        <v>8371</v>
      </c>
    </row>
    <row r="2480" spans="1:22" ht="11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9">
        <f t="shared" si="190"/>
        <v>127.49999999999999</v>
      </c>
      <c r="P2480" s="8">
        <f t="shared" si="191"/>
        <v>129.1139240506329</v>
      </c>
      <c r="Q2480" s="4" t="s">
        <v>8325</v>
      </c>
      <c r="R2480" s="4" t="s">
        <v>8329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  <c r="V2480" s="14" t="s">
        <v>8378</v>
      </c>
    </row>
    <row r="2481" spans="1:22" ht="66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9">
        <f t="shared" si="190"/>
        <v>133.44333333333333</v>
      </c>
      <c r="P2481" s="8">
        <f t="shared" si="191"/>
        <v>25.020624999999999</v>
      </c>
      <c r="Q2481" s="4" t="s">
        <v>8325</v>
      </c>
      <c r="R2481" s="4" t="s">
        <v>8329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  <c r="V2481" s="14" t="s">
        <v>8373</v>
      </c>
    </row>
    <row r="2482" spans="1:22" ht="11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9">
        <f t="shared" si="190"/>
        <v>100</v>
      </c>
      <c r="P2482" s="8">
        <f t="shared" si="191"/>
        <v>250</v>
      </c>
      <c r="Q2482" s="4" t="s">
        <v>8325</v>
      </c>
      <c r="R2482" s="4" t="s">
        <v>8329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  <c r="V2482" s="14" t="s">
        <v>8374</v>
      </c>
    </row>
    <row r="2483" spans="1:22" ht="88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9">
        <f t="shared" si="190"/>
        <v>112.91099999999999</v>
      </c>
      <c r="P2483" s="8">
        <f t="shared" si="191"/>
        <v>47.541473684210523</v>
      </c>
      <c r="Q2483" s="4" t="s">
        <v>8325</v>
      </c>
      <c r="R2483" s="4" t="s">
        <v>8329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  <c r="V2483" s="14" t="s">
        <v>8372</v>
      </c>
    </row>
    <row r="2484" spans="1:22" ht="88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9">
        <f t="shared" si="190"/>
        <v>100.1</v>
      </c>
      <c r="P2484" s="8">
        <f t="shared" si="191"/>
        <v>40.04</v>
      </c>
      <c r="Q2484" s="4" t="s">
        <v>8325</v>
      </c>
      <c r="R2484" s="4" t="s">
        <v>8329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  <c r="V2484" s="14" t="s">
        <v>8371</v>
      </c>
    </row>
    <row r="2485" spans="1:22" ht="66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9">
        <f t="shared" si="190"/>
        <v>113.72727272727272</v>
      </c>
      <c r="P2485" s="8">
        <f t="shared" si="191"/>
        <v>65.84210526315789</v>
      </c>
      <c r="Q2485" s="4" t="s">
        <v>8325</v>
      </c>
      <c r="R2485" s="4" t="s">
        <v>8329</v>
      </c>
      <c r="S2485" s="13">
        <f t="shared" si="192"/>
        <v>40970.750034722223</v>
      </c>
      <c r="T2485" s="13">
        <f t="shared" si="193"/>
        <v>41030.708368055552</v>
      </c>
      <c r="U2485">
        <f t="shared" si="194"/>
        <v>2012</v>
      </c>
      <c r="V2485" s="14" t="s">
        <v>8372</v>
      </c>
    </row>
    <row r="2486" spans="1:22" ht="11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9">
        <f t="shared" si="190"/>
        <v>119.31742857142855</v>
      </c>
      <c r="P2486" s="8">
        <f t="shared" si="191"/>
        <v>46.401222222222216</v>
      </c>
      <c r="Q2486" s="4" t="s">
        <v>8325</v>
      </c>
      <c r="R2486" s="4" t="s">
        <v>8329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  <c r="V2486" s="14" t="s">
        <v>8374</v>
      </c>
    </row>
    <row r="2487" spans="1:22" ht="88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9">
        <f t="shared" si="190"/>
        <v>103.25</v>
      </c>
      <c r="P2487" s="8">
        <f t="shared" si="191"/>
        <v>50.365853658536587</v>
      </c>
      <c r="Q2487" s="4" t="s">
        <v>8325</v>
      </c>
      <c r="R2487" s="4" t="s">
        <v>8329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  <c r="V2487" s="14" t="s">
        <v>8375</v>
      </c>
    </row>
    <row r="2488" spans="1:22" ht="88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9">
        <f t="shared" si="190"/>
        <v>265.66666666666669</v>
      </c>
      <c r="P2488" s="8">
        <f t="shared" si="191"/>
        <v>26.566666666666666</v>
      </c>
      <c r="Q2488" s="4" t="s">
        <v>8325</v>
      </c>
      <c r="R2488" s="4" t="s">
        <v>8329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  <c r="V2488" s="14" t="s">
        <v>8372</v>
      </c>
    </row>
    <row r="2489" spans="1:22" ht="88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9">
        <f t="shared" si="190"/>
        <v>100.05066666666667</v>
      </c>
      <c r="P2489" s="8">
        <f t="shared" si="191"/>
        <v>39.493684210526318</v>
      </c>
      <c r="Q2489" s="4" t="s">
        <v>8325</v>
      </c>
      <c r="R2489" s="4" t="s">
        <v>8329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  <c r="V2489" s="14" t="s">
        <v>8369</v>
      </c>
    </row>
    <row r="2490" spans="1:22" ht="11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9">
        <f t="shared" si="190"/>
        <v>106.69999999999999</v>
      </c>
      <c r="P2490" s="8">
        <f t="shared" si="191"/>
        <v>49.246153846153845</v>
      </c>
      <c r="Q2490" s="4" t="s">
        <v>8325</v>
      </c>
      <c r="R2490" s="4" t="s">
        <v>8329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  <c r="V2490" s="14" t="s">
        <v>8376</v>
      </c>
    </row>
    <row r="2491" spans="1:22" ht="88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9">
        <f t="shared" si="190"/>
        <v>133.67142857142858</v>
      </c>
      <c r="P2491" s="8">
        <f t="shared" si="191"/>
        <v>62.38</v>
      </c>
      <c r="Q2491" s="4" t="s">
        <v>8325</v>
      </c>
      <c r="R2491" s="4" t="s">
        <v>8329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  <c r="V2491" s="14" t="s">
        <v>8369</v>
      </c>
    </row>
    <row r="2492" spans="1:22" ht="88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9">
        <f t="shared" si="190"/>
        <v>121.39999999999999</v>
      </c>
      <c r="P2492" s="8">
        <f t="shared" si="191"/>
        <v>37.9375</v>
      </c>
      <c r="Q2492" s="4" t="s">
        <v>8325</v>
      </c>
      <c r="R2492" s="4" t="s">
        <v>8329</v>
      </c>
      <c r="S2492" s="13">
        <f t="shared" si="192"/>
        <v>41023.227731481486</v>
      </c>
      <c r="T2492" s="13">
        <f t="shared" si="193"/>
        <v>41083.227731481486</v>
      </c>
      <c r="U2492">
        <f t="shared" si="194"/>
        <v>2012</v>
      </c>
      <c r="V2492" s="14" t="s">
        <v>8369</v>
      </c>
    </row>
    <row r="2493" spans="1:22" ht="88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9">
        <f t="shared" si="190"/>
        <v>103.2</v>
      </c>
      <c r="P2493" s="8">
        <f t="shared" si="191"/>
        <v>51.6</v>
      </c>
      <c r="Q2493" s="4" t="s">
        <v>8325</v>
      </c>
      <c r="R2493" s="4" t="s">
        <v>8329</v>
      </c>
      <c r="S2493" s="13">
        <f t="shared" si="192"/>
        <v>40542.839282407411</v>
      </c>
      <c r="T2493" s="13">
        <f t="shared" si="193"/>
        <v>40559.077083333337</v>
      </c>
      <c r="U2493">
        <f t="shared" si="194"/>
        <v>2010</v>
      </c>
      <c r="V2493" s="14" t="s">
        <v>8378</v>
      </c>
    </row>
    <row r="2494" spans="1:22" ht="66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9">
        <f t="shared" si="190"/>
        <v>125</v>
      </c>
      <c r="P2494" s="8">
        <f t="shared" si="191"/>
        <v>27.777777777777779</v>
      </c>
      <c r="Q2494" s="4" t="s">
        <v>8325</v>
      </c>
      <c r="R2494" s="4" t="s">
        <v>8329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  <c r="V2494" s="14" t="s">
        <v>8369</v>
      </c>
    </row>
    <row r="2495" spans="1:22" ht="88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9">
        <f t="shared" si="190"/>
        <v>128.69999999999999</v>
      </c>
      <c r="P2495" s="8">
        <f t="shared" si="191"/>
        <v>99.382239382239376</v>
      </c>
      <c r="Q2495" s="4" t="s">
        <v>8325</v>
      </c>
      <c r="R2495" s="4" t="s">
        <v>8329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  <c r="V2495" s="14" t="s">
        <v>8372</v>
      </c>
    </row>
    <row r="2496" spans="1:22" ht="88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9">
        <f t="shared" si="190"/>
        <v>101.00533333333333</v>
      </c>
      <c r="P2496" s="8">
        <f t="shared" si="191"/>
        <v>38.848205128205123</v>
      </c>
      <c r="Q2496" s="4" t="s">
        <v>8325</v>
      </c>
      <c r="R2496" s="4" t="s">
        <v>8329</v>
      </c>
      <c r="S2496" s="13">
        <f t="shared" si="192"/>
        <v>41022.645185185189</v>
      </c>
      <c r="T2496" s="13">
        <f t="shared" si="193"/>
        <v>41052.645185185189</v>
      </c>
      <c r="U2496">
        <f t="shared" si="194"/>
        <v>2012</v>
      </c>
      <c r="V2496" s="14" t="s">
        <v>8369</v>
      </c>
    </row>
    <row r="2497" spans="1:22" ht="88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9">
        <f t="shared" si="190"/>
        <v>127.53666666666665</v>
      </c>
      <c r="P2497" s="8">
        <f t="shared" si="191"/>
        <v>45.548809523809524</v>
      </c>
      <c r="Q2497" s="4" t="s">
        <v>8325</v>
      </c>
      <c r="R2497" s="4" t="s">
        <v>8329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  <c r="V2497" s="14" t="s">
        <v>8370</v>
      </c>
    </row>
    <row r="2498" spans="1:22" ht="66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9">
        <f t="shared" si="190"/>
        <v>100</v>
      </c>
      <c r="P2498" s="8">
        <f t="shared" si="191"/>
        <v>600</v>
      </c>
      <c r="Q2498" s="4" t="s">
        <v>8325</v>
      </c>
      <c r="R2498" s="4" t="s">
        <v>8329</v>
      </c>
      <c r="S2498" s="13">
        <f t="shared" si="192"/>
        <v>41327.996435185181</v>
      </c>
      <c r="T2498" s="13">
        <f t="shared" si="193"/>
        <v>41362.954768518517</v>
      </c>
      <c r="U2498">
        <f t="shared" si="194"/>
        <v>2013</v>
      </c>
      <c r="V2498" s="14" t="s">
        <v>8368</v>
      </c>
    </row>
    <row r="2499" spans="1:22" ht="88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9">
        <f t="shared" ref="O2499:O2562" si="195">+(E2499/D2499)*100</f>
        <v>112.7715</v>
      </c>
      <c r="P2499" s="8">
        <f t="shared" ref="P2499:P2562" si="196">+IFERROR(E2499/L2499,0)</f>
        <v>80.551071428571419</v>
      </c>
      <c r="Q2499" s="4" t="s">
        <v>8325</v>
      </c>
      <c r="R2499" s="4" t="s">
        <v>8329</v>
      </c>
      <c r="S2499" s="13">
        <f t="shared" ref="S2499:S2562" si="197">(((J2499/86400)+25569))</f>
        <v>40730.878912037035</v>
      </c>
      <c r="T2499" s="13">
        <f t="shared" ref="T2499:T2562" si="198">(((I2499/86400)+25569))</f>
        <v>40760.878912037035</v>
      </c>
      <c r="U2499">
        <f t="shared" ref="U2499:U2562" si="199">+YEAR(S2499)</f>
        <v>2011</v>
      </c>
      <c r="V2499" s="14" t="s">
        <v>8373</v>
      </c>
    </row>
    <row r="2500" spans="1:22" ht="88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9">
        <f t="shared" si="195"/>
        <v>105.60000000000001</v>
      </c>
      <c r="P2500" s="8">
        <f t="shared" si="196"/>
        <v>52.8</v>
      </c>
      <c r="Q2500" s="4" t="s">
        <v>8325</v>
      </c>
      <c r="R2500" s="4" t="s">
        <v>8329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  <c r="V2500" s="14" t="s">
        <v>8367</v>
      </c>
    </row>
    <row r="2501" spans="1:22" ht="88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9">
        <f t="shared" si="195"/>
        <v>202.625</v>
      </c>
      <c r="P2501" s="8">
        <f t="shared" si="196"/>
        <v>47.676470588235297</v>
      </c>
      <c r="Q2501" s="4" t="s">
        <v>8325</v>
      </c>
      <c r="R2501" s="4" t="s">
        <v>8329</v>
      </c>
      <c r="S2501" s="13">
        <f t="shared" si="197"/>
        <v>41226.648576388892</v>
      </c>
      <c r="T2501" s="13">
        <f t="shared" si="198"/>
        <v>41274.75</v>
      </c>
      <c r="U2501">
        <f t="shared" si="199"/>
        <v>2012</v>
      </c>
      <c r="V2501" s="14" t="s">
        <v>8377</v>
      </c>
    </row>
    <row r="2502" spans="1:22" ht="88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9">
        <f t="shared" si="195"/>
        <v>113.33333333333333</v>
      </c>
      <c r="P2502" s="8">
        <f t="shared" si="196"/>
        <v>23.448275862068964</v>
      </c>
      <c r="Q2502" s="4" t="s">
        <v>8325</v>
      </c>
      <c r="R2502" s="4" t="s">
        <v>8329</v>
      </c>
      <c r="S2502" s="13">
        <f t="shared" si="197"/>
        <v>41053.772858796292</v>
      </c>
      <c r="T2502" s="13">
        <f t="shared" si="198"/>
        <v>41083.772858796292</v>
      </c>
      <c r="U2502">
        <f t="shared" si="199"/>
        <v>2012</v>
      </c>
      <c r="V2502" s="14" t="s">
        <v>8370</v>
      </c>
    </row>
    <row r="2503" spans="1:22" ht="88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9">
        <f t="shared" si="195"/>
        <v>2.5545454545454547</v>
      </c>
      <c r="P2503" s="8">
        <f t="shared" si="196"/>
        <v>40.142857142857146</v>
      </c>
      <c r="Q2503" s="4" t="s">
        <v>8336</v>
      </c>
      <c r="R2503" s="4" t="s">
        <v>8353</v>
      </c>
      <c r="S2503" s="13">
        <f t="shared" si="197"/>
        <v>42244.776666666672</v>
      </c>
      <c r="T2503" s="13">
        <f t="shared" si="198"/>
        <v>42274.776666666672</v>
      </c>
      <c r="U2503">
        <f t="shared" si="199"/>
        <v>2015</v>
      </c>
      <c r="V2503" s="14" t="s">
        <v>8374</v>
      </c>
    </row>
    <row r="2504" spans="1:22" ht="88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9">
        <f t="shared" si="195"/>
        <v>7.8181818181818186E-2</v>
      </c>
      <c r="P2504" s="8">
        <f t="shared" si="196"/>
        <v>17.2</v>
      </c>
      <c r="Q2504" s="4" t="s">
        <v>8336</v>
      </c>
      <c r="R2504" s="4" t="s">
        <v>8353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  <c r="V2504" s="14" t="s">
        <v>8374</v>
      </c>
    </row>
    <row r="2505" spans="1:22" ht="11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9">
        <f t="shared" si="195"/>
        <v>0</v>
      </c>
      <c r="P2505" s="8">
        <f t="shared" si="196"/>
        <v>0</v>
      </c>
      <c r="Q2505" s="4" t="s">
        <v>8336</v>
      </c>
      <c r="R2505" s="4" t="s">
        <v>8353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  <c r="V2505" s="14" t="s">
        <v>8370</v>
      </c>
    </row>
    <row r="2506" spans="1:22" ht="66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9">
        <f t="shared" si="195"/>
        <v>0</v>
      </c>
      <c r="P2506" s="8">
        <f t="shared" si="196"/>
        <v>0</v>
      </c>
      <c r="Q2506" s="4" t="s">
        <v>8336</v>
      </c>
      <c r="R2506" s="4" t="s">
        <v>8353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  <c r="V2506" s="14" t="s">
        <v>8376</v>
      </c>
    </row>
    <row r="2507" spans="1:22" ht="132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9">
        <f t="shared" si="195"/>
        <v>0</v>
      </c>
      <c r="P2507" s="8">
        <f t="shared" si="196"/>
        <v>0</v>
      </c>
      <c r="Q2507" s="4" t="s">
        <v>8336</v>
      </c>
      <c r="R2507" s="4" t="s">
        <v>8353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  <c r="V2507" s="14" t="s">
        <v>8368</v>
      </c>
    </row>
    <row r="2508" spans="1:22" ht="11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9">
        <f t="shared" si="195"/>
        <v>0.6</v>
      </c>
      <c r="P2508" s="8">
        <f t="shared" si="196"/>
        <v>15</v>
      </c>
      <c r="Q2508" s="4" t="s">
        <v>8336</v>
      </c>
      <c r="R2508" s="4" t="s">
        <v>8353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  <c r="V2508" s="14" t="s">
        <v>8375</v>
      </c>
    </row>
    <row r="2509" spans="1:22" ht="44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9">
        <f t="shared" si="195"/>
        <v>0</v>
      </c>
      <c r="P2509" s="8">
        <f t="shared" si="196"/>
        <v>0</v>
      </c>
      <c r="Q2509" s="4" t="s">
        <v>8336</v>
      </c>
      <c r="R2509" s="4" t="s">
        <v>8353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  <c r="V2509" s="14" t="s">
        <v>8369</v>
      </c>
    </row>
    <row r="2510" spans="1:22" ht="11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9">
        <f t="shared" si="195"/>
        <v>0</v>
      </c>
      <c r="P2510" s="8">
        <f t="shared" si="196"/>
        <v>0</v>
      </c>
      <c r="Q2510" s="4" t="s">
        <v>8336</v>
      </c>
      <c r="R2510" s="4" t="s">
        <v>8353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  <c r="V2510" s="14" t="s">
        <v>8373</v>
      </c>
    </row>
    <row r="2511" spans="1:22" ht="88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9">
        <f t="shared" si="195"/>
        <v>1.0526315789473684</v>
      </c>
      <c r="P2511" s="8">
        <f t="shared" si="196"/>
        <v>35.714285714285715</v>
      </c>
      <c r="Q2511" s="4" t="s">
        <v>8336</v>
      </c>
      <c r="R2511" s="4" t="s">
        <v>8353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  <c r="V2511" s="14" t="s">
        <v>8368</v>
      </c>
    </row>
    <row r="2512" spans="1:22" ht="88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9">
        <f t="shared" si="195"/>
        <v>0.15</v>
      </c>
      <c r="P2512" s="8">
        <f t="shared" si="196"/>
        <v>37.5</v>
      </c>
      <c r="Q2512" s="4" t="s">
        <v>8336</v>
      </c>
      <c r="R2512" s="4" t="s">
        <v>8353</v>
      </c>
      <c r="S2512" s="13">
        <f t="shared" si="197"/>
        <v>42078.997361111113</v>
      </c>
      <c r="T2512" s="13">
        <f t="shared" si="198"/>
        <v>42138.997361111113</v>
      </c>
      <c r="U2512">
        <f t="shared" si="199"/>
        <v>2015</v>
      </c>
      <c r="V2512" s="14" t="s">
        <v>8372</v>
      </c>
    </row>
    <row r="2513" spans="1:22" ht="88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9">
        <f t="shared" si="195"/>
        <v>0</v>
      </c>
      <c r="P2513" s="8">
        <f t="shared" si="196"/>
        <v>0</v>
      </c>
      <c r="Q2513" s="4" t="s">
        <v>8336</v>
      </c>
      <c r="R2513" s="4" t="s">
        <v>8353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  <c r="V2513" s="14" t="s">
        <v>8367</v>
      </c>
    </row>
    <row r="2514" spans="1:22" ht="88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9">
        <f t="shared" si="195"/>
        <v>0</v>
      </c>
      <c r="P2514" s="8">
        <f t="shared" si="196"/>
        <v>0</v>
      </c>
      <c r="Q2514" s="4" t="s">
        <v>8336</v>
      </c>
      <c r="R2514" s="4" t="s">
        <v>8353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  <c r="V2514" s="14" t="s">
        <v>8377</v>
      </c>
    </row>
    <row r="2515" spans="1:22" ht="11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9">
        <f t="shared" si="195"/>
        <v>0</v>
      </c>
      <c r="P2515" s="8">
        <f t="shared" si="196"/>
        <v>0</v>
      </c>
      <c r="Q2515" s="4" t="s">
        <v>8336</v>
      </c>
      <c r="R2515" s="4" t="s">
        <v>8353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  <c r="V2515" s="14" t="s">
        <v>8378</v>
      </c>
    </row>
    <row r="2516" spans="1:22" ht="88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9">
        <f t="shared" si="195"/>
        <v>1.7500000000000002</v>
      </c>
      <c r="P2516" s="8">
        <f t="shared" si="196"/>
        <v>52.5</v>
      </c>
      <c r="Q2516" s="4" t="s">
        <v>8336</v>
      </c>
      <c r="R2516" s="4" t="s">
        <v>8353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  <c r="V2516" s="14" t="s">
        <v>8374</v>
      </c>
    </row>
    <row r="2517" spans="1:22" ht="88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9">
        <f t="shared" si="195"/>
        <v>18.600000000000001</v>
      </c>
      <c r="P2517" s="8">
        <f t="shared" si="196"/>
        <v>77.5</v>
      </c>
      <c r="Q2517" s="4" t="s">
        <v>8336</v>
      </c>
      <c r="R2517" s="4" t="s">
        <v>8353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  <c r="V2517" s="14" t="s">
        <v>8367</v>
      </c>
    </row>
    <row r="2518" spans="1:22" ht="88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9">
        <f t="shared" si="195"/>
        <v>0</v>
      </c>
      <c r="P2518" s="8">
        <f t="shared" si="196"/>
        <v>0</v>
      </c>
      <c r="Q2518" s="4" t="s">
        <v>8336</v>
      </c>
      <c r="R2518" s="4" t="s">
        <v>8353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  <c r="V2518" s="14" t="s">
        <v>8376</v>
      </c>
    </row>
    <row r="2519" spans="1:22" ht="88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9">
        <f t="shared" si="195"/>
        <v>9.8166666666666664</v>
      </c>
      <c r="P2519" s="8">
        <f t="shared" si="196"/>
        <v>53.545454545454547</v>
      </c>
      <c r="Q2519" s="4" t="s">
        <v>8336</v>
      </c>
      <c r="R2519" s="4" t="s">
        <v>8353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  <c r="V2519" s="14" t="s">
        <v>8368</v>
      </c>
    </row>
    <row r="2520" spans="1:22" ht="88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9">
        <f t="shared" si="195"/>
        <v>0</v>
      </c>
      <c r="P2520" s="8">
        <f t="shared" si="196"/>
        <v>0</v>
      </c>
      <c r="Q2520" s="4" t="s">
        <v>8336</v>
      </c>
      <c r="R2520" s="4" t="s">
        <v>8353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  <c r="V2520" s="14" t="s">
        <v>8376</v>
      </c>
    </row>
    <row r="2521" spans="1:22" ht="66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9">
        <f t="shared" si="195"/>
        <v>4.3333333333333335E-2</v>
      </c>
      <c r="P2521" s="8">
        <f t="shared" si="196"/>
        <v>16.25</v>
      </c>
      <c r="Q2521" s="4" t="s">
        <v>8336</v>
      </c>
      <c r="R2521" s="4" t="s">
        <v>8353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  <c r="V2521" s="14" t="s">
        <v>8371</v>
      </c>
    </row>
    <row r="2522" spans="1:22" ht="11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9">
        <f t="shared" si="195"/>
        <v>0</v>
      </c>
      <c r="P2522" s="8">
        <f t="shared" si="196"/>
        <v>0</v>
      </c>
      <c r="Q2522" s="4" t="s">
        <v>8336</v>
      </c>
      <c r="R2522" s="4" t="s">
        <v>8353</v>
      </c>
      <c r="S2522" s="13">
        <f t="shared" si="197"/>
        <v>42612.600520833337</v>
      </c>
      <c r="T2522" s="13">
        <f t="shared" si="198"/>
        <v>42658.806250000001</v>
      </c>
      <c r="U2522">
        <f t="shared" si="199"/>
        <v>2016</v>
      </c>
      <c r="V2522" s="14" t="s">
        <v>8374</v>
      </c>
    </row>
    <row r="2523" spans="1:22" ht="11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9">
        <f t="shared" si="195"/>
        <v>109.48792</v>
      </c>
      <c r="P2523" s="8">
        <f t="shared" si="196"/>
        <v>103.68174242424243</v>
      </c>
      <c r="Q2523" s="4" t="s">
        <v>8325</v>
      </c>
      <c r="R2523" s="4" t="s">
        <v>8354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  <c r="V2523" s="14" t="s">
        <v>8375</v>
      </c>
    </row>
    <row r="2524" spans="1:22" ht="11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9">
        <f t="shared" si="195"/>
        <v>100</v>
      </c>
      <c r="P2524" s="8">
        <f t="shared" si="196"/>
        <v>185.18518518518519</v>
      </c>
      <c r="Q2524" s="4" t="s">
        <v>8325</v>
      </c>
      <c r="R2524" s="4" t="s">
        <v>8354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  <c r="V2524" s="14" t="s">
        <v>8372</v>
      </c>
    </row>
    <row r="2525" spans="1:22" ht="88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9">
        <f t="shared" si="195"/>
        <v>156.44444444444446</v>
      </c>
      <c r="P2525" s="8">
        <f t="shared" si="196"/>
        <v>54.153846153846153</v>
      </c>
      <c r="Q2525" s="4" t="s">
        <v>8325</v>
      </c>
      <c r="R2525" s="4" t="s">
        <v>8354</v>
      </c>
      <c r="S2525" s="13">
        <f t="shared" si="197"/>
        <v>41930.975601851853</v>
      </c>
      <c r="T2525" s="13">
        <f t="shared" si="198"/>
        <v>41961.017268518517</v>
      </c>
      <c r="U2525">
        <f t="shared" si="199"/>
        <v>2014</v>
      </c>
      <c r="V2525" s="14" t="s">
        <v>8376</v>
      </c>
    </row>
    <row r="2526" spans="1:22" ht="66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9">
        <f t="shared" si="195"/>
        <v>101.6</v>
      </c>
      <c r="P2526" s="8">
        <f t="shared" si="196"/>
        <v>177.2093023255814</v>
      </c>
      <c r="Q2526" s="4" t="s">
        <v>8325</v>
      </c>
      <c r="R2526" s="4" t="s">
        <v>8354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  <c r="V2526" s="14" t="s">
        <v>8377</v>
      </c>
    </row>
    <row r="2527" spans="1:22" ht="88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9">
        <f t="shared" si="195"/>
        <v>100.325</v>
      </c>
      <c r="P2527" s="8">
        <f t="shared" si="196"/>
        <v>100.325</v>
      </c>
      <c r="Q2527" s="4" t="s">
        <v>8325</v>
      </c>
      <c r="R2527" s="4" t="s">
        <v>8354</v>
      </c>
      <c r="S2527" s="13">
        <f t="shared" si="197"/>
        <v>41058.844571759255</v>
      </c>
      <c r="T2527" s="13">
        <f t="shared" si="198"/>
        <v>41088.844571759255</v>
      </c>
      <c r="U2527">
        <f t="shared" si="199"/>
        <v>2012</v>
      </c>
      <c r="V2527" s="14" t="s">
        <v>8370</v>
      </c>
    </row>
    <row r="2528" spans="1:22" ht="88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9">
        <f t="shared" si="195"/>
        <v>112.94999999999999</v>
      </c>
      <c r="P2528" s="8">
        <f t="shared" si="196"/>
        <v>136.90909090909091</v>
      </c>
      <c r="Q2528" s="4" t="s">
        <v>8325</v>
      </c>
      <c r="R2528" s="4" t="s">
        <v>8354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  <c r="V2528" s="14" t="s">
        <v>8377</v>
      </c>
    </row>
    <row r="2529" spans="1:22" ht="88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9">
        <f t="shared" si="195"/>
        <v>102.125</v>
      </c>
      <c r="P2529" s="8">
        <f t="shared" si="196"/>
        <v>57.535211267605632</v>
      </c>
      <c r="Q2529" s="4" t="s">
        <v>8325</v>
      </c>
      <c r="R2529" s="4" t="s">
        <v>8354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  <c r="V2529" s="14" t="s">
        <v>8375</v>
      </c>
    </row>
    <row r="2530" spans="1:22" ht="88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9">
        <f t="shared" si="195"/>
        <v>107.24974999999999</v>
      </c>
      <c r="P2530" s="8">
        <f t="shared" si="196"/>
        <v>52.962839506172834</v>
      </c>
      <c r="Q2530" s="4" t="s">
        <v>8325</v>
      </c>
      <c r="R2530" s="4" t="s">
        <v>8354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  <c r="V2530" s="14" t="s">
        <v>8374</v>
      </c>
    </row>
    <row r="2531" spans="1:22" ht="44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9">
        <f t="shared" si="195"/>
        <v>104.28333333333333</v>
      </c>
      <c r="P2531" s="8">
        <f t="shared" si="196"/>
        <v>82.328947368421055</v>
      </c>
      <c r="Q2531" s="4" t="s">
        <v>8325</v>
      </c>
      <c r="R2531" s="4" t="s">
        <v>8354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  <c r="V2531" s="14" t="s">
        <v>8368</v>
      </c>
    </row>
    <row r="2532" spans="1:22" ht="88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9">
        <f t="shared" si="195"/>
        <v>100</v>
      </c>
      <c r="P2532" s="8">
        <f t="shared" si="196"/>
        <v>135.41666666666666</v>
      </c>
      <c r="Q2532" s="4" t="s">
        <v>8325</v>
      </c>
      <c r="R2532" s="4" t="s">
        <v>8354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  <c r="V2532" s="14" t="s">
        <v>8372</v>
      </c>
    </row>
    <row r="2533" spans="1:22" ht="11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9">
        <f t="shared" si="195"/>
        <v>100.4</v>
      </c>
      <c r="P2533" s="8">
        <f t="shared" si="196"/>
        <v>74.06557377049181</v>
      </c>
      <c r="Q2533" s="4" t="s">
        <v>8325</v>
      </c>
      <c r="R2533" s="4" t="s">
        <v>8354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  <c r="V2533" s="14" t="s">
        <v>8373</v>
      </c>
    </row>
    <row r="2534" spans="1:22" ht="88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9">
        <f t="shared" si="195"/>
        <v>126.125</v>
      </c>
      <c r="P2534" s="8">
        <f t="shared" si="196"/>
        <v>84.083333333333329</v>
      </c>
      <c r="Q2534" s="4" t="s">
        <v>8325</v>
      </c>
      <c r="R2534" s="4" t="s">
        <v>8354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  <c r="V2534" s="14" t="s">
        <v>8373</v>
      </c>
    </row>
    <row r="2535" spans="1:22" ht="88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9">
        <f t="shared" si="195"/>
        <v>110.66666666666667</v>
      </c>
      <c r="P2535" s="8">
        <f t="shared" si="196"/>
        <v>61.029411764705884</v>
      </c>
      <c r="Q2535" s="4" t="s">
        <v>8325</v>
      </c>
      <c r="R2535" s="4" t="s">
        <v>8354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  <c r="V2535" s="14" t="s">
        <v>8367</v>
      </c>
    </row>
    <row r="2536" spans="1:22" ht="110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9">
        <f t="shared" si="195"/>
        <v>105</v>
      </c>
      <c r="P2536" s="8">
        <f t="shared" si="196"/>
        <v>150</v>
      </c>
      <c r="Q2536" s="4" t="s">
        <v>8325</v>
      </c>
      <c r="R2536" s="4" t="s">
        <v>8354</v>
      </c>
      <c r="S2536" s="13">
        <f t="shared" si="197"/>
        <v>40127.700370370367</v>
      </c>
      <c r="T2536" s="13">
        <f t="shared" si="198"/>
        <v>40179.25</v>
      </c>
      <c r="U2536">
        <f t="shared" si="199"/>
        <v>2009</v>
      </c>
      <c r="V2536" s="14" t="s">
        <v>8377</v>
      </c>
    </row>
    <row r="2537" spans="1:22" ht="22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9">
        <f t="shared" si="195"/>
        <v>103.77499999999999</v>
      </c>
      <c r="P2537" s="8">
        <f t="shared" si="196"/>
        <v>266.08974358974359</v>
      </c>
      <c r="Q2537" s="4" t="s">
        <v>8325</v>
      </c>
      <c r="R2537" s="4" t="s">
        <v>8354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  <c r="V2537" s="14" t="s">
        <v>8376</v>
      </c>
    </row>
    <row r="2538" spans="1:22" ht="88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9">
        <f t="shared" si="195"/>
        <v>115.99999999999999</v>
      </c>
      <c r="P2538" s="8">
        <f t="shared" si="196"/>
        <v>7.25</v>
      </c>
      <c r="Q2538" s="4" t="s">
        <v>8325</v>
      </c>
      <c r="R2538" s="4" t="s">
        <v>8354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  <c r="V2538" s="14" t="s">
        <v>8373</v>
      </c>
    </row>
    <row r="2539" spans="1:22" ht="88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9">
        <f t="shared" si="195"/>
        <v>110.00000000000001</v>
      </c>
      <c r="P2539" s="8">
        <f t="shared" si="196"/>
        <v>100</v>
      </c>
      <c r="Q2539" s="4" t="s">
        <v>8325</v>
      </c>
      <c r="R2539" s="4" t="s">
        <v>8354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  <c r="V2539" s="14" t="s">
        <v>8371</v>
      </c>
    </row>
    <row r="2540" spans="1:22" ht="66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9">
        <f t="shared" si="195"/>
        <v>113.01761111111111</v>
      </c>
      <c r="P2540" s="8">
        <f t="shared" si="196"/>
        <v>109.96308108108107</v>
      </c>
      <c r="Q2540" s="4" t="s">
        <v>8325</v>
      </c>
      <c r="R2540" s="4" t="s">
        <v>8354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  <c r="V2540" s="14" t="s">
        <v>8367</v>
      </c>
    </row>
    <row r="2541" spans="1:22" ht="11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9">
        <f t="shared" si="195"/>
        <v>100.25</v>
      </c>
      <c r="P2541" s="8">
        <f t="shared" si="196"/>
        <v>169.91525423728814</v>
      </c>
      <c r="Q2541" s="4" t="s">
        <v>8325</v>
      </c>
      <c r="R2541" s="4" t="s">
        <v>8354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  <c r="V2541" s="14" t="s">
        <v>8378</v>
      </c>
    </row>
    <row r="2542" spans="1:22" ht="11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9">
        <f t="shared" si="195"/>
        <v>103.4</v>
      </c>
      <c r="P2542" s="8">
        <f t="shared" si="196"/>
        <v>95.740740740740748</v>
      </c>
      <c r="Q2542" s="4" t="s">
        <v>8325</v>
      </c>
      <c r="R2542" s="4" t="s">
        <v>8354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  <c r="V2542" s="14" t="s">
        <v>8374</v>
      </c>
    </row>
    <row r="2543" spans="1:22" ht="11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9">
        <f t="shared" si="195"/>
        <v>107.02857142857142</v>
      </c>
      <c r="P2543" s="8">
        <f t="shared" si="196"/>
        <v>59.460317460317462</v>
      </c>
      <c r="Q2543" s="4" t="s">
        <v>8325</v>
      </c>
      <c r="R2543" s="4" t="s">
        <v>8354</v>
      </c>
      <c r="S2543" s="13">
        <f t="shared" si="197"/>
        <v>41483.449282407411</v>
      </c>
      <c r="T2543" s="13">
        <f t="shared" si="198"/>
        <v>41543.449282407411</v>
      </c>
      <c r="U2543">
        <f t="shared" si="199"/>
        <v>2013</v>
      </c>
      <c r="V2543" s="14" t="s">
        <v>8373</v>
      </c>
    </row>
    <row r="2544" spans="1:22" ht="88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9">
        <f t="shared" si="195"/>
        <v>103.57142857142858</v>
      </c>
      <c r="P2544" s="8">
        <f t="shared" si="196"/>
        <v>55.769230769230766</v>
      </c>
      <c r="Q2544" s="4" t="s">
        <v>8325</v>
      </c>
      <c r="R2544" s="4" t="s">
        <v>8354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  <c r="V2544" s="14" t="s">
        <v>8374</v>
      </c>
    </row>
    <row r="2545" spans="1:22" ht="11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9">
        <f t="shared" si="195"/>
        <v>156.4</v>
      </c>
      <c r="P2545" s="8">
        <f t="shared" si="196"/>
        <v>30.076923076923077</v>
      </c>
      <c r="Q2545" s="4" t="s">
        <v>8325</v>
      </c>
      <c r="R2545" s="4" t="s">
        <v>8354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  <c r="V2545" s="14" t="s">
        <v>8378</v>
      </c>
    </row>
    <row r="2546" spans="1:22" ht="88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9">
        <f t="shared" si="195"/>
        <v>100.82</v>
      </c>
      <c r="P2546" s="8">
        <f t="shared" si="196"/>
        <v>88.438596491228068</v>
      </c>
      <c r="Q2546" s="4" t="s">
        <v>8325</v>
      </c>
      <c r="R2546" s="4" t="s">
        <v>8354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  <c r="V2546" s="14" t="s">
        <v>8371</v>
      </c>
    </row>
    <row r="2547" spans="1:22" ht="88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9">
        <f t="shared" si="195"/>
        <v>195.3</v>
      </c>
      <c r="P2547" s="8">
        <f t="shared" si="196"/>
        <v>64.032786885245898</v>
      </c>
      <c r="Q2547" s="4" t="s">
        <v>8325</v>
      </c>
      <c r="R2547" s="4" t="s">
        <v>8354</v>
      </c>
      <c r="S2547" s="13">
        <f t="shared" si="197"/>
        <v>42027.138171296298</v>
      </c>
      <c r="T2547" s="13">
        <f t="shared" si="198"/>
        <v>42062.020833333328</v>
      </c>
      <c r="U2547">
        <f t="shared" si="199"/>
        <v>2015</v>
      </c>
      <c r="V2547" s="14" t="s">
        <v>8367</v>
      </c>
    </row>
    <row r="2548" spans="1:22" ht="88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9">
        <f t="shared" si="195"/>
        <v>111.71428571428572</v>
      </c>
      <c r="P2548" s="8">
        <f t="shared" si="196"/>
        <v>60.153846153846153</v>
      </c>
      <c r="Q2548" s="4" t="s">
        <v>8325</v>
      </c>
      <c r="R2548" s="4" t="s">
        <v>8354</v>
      </c>
      <c r="S2548" s="13">
        <f t="shared" si="197"/>
        <v>41524.858553240745</v>
      </c>
      <c r="T2548" s="13">
        <f t="shared" si="198"/>
        <v>41552.208333333336</v>
      </c>
      <c r="U2548">
        <f t="shared" si="199"/>
        <v>2013</v>
      </c>
      <c r="V2548" s="14" t="s">
        <v>8375</v>
      </c>
    </row>
    <row r="2549" spans="1:22" ht="88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9">
        <f t="shared" si="195"/>
        <v>119.85454545454546</v>
      </c>
      <c r="P2549" s="8">
        <f t="shared" si="196"/>
        <v>49.194029850746269</v>
      </c>
      <c r="Q2549" s="4" t="s">
        <v>8325</v>
      </c>
      <c r="R2549" s="4" t="s">
        <v>8354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  <c r="V2549" s="14" t="s">
        <v>8372</v>
      </c>
    </row>
    <row r="2550" spans="1:22" ht="88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9">
        <f t="shared" si="195"/>
        <v>101.85</v>
      </c>
      <c r="P2550" s="8">
        <f t="shared" si="196"/>
        <v>165.16216216216216</v>
      </c>
      <c r="Q2550" s="4" t="s">
        <v>8325</v>
      </c>
      <c r="R2550" s="4" t="s">
        <v>8354</v>
      </c>
      <c r="S2550" s="13">
        <f t="shared" si="197"/>
        <v>42618.625428240739</v>
      </c>
      <c r="T2550" s="13">
        <f t="shared" si="198"/>
        <v>42643.185416666667</v>
      </c>
      <c r="U2550">
        <f t="shared" si="199"/>
        <v>2016</v>
      </c>
      <c r="V2550" s="14" t="s">
        <v>8375</v>
      </c>
    </row>
    <row r="2551" spans="1:22" ht="88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9">
        <f t="shared" si="195"/>
        <v>102.80254777070064</v>
      </c>
      <c r="P2551" s="8">
        <f t="shared" si="196"/>
        <v>43.621621621621621</v>
      </c>
      <c r="Q2551" s="4" t="s">
        <v>8325</v>
      </c>
      <c r="R2551" s="4" t="s">
        <v>8354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  <c r="V2551" s="14" t="s">
        <v>8369</v>
      </c>
    </row>
    <row r="2552" spans="1:22" ht="11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9">
        <f t="shared" si="195"/>
        <v>100.84615384615385</v>
      </c>
      <c r="P2552" s="8">
        <f t="shared" si="196"/>
        <v>43.7</v>
      </c>
      <c r="Q2552" s="4" t="s">
        <v>8325</v>
      </c>
      <c r="R2552" s="4" t="s">
        <v>8354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  <c r="V2552" s="14" t="s">
        <v>8374</v>
      </c>
    </row>
    <row r="2553" spans="1:22" ht="88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9">
        <f t="shared" si="195"/>
        <v>102.73469387755102</v>
      </c>
      <c r="P2553" s="8">
        <f t="shared" si="196"/>
        <v>67.419642857142861</v>
      </c>
      <c r="Q2553" s="4" t="s">
        <v>8325</v>
      </c>
      <c r="R2553" s="4" t="s">
        <v>8354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  <c r="V2553" s="14" t="s">
        <v>8368</v>
      </c>
    </row>
    <row r="2554" spans="1:22" ht="88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9">
        <f t="shared" si="195"/>
        <v>106.5</v>
      </c>
      <c r="P2554" s="8">
        <f t="shared" si="196"/>
        <v>177.5</v>
      </c>
      <c r="Q2554" s="4" t="s">
        <v>8325</v>
      </c>
      <c r="R2554" s="4" t="s">
        <v>8354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  <c r="V2554" s="14" t="s">
        <v>8368</v>
      </c>
    </row>
    <row r="2555" spans="1:22" ht="88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9">
        <f t="shared" si="195"/>
        <v>155.53333333333333</v>
      </c>
      <c r="P2555" s="8">
        <f t="shared" si="196"/>
        <v>38.883333333333333</v>
      </c>
      <c r="Q2555" s="4" t="s">
        <v>8325</v>
      </c>
      <c r="R2555" s="4" t="s">
        <v>8354</v>
      </c>
      <c r="S2555" s="13">
        <f t="shared" si="197"/>
        <v>41113.199155092589</v>
      </c>
      <c r="T2555" s="13">
        <f t="shared" si="198"/>
        <v>41173.199155092589</v>
      </c>
      <c r="U2555">
        <f t="shared" si="199"/>
        <v>2012</v>
      </c>
      <c r="V2555" s="14" t="s">
        <v>8373</v>
      </c>
    </row>
    <row r="2556" spans="1:22" ht="11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9">
        <f t="shared" si="195"/>
        <v>122.8</v>
      </c>
      <c r="P2556" s="8">
        <f t="shared" si="196"/>
        <v>54.985074626865675</v>
      </c>
      <c r="Q2556" s="4" t="s">
        <v>8325</v>
      </c>
      <c r="R2556" s="4" t="s">
        <v>8354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  <c r="V2556" s="14" t="s">
        <v>8370</v>
      </c>
    </row>
    <row r="2557" spans="1:22" ht="11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9">
        <f t="shared" si="195"/>
        <v>107.35</v>
      </c>
      <c r="P2557" s="8">
        <f t="shared" si="196"/>
        <v>61.342857142857142</v>
      </c>
      <c r="Q2557" s="4" t="s">
        <v>8325</v>
      </c>
      <c r="R2557" s="4" t="s">
        <v>8354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  <c r="V2557" s="14" t="s">
        <v>8369</v>
      </c>
    </row>
    <row r="2558" spans="1:22" ht="88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9">
        <f t="shared" si="195"/>
        <v>105.50335570469798</v>
      </c>
      <c r="P2558" s="8">
        <f t="shared" si="196"/>
        <v>23.117647058823529</v>
      </c>
      <c r="Q2558" s="4" t="s">
        <v>8325</v>
      </c>
      <c r="R2558" s="4" t="s">
        <v>8354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  <c r="V2558" s="14" t="s">
        <v>8377</v>
      </c>
    </row>
    <row r="2559" spans="1:22" ht="66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9">
        <f t="shared" si="195"/>
        <v>118.44444444444444</v>
      </c>
      <c r="P2559" s="8">
        <f t="shared" si="196"/>
        <v>29.611111111111111</v>
      </c>
      <c r="Q2559" s="4" t="s">
        <v>8325</v>
      </c>
      <c r="R2559" s="4" t="s">
        <v>8354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  <c r="V2559" s="14" t="s">
        <v>8369</v>
      </c>
    </row>
    <row r="2560" spans="1:22" ht="66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9">
        <f t="shared" si="195"/>
        <v>108.88</v>
      </c>
      <c r="P2560" s="8">
        <f t="shared" si="196"/>
        <v>75.611111111111114</v>
      </c>
      <c r="Q2560" s="4" t="s">
        <v>8325</v>
      </c>
      <c r="R2560" s="4" t="s">
        <v>8354</v>
      </c>
      <c r="S2560" s="13">
        <f t="shared" si="197"/>
        <v>42093.860023148147</v>
      </c>
      <c r="T2560" s="13">
        <f t="shared" si="198"/>
        <v>42125.582638888889</v>
      </c>
      <c r="U2560">
        <f t="shared" si="199"/>
        <v>2015</v>
      </c>
      <c r="V2560" s="14" t="s">
        <v>8372</v>
      </c>
    </row>
    <row r="2561" spans="1:22" ht="88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9">
        <f t="shared" si="195"/>
        <v>111.25</v>
      </c>
      <c r="P2561" s="8">
        <f t="shared" si="196"/>
        <v>35.6</v>
      </c>
      <c r="Q2561" s="4" t="s">
        <v>8325</v>
      </c>
      <c r="R2561" s="4" t="s">
        <v>8354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  <c r="V2561" s="14" t="s">
        <v>8376</v>
      </c>
    </row>
    <row r="2562" spans="1:22" ht="88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9">
        <f t="shared" si="195"/>
        <v>100.1</v>
      </c>
      <c r="P2562" s="8">
        <f t="shared" si="196"/>
        <v>143</v>
      </c>
      <c r="Q2562" s="4" t="s">
        <v>8325</v>
      </c>
      <c r="R2562" s="4" t="s">
        <v>8354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  <c r="V2562" s="14" t="s">
        <v>8368</v>
      </c>
    </row>
    <row r="2563" spans="1:22" ht="88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9">
        <f t="shared" ref="O2563:O2626" si="200">+(E2563/D2563)*100</f>
        <v>0</v>
      </c>
      <c r="P2563" s="8">
        <f t="shared" ref="P2563:P2626" si="201">+IFERROR(E2563/L2563,0)</f>
        <v>0</v>
      </c>
      <c r="Q2563" s="4" t="s">
        <v>8336</v>
      </c>
      <c r="R2563" s="4" t="s">
        <v>8337</v>
      </c>
      <c r="S2563" s="13">
        <f t="shared" ref="S2563:S2626" si="202">(((J2563/86400)+25569))</f>
        <v>42260.528807870374</v>
      </c>
      <c r="T2563" s="13">
        <f t="shared" ref="T2563:T2626" si="203">(((I2563/86400)+25569))</f>
        <v>42290.528807870374</v>
      </c>
      <c r="U2563">
        <f t="shared" ref="U2563:U2626" si="204">+YEAR(S2563)</f>
        <v>2015</v>
      </c>
      <c r="V2563" s="14" t="s">
        <v>8375</v>
      </c>
    </row>
    <row r="2564" spans="1:22" ht="11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9">
        <f t="shared" si="200"/>
        <v>0.75</v>
      </c>
      <c r="P2564" s="8">
        <f t="shared" si="201"/>
        <v>25</v>
      </c>
      <c r="Q2564" s="4" t="s">
        <v>8336</v>
      </c>
      <c r="R2564" s="4" t="s">
        <v>8337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  <c r="V2564" s="14" t="s">
        <v>8374</v>
      </c>
    </row>
    <row r="2565" spans="1:22" ht="44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9">
        <f t="shared" si="200"/>
        <v>0</v>
      </c>
      <c r="P2565" s="8">
        <f t="shared" si="201"/>
        <v>0</v>
      </c>
      <c r="Q2565" s="4" t="s">
        <v>8336</v>
      </c>
      <c r="R2565" s="4" t="s">
        <v>8337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  <c r="V2565" s="14" t="s">
        <v>8370</v>
      </c>
    </row>
    <row r="2566" spans="1:22" ht="88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9">
        <f t="shared" si="200"/>
        <v>0</v>
      </c>
      <c r="P2566" s="8">
        <f t="shared" si="201"/>
        <v>0</v>
      </c>
      <c r="Q2566" s="4" t="s">
        <v>8336</v>
      </c>
      <c r="R2566" s="4" t="s">
        <v>8337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  <c r="V2566" s="14" t="s">
        <v>8373</v>
      </c>
    </row>
    <row r="2567" spans="1:22" ht="88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9">
        <f t="shared" si="200"/>
        <v>1</v>
      </c>
      <c r="P2567" s="8">
        <f t="shared" si="201"/>
        <v>100</v>
      </c>
      <c r="Q2567" s="4" t="s">
        <v>8336</v>
      </c>
      <c r="R2567" s="4" t="s">
        <v>8337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  <c r="V2567" s="14" t="s">
        <v>8372</v>
      </c>
    </row>
    <row r="2568" spans="1:22" ht="88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9">
        <f t="shared" si="200"/>
        <v>0</v>
      </c>
      <c r="P2568" s="8">
        <f t="shared" si="201"/>
        <v>0</v>
      </c>
      <c r="Q2568" s="4" t="s">
        <v>8336</v>
      </c>
      <c r="R2568" s="4" t="s">
        <v>8337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  <c r="V2568" s="14" t="s">
        <v>8373</v>
      </c>
    </row>
    <row r="2569" spans="1:22" ht="88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9">
        <f t="shared" si="200"/>
        <v>0.26666666666666666</v>
      </c>
      <c r="P2569" s="8">
        <f t="shared" si="201"/>
        <v>60</v>
      </c>
      <c r="Q2569" s="4" t="s">
        <v>8336</v>
      </c>
      <c r="R2569" s="4" t="s">
        <v>8337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  <c r="V2569" s="14" t="s">
        <v>8372</v>
      </c>
    </row>
    <row r="2570" spans="1:22" ht="88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9">
        <f t="shared" si="200"/>
        <v>0.5</v>
      </c>
      <c r="P2570" s="8">
        <f t="shared" si="201"/>
        <v>50</v>
      </c>
      <c r="Q2570" s="4" t="s">
        <v>8336</v>
      </c>
      <c r="R2570" s="4" t="s">
        <v>8337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  <c r="V2570" s="14" t="s">
        <v>8374</v>
      </c>
    </row>
    <row r="2571" spans="1:22" ht="88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9">
        <f t="shared" si="200"/>
        <v>2.2307692307692308</v>
      </c>
      <c r="P2571" s="8">
        <f t="shared" si="201"/>
        <v>72.5</v>
      </c>
      <c r="Q2571" s="4" t="s">
        <v>8336</v>
      </c>
      <c r="R2571" s="4" t="s">
        <v>8337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  <c r="V2571" s="14" t="s">
        <v>8374</v>
      </c>
    </row>
    <row r="2572" spans="1:22" ht="88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9">
        <f t="shared" si="200"/>
        <v>0.84285714285714297</v>
      </c>
      <c r="P2572" s="8">
        <f t="shared" si="201"/>
        <v>29.5</v>
      </c>
      <c r="Q2572" s="4" t="s">
        <v>8336</v>
      </c>
      <c r="R2572" s="4" t="s">
        <v>8337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  <c r="V2572" s="14" t="s">
        <v>8367</v>
      </c>
    </row>
    <row r="2573" spans="1:22" ht="88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9">
        <f t="shared" si="200"/>
        <v>0.25</v>
      </c>
      <c r="P2573" s="8">
        <f t="shared" si="201"/>
        <v>62.5</v>
      </c>
      <c r="Q2573" s="4" t="s">
        <v>8336</v>
      </c>
      <c r="R2573" s="4" t="s">
        <v>8337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  <c r="V2573" s="14" t="s">
        <v>8372</v>
      </c>
    </row>
    <row r="2574" spans="1:22" ht="88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9">
        <f t="shared" si="200"/>
        <v>0</v>
      </c>
      <c r="P2574" s="8">
        <f t="shared" si="201"/>
        <v>0</v>
      </c>
      <c r="Q2574" s="4" t="s">
        <v>8336</v>
      </c>
      <c r="R2574" s="4" t="s">
        <v>8337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  <c r="V2574" s="14" t="s">
        <v>8372</v>
      </c>
    </row>
    <row r="2575" spans="1:22" ht="88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9">
        <f t="shared" si="200"/>
        <v>0</v>
      </c>
      <c r="P2575" s="8">
        <f t="shared" si="201"/>
        <v>0</v>
      </c>
      <c r="Q2575" s="4" t="s">
        <v>8336</v>
      </c>
      <c r="R2575" s="4" t="s">
        <v>8337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  <c r="V2575" s="14" t="s">
        <v>8373</v>
      </c>
    </row>
    <row r="2576" spans="1:22" ht="88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9">
        <f t="shared" si="200"/>
        <v>0</v>
      </c>
      <c r="P2576" s="8">
        <f t="shared" si="201"/>
        <v>0</v>
      </c>
      <c r="Q2576" s="4" t="s">
        <v>8336</v>
      </c>
      <c r="R2576" s="4" t="s">
        <v>8337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  <c r="V2576" s="14" t="s">
        <v>8369</v>
      </c>
    </row>
    <row r="2577" spans="1:22" ht="88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9">
        <f t="shared" si="200"/>
        <v>0</v>
      </c>
      <c r="P2577" s="8">
        <f t="shared" si="201"/>
        <v>0</v>
      </c>
      <c r="Q2577" s="4" t="s">
        <v>8336</v>
      </c>
      <c r="R2577" s="4" t="s">
        <v>8337</v>
      </c>
      <c r="S2577" s="13">
        <f t="shared" si="202"/>
        <v>41986.108726851853</v>
      </c>
      <c r="T2577" s="13">
        <f t="shared" si="203"/>
        <v>42016.108726851853</v>
      </c>
      <c r="U2577">
        <f t="shared" si="204"/>
        <v>2014</v>
      </c>
      <c r="V2577" s="14" t="s">
        <v>8378</v>
      </c>
    </row>
    <row r="2578" spans="1:22" ht="44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9">
        <f t="shared" si="200"/>
        <v>0</v>
      </c>
      <c r="P2578" s="8">
        <f t="shared" si="201"/>
        <v>0</v>
      </c>
      <c r="Q2578" s="4" t="s">
        <v>8336</v>
      </c>
      <c r="R2578" s="4" t="s">
        <v>8337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  <c r="V2578" s="14" t="s">
        <v>8368</v>
      </c>
    </row>
    <row r="2579" spans="1:22" ht="88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9">
        <f t="shared" si="200"/>
        <v>0</v>
      </c>
      <c r="P2579" s="8">
        <f t="shared" si="201"/>
        <v>0</v>
      </c>
      <c r="Q2579" s="4" t="s">
        <v>8336</v>
      </c>
      <c r="R2579" s="4" t="s">
        <v>8337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  <c r="V2579" s="14" t="s">
        <v>8373</v>
      </c>
    </row>
    <row r="2580" spans="1:22" ht="11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9">
        <f t="shared" si="200"/>
        <v>0</v>
      </c>
      <c r="P2580" s="8">
        <f t="shared" si="201"/>
        <v>0</v>
      </c>
      <c r="Q2580" s="4" t="s">
        <v>8336</v>
      </c>
      <c r="R2580" s="4" t="s">
        <v>8337</v>
      </c>
      <c r="S2580" s="13">
        <f t="shared" si="202"/>
        <v>42238.022905092592</v>
      </c>
      <c r="T2580" s="13">
        <f t="shared" si="203"/>
        <v>42286.708333333328</v>
      </c>
      <c r="U2580">
        <f t="shared" si="204"/>
        <v>2015</v>
      </c>
      <c r="V2580" s="14" t="s">
        <v>8374</v>
      </c>
    </row>
    <row r="2581" spans="1:22" ht="88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9">
        <f t="shared" si="200"/>
        <v>0.13849999999999998</v>
      </c>
      <c r="P2581" s="8">
        <f t="shared" si="201"/>
        <v>23.083333333333332</v>
      </c>
      <c r="Q2581" s="4" t="s">
        <v>8336</v>
      </c>
      <c r="R2581" s="4" t="s">
        <v>8337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  <c r="V2581" s="14" t="s">
        <v>8373</v>
      </c>
    </row>
    <row r="2582" spans="1:22" ht="88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9">
        <f t="shared" si="200"/>
        <v>0.6</v>
      </c>
      <c r="P2582" s="8">
        <f t="shared" si="201"/>
        <v>25.5</v>
      </c>
      <c r="Q2582" s="4" t="s">
        <v>8336</v>
      </c>
      <c r="R2582" s="4" t="s">
        <v>8337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  <c r="V2582" s="14" t="s">
        <v>8369</v>
      </c>
    </row>
    <row r="2583" spans="1:22" ht="88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9">
        <f t="shared" si="200"/>
        <v>10.6</v>
      </c>
      <c r="P2583" s="8">
        <f t="shared" si="201"/>
        <v>48.18181818181818</v>
      </c>
      <c r="Q2583" s="4" t="s">
        <v>8336</v>
      </c>
      <c r="R2583" s="4" t="s">
        <v>8337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  <c r="V2583" s="14" t="s">
        <v>8376</v>
      </c>
    </row>
    <row r="2584" spans="1:22" ht="44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9">
        <f t="shared" si="200"/>
        <v>1.1111111111111111E-3</v>
      </c>
      <c r="P2584" s="8">
        <f t="shared" si="201"/>
        <v>1</v>
      </c>
      <c r="Q2584" s="4" t="s">
        <v>8336</v>
      </c>
      <c r="R2584" s="4" t="s">
        <v>8337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  <c r="V2584" s="14" t="s">
        <v>8375</v>
      </c>
    </row>
    <row r="2585" spans="1:22" ht="88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9">
        <f t="shared" si="200"/>
        <v>0.5</v>
      </c>
      <c r="P2585" s="8">
        <f t="shared" si="201"/>
        <v>1</v>
      </c>
      <c r="Q2585" s="4" t="s">
        <v>8336</v>
      </c>
      <c r="R2585" s="4" t="s">
        <v>8337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  <c r="V2585" s="14" t="s">
        <v>8367</v>
      </c>
    </row>
    <row r="2586" spans="1:22" ht="66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9">
        <f t="shared" si="200"/>
        <v>0</v>
      </c>
      <c r="P2586" s="8">
        <f t="shared" si="201"/>
        <v>0</v>
      </c>
      <c r="Q2586" s="4" t="s">
        <v>8336</v>
      </c>
      <c r="R2586" s="4" t="s">
        <v>8337</v>
      </c>
      <c r="S2586" s="13">
        <f t="shared" si="202"/>
        <v>42140.173252314809</v>
      </c>
      <c r="T2586" s="13">
        <f t="shared" si="203"/>
        <v>42170.173252314809</v>
      </c>
      <c r="U2586">
        <f t="shared" si="204"/>
        <v>2015</v>
      </c>
      <c r="V2586" s="14" t="s">
        <v>8370</v>
      </c>
    </row>
    <row r="2587" spans="1:22" ht="88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9">
        <f t="shared" si="200"/>
        <v>0.16666666666666669</v>
      </c>
      <c r="P2587" s="8">
        <f t="shared" si="201"/>
        <v>50</v>
      </c>
      <c r="Q2587" s="4" t="s">
        <v>8336</v>
      </c>
      <c r="R2587" s="4" t="s">
        <v>8337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  <c r="V2587" s="14" t="s">
        <v>8371</v>
      </c>
    </row>
    <row r="2588" spans="1:22" ht="66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9">
        <f t="shared" si="200"/>
        <v>0.16666666666666669</v>
      </c>
      <c r="P2588" s="8">
        <f t="shared" si="201"/>
        <v>5</v>
      </c>
      <c r="Q2588" s="4" t="s">
        <v>8336</v>
      </c>
      <c r="R2588" s="4" t="s">
        <v>8337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  <c r="V2588" s="14" t="s">
        <v>8377</v>
      </c>
    </row>
    <row r="2589" spans="1:22" ht="88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9">
        <f t="shared" si="200"/>
        <v>2.4340000000000002</v>
      </c>
      <c r="P2589" s="8">
        <f t="shared" si="201"/>
        <v>202.83333333333334</v>
      </c>
      <c r="Q2589" s="4" t="s">
        <v>8336</v>
      </c>
      <c r="R2589" s="4" t="s">
        <v>8337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  <c r="V2589" s="14" t="s">
        <v>8377</v>
      </c>
    </row>
    <row r="2590" spans="1:22" ht="11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9">
        <f t="shared" si="200"/>
        <v>3.8833333333333329</v>
      </c>
      <c r="P2590" s="8">
        <f t="shared" si="201"/>
        <v>29.125</v>
      </c>
      <c r="Q2590" s="4" t="s">
        <v>8336</v>
      </c>
      <c r="R2590" s="4" t="s">
        <v>8337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  <c r="V2590" s="14" t="s">
        <v>8368</v>
      </c>
    </row>
    <row r="2591" spans="1:22" ht="88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9">
        <f t="shared" si="200"/>
        <v>0.01</v>
      </c>
      <c r="P2591" s="8">
        <f t="shared" si="201"/>
        <v>5</v>
      </c>
      <c r="Q2591" s="4" t="s">
        <v>8336</v>
      </c>
      <c r="R2591" s="4" t="s">
        <v>8337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  <c r="V2591" s="14" t="s">
        <v>8368</v>
      </c>
    </row>
    <row r="2592" spans="1:22" ht="88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9">
        <f t="shared" si="200"/>
        <v>0</v>
      </c>
      <c r="P2592" s="8">
        <f t="shared" si="201"/>
        <v>0</v>
      </c>
      <c r="Q2592" s="4" t="s">
        <v>8336</v>
      </c>
      <c r="R2592" s="4" t="s">
        <v>8337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  <c r="V2592" s="14" t="s">
        <v>8367</v>
      </c>
    </row>
    <row r="2593" spans="1:22" ht="88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9">
        <f t="shared" si="200"/>
        <v>1.7333333333333332</v>
      </c>
      <c r="P2593" s="8">
        <f t="shared" si="201"/>
        <v>13</v>
      </c>
      <c r="Q2593" s="4" t="s">
        <v>8336</v>
      </c>
      <c r="R2593" s="4" t="s">
        <v>8337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  <c r="V2593" s="14" t="s">
        <v>8367</v>
      </c>
    </row>
    <row r="2594" spans="1:22" ht="88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9">
        <f t="shared" si="200"/>
        <v>0.16666666666666669</v>
      </c>
      <c r="P2594" s="8">
        <f t="shared" si="201"/>
        <v>50</v>
      </c>
      <c r="Q2594" s="4" t="s">
        <v>8336</v>
      </c>
      <c r="R2594" s="4" t="s">
        <v>8337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  <c r="V2594" s="14" t="s">
        <v>8375</v>
      </c>
    </row>
    <row r="2595" spans="1:22" ht="110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9">
        <f t="shared" si="200"/>
        <v>0</v>
      </c>
      <c r="P2595" s="8">
        <f t="shared" si="201"/>
        <v>0</v>
      </c>
      <c r="Q2595" s="4" t="s">
        <v>8336</v>
      </c>
      <c r="R2595" s="4" t="s">
        <v>8337</v>
      </c>
      <c r="S2595" s="13">
        <f t="shared" si="202"/>
        <v>42089.845208333332</v>
      </c>
      <c r="T2595" s="13">
        <f t="shared" si="203"/>
        <v>42119.845208333332</v>
      </c>
      <c r="U2595">
        <f t="shared" si="204"/>
        <v>2015</v>
      </c>
      <c r="V2595" s="14" t="s">
        <v>8372</v>
      </c>
    </row>
    <row r="2596" spans="1:22" ht="88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9">
        <f t="shared" si="200"/>
        <v>1.25E-3</v>
      </c>
      <c r="P2596" s="8">
        <f t="shared" si="201"/>
        <v>1</v>
      </c>
      <c r="Q2596" s="4" t="s">
        <v>8336</v>
      </c>
      <c r="R2596" s="4" t="s">
        <v>8337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  <c r="V2596" s="14" t="s">
        <v>8373</v>
      </c>
    </row>
    <row r="2597" spans="1:22" ht="44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9">
        <f t="shared" si="200"/>
        <v>12.166666666666668</v>
      </c>
      <c r="P2597" s="8">
        <f t="shared" si="201"/>
        <v>96.05263157894737</v>
      </c>
      <c r="Q2597" s="4" t="s">
        <v>8336</v>
      </c>
      <c r="R2597" s="4" t="s">
        <v>8337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  <c r="V2597" s="14" t="s">
        <v>8367</v>
      </c>
    </row>
    <row r="2598" spans="1:22" ht="88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9">
        <f t="shared" si="200"/>
        <v>23.588571428571427</v>
      </c>
      <c r="P2598" s="8">
        <f t="shared" si="201"/>
        <v>305.77777777777777</v>
      </c>
      <c r="Q2598" s="4" t="s">
        <v>8336</v>
      </c>
      <c r="R2598" s="4" t="s">
        <v>8337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  <c r="V2598" s="14" t="s">
        <v>8373</v>
      </c>
    </row>
    <row r="2599" spans="1:22" ht="88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9">
        <f t="shared" si="200"/>
        <v>5.6666666666666661</v>
      </c>
      <c r="P2599" s="8">
        <f t="shared" si="201"/>
        <v>12.142857142857142</v>
      </c>
      <c r="Q2599" s="4" t="s">
        <v>8336</v>
      </c>
      <c r="R2599" s="4" t="s">
        <v>8337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  <c r="V2599" s="14" t="s">
        <v>8370</v>
      </c>
    </row>
    <row r="2600" spans="1:22" ht="66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9">
        <f t="shared" si="200"/>
        <v>39</v>
      </c>
      <c r="P2600" s="8">
        <f t="shared" si="201"/>
        <v>83.571428571428569</v>
      </c>
      <c r="Q2600" s="4" t="s">
        <v>8336</v>
      </c>
      <c r="R2600" s="4" t="s">
        <v>8337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  <c r="V2600" s="14" t="s">
        <v>8374</v>
      </c>
    </row>
    <row r="2601" spans="1:22" ht="66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9">
        <f t="shared" si="200"/>
        <v>0.99546510341776351</v>
      </c>
      <c r="P2601" s="8">
        <f t="shared" si="201"/>
        <v>18</v>
      </c>
      <c r="Q2601" s="4" t="s">
        <v>8336</v>
      </c>
      <c r="R2601" s="4" t="s">
        <v>8337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  <c r="V2601" s="14" t="s">
        <v>8371</v>
      </c>
    </row>
    <row r="2602" spans="1:22" ht="66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9">
        <f t="shared" si="200"/>
        <v>6.9320000000000004</v>
      </c>
      <c r="P2602" s="8">
        <f t="shared" si="201"/>
        <v>115.53333333333333</v>
      </c>
      <c r="Q2602" s="4" t="s">
        <v>8336</v>
      </c>
      <c r="R2602" s="4" t="s">
        <v>8337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  <c r="V2602" s="14" t="s">
        <v>8367</v>
      </c>
    </row>
    <row r="2603" spans="1:22" ht="11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9">
        <f t="shared" si="200"/>
        <v>661.4</v>
      </c>
      <c r="P2603" s="8">
        <f t="shared" si="201"/>
        <v>21.900662251655628</v>
      </c>
      <c r="Q2603" s="4" t="s">
        <v>8319</v>
      </c>
      <c r="R2603" s="4" t="s">
        <v>8355</v>
      </c>
      <c r="S2603" s="13">
        <f t="shared" si="202"/>
        <v>41150.902187500003</v>
      </c>
      <c r="T2603" s="13">
        <f t="shared" si="203"/>
        <v>41165.165972222225</v>
      </c>
      <c r="U2603">
        <f t="shared" si="204"/>
        <v>2012</v>
      </c>
      <c r="V2603" s="14" t="s">
        <v>8374</v>
      </c>
    </row>
    <row r="2604" spans="1:22" ht="88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9">
        <f t="shared" si="200"/>
        <v>326.0916666666667</v>
      </c>
      <c r="P2604" s="8">
        <f t="shared" si="201"/>
        <v>80.022494887525568</v>
      </c>
      <c r="Q2604" s="4" t="s">
        <v>8319</v>
      </c>
      <c r="R2604" s="4" t="s">
        <v>8355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  <c r="V2604" s="14" t="s">
        <v>8376</v>
      </c>
    </row>
    <row r="2605" spans="1:22" ht="66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9">
        <f t="shared" si="200"/>
        <v>101.48571428571429</v>
      </c>
      <c r="P2605" s="8">
        <f t="shared" si="201"/>
        <v>35.520000000000003</v>
      </c>
      <c r="Q2605" s="4" t="s">
        <v>8319</v>
      </c>
      <c r="R2605" s="4" t="s">
        <v>8355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  <c r="V2605" s="14" t="s">
        <v>8378</v>
      </c>
    </row>
    <row r="2606" spans="1:22" ht="88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9">
        <f t="shared" si="200"/>
        <v>104.21799999999999</v>
      </c>
      <c r="P2606" s="8">
        <f t="shared" si="201"/>
        <v>64.933333333333323</v>
      </c>
      <c r="Q2606" s="4" t="s">
        <v>8319</v>
      </c>
      <c r="R2606" s="4" t="s">
        <v>8355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  <c r="V2606" s="14" t="s">
        <v>8372</v>
      </c>
    </row>
    <row r="2607" spans="1:22" ht="88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9">
        <f t="shared" si="200"/>
        <v>107.42157000000002</v>
      </c>
      <c r="P2607" s="8">
        <f t="shared" si="201"/>
        <v>60.965703745743475</v>
      </c>
      <c r="Q2607" s="4" t="s">
        <v>8319</v>
      </c>
      <c r="R2607" s="4" t="s">
        <v>8355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  <c r="V2607" s="14" t="s">
        <v>8370</v>
      </c>
    </row>
    <row r="2608" spans="1:22" ht="110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9">
        <f t="shared" si="200"/>
        <v>110.05454545454545</v>
      </c>
      <c r="P2608" s="8">
        <f t="shared" si="201"/>
        <v>31.444155844155844</v>
      </c>
      <c r="Q2608" s="4" t="s">
        <v>8319</v>
      </c>
      <c r="R2608" s="4" t="s">
        <v>8355</v>
      </c>
      <c r="S2608" s="13">
        <f t="shared" si="202"/>
        <v>41726.712754629625</v>
      </c>
      <c r="T2608" s="13">
        <f t="shared" si="203"/>
        <v>41758.712754629625</v>
      </c>
      <c r="U2608">
        <f t="shared" si="204"/>
        <v>2014</v>
      </c>
      <c r="V2608" s="14" t="s">
        <v>8372</v>
      </c>
    </row>
    <row r="2609" spans="1:22" ht="88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9">
        <f t="shared" si="200"/>
        <v>407.7</v>
      </c>
      <c r="P2609" s="8">
        <f t="shared" si="201"/>
        <v>81.949748743718587</v>
      </c>
      <c r="Q2609" s="4" t="s">
        <v>8319</v>
      </c>
      <c r="R2609" s="4" t="s">
        <v>8355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  <c r="V2609" s="14" t="s">
        <v>8371</v>
      </c>
    </row>
    <row r="2610" spans="1:22" ht="88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9">
        <f t="shared" si="200"/>
        <v>223.92500000000001</v>
      </c>
      <c r="P2610" s="8">
        <f t="shared" si="201"/>
        <v>58.92763157894737</v>
      </c>
      <c r="Q2610" s="4" t="s">
        <v>8319</v>
      </c>
      <c r="R2610" s="4" t="s">
        <v>8355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  <c r="V2610" s="14" t="s">
        <v>8368</v>
      </c>
    </row>
    <row r="2611" spans="1:22" ht="88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9">
        <f t="shared" si="200"/>
        <v>303.80111428571428</v>
      </c>
      <c r="P2611" s="8">
        <f t="shared" si="201"/>
        <v>157.29347633136095</v>
      </c>
      <c r="Q2611" s="4" t="s">
        <v>8319</v>
      </c>
      <c r="R2611" s="4" t="s">
        <v>8355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  <c r="V2611" s="14" t="s">
        <v>8371</v>
      </c>
    </row>
    <row r="2612" spans="1:22" ht="66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9">
        <f t="shared" si="200"/>
        <v>141.3251043268175</v>
      </c>
      <c r="P2612" s="8">
        <f t="shared" si="201"/>
        <v>55.758509532062391</v>
      </c>
      <c r="Q2612" s="4" t="s">
        <v>8319</v>
      </c>
      <c r="R2612" s="4" t="s">
        <v>8355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  <c r="V2612" s="14" t="s">
        <v>8373</v>
      </c>
    </row>
    <row r="2613" spans="1:22" ht="11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9">
        <f t="shared" si="200"/>
        <v>2790.6363636363635</v>
      </c>
      <c r="P2613" s="8">
        <f t="shared" si="201"/>
        <v>83.802893802893806</v>
      </c>
      <c r="Q2613" s="4" t="s">
        <v>8319</v>
      </c>
      <c r="R2613" s="4" t="s">
        <v>8355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  <c r="V2613" s="14" t="s">
        <v>8377</v>
      </c>
    </row>
    <row r="2614" spans="1:22" ht="88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9">
        <f t="shared" si="200"/>
        <v>171.76130000000001</v>
      </c>
      <c r="P2614" s="8">
        <f t="shared" si="201"/>
        <v>58.422210884353746</v>
      </c>
      <c r="Q2614" s="4" t="s">
        <v>8319</v>
      </c>
      <c r="R2614" s="4" t="s">
        <v>8355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  <c r="V2614" s="14" t="s">
        <v>8378</v>
      </c>
    </row>
    <row r="2615" spans="1:22" ht="88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9">
        <f t="shared" si="200"/>
        <v>101.01333333333334</v>
      </c>
      <c r="P2615" s="8">
        <f t="shared" si="201"/>
        <v>270.57142857142856</v>
      </c>
      <c r="Q2615" s="4" t="s">
        <v>8319</v>
      </c>
      <c r="R2615" s="4" t="s">
        <v>8355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  <c r="V2615" s="14" t="s">
        <v>8374</v>
      </c>
    </row>
    <row r="2616" spans="1:22" ht="88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9">
        <f t="shared" si="200"/>
        <v>102</v>
      </c>
      <c r="P2616" s="8">
        <f t="shared" si="201"/>
        <v>107.1</v>
      </c>
      <c r="Q2616" s="4" t="s">
        <v>8319</v>
      </c>
      <c r="R2616" s="4" t="s">
        <v>8355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  <c r="V2616" s="14" t="s">
        <v>8369</v>
      </c>
    </row>
    <row r="2617" spans="1:22" ht="88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9">
        <f t="shared" si="200"/>
        <v>169.76511744127936</v>
      </c>
      <c r="P2617" s="8">
        <f t="shared" si="201"/>
        <v>47.180555555555557</v>
      </c>
      <c r="Q2617" s="4" t="s">
        <v>8319</v>
      </c>
      <c r="R2617" s="4" t="s">
        <v>8355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  <c r="V2617" s="14" t="s">
        <v>8372</v>
      </c>
    </row>
    <row r="2618" spans="1:22" ht="88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9">
        <f t="shared" si="200"/>
        <v>114.53400000000001</v>
      </c>
      <c r="P2618" s="8">
        <f t="shared" si="201"/>
        <v>120.30882352941177</v>
      </c>
      <c r="Q2618" s="4" t="s">
        <v>8319</v>
      </c>
      <c r="R2618" s="4" t="s">
        <v>8355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  <c r="V2618" s="14" t="s">
        <v>8373</v>
      </c>
    </row>
    <row r="2619" spans="1:22" ht="88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9">
        <f t="shared" si="200"/>
        <v>877.6</v>
      </c>
      <c r="P2619" s="8">
        <f t="shared" si="201"/>
        <v>27.59748427672956</v>
      </c>
      <c r="Q2619" s="4" t="s">
        <v>8319</v>
      </c>
      <c r="R2619" s="4" t="s">
        <v>8355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  <c r="V2619" s="14" t="s">
        <v>8375</v>
      </c>
    </row>
    <row r="2620" spans="1:22" ht="66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9">
        <f t="shared" si="200"/>
        <v>105.38666666666667</v>
      </c>
      <c r="P2620" s="8">
        <f t="shared" si="201"/>
        <v>205.2987012987013</v>
      </c>
      <c r="Q2620" s="4" t="s">
        <v>8319</v>
      </c>
      <c r="R2620" s="4" t="s">
        <v>8355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  <c r="V2620" s="14" t="s">
        <v>8376</v>
      </c>
    </row>
    <row r="2621" spans="1:22" ht="11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9">
        <f t="shared" si="200"/>
        <v>188.39999999999998</v>
      </c>
      <c r="P2621" s="8">
        <f t="shared" si="201"/>
        <v>35.547169811320757</v>
      </c>
      <c r="Q2621" s="4" t="s">
        <v>8319</v>
      </c>
      <c r="R2621" s="4" t="s">
        <v>8355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  <c r="V2621" s="14" t="s">
        <v>8375</v>
      </c>
    </row>
    <row r="2622" spans="1:22" ht="88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9">
        <f t="shared" si="200"/>
        <v>143.65230769230772</v>
      </c>
      <c r="P2622" s="8">
        <f t="shared" si="201"/>
        <v>74.639488409272587</v>
      </c>
      <c r="Q2622" s="4" t="s">
        <v>8319</v>
      </c>
      <c r="R2622" s="4" t="s">
        <v>8355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  <c r="V2622" s="14" t="s">
        <v>8375</v>
      </c>
    </row>
    <row r="2623" spans="1:22" ht="88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9">
        <f t="shared" si="200"/>
        <v>145.88</v>
      </c>
      <c r="P2623" s="8">
        <f t="shared" si="201"/>
        <v>47.058064516129029</v>
      </c>
      <c r="Q2623" s="4" t="s">
        <v>8319</v>
      </c>
      <c r="R2623" s="4" t="s">
        <v>8355</v>
      </c>
      <c r="S2623" s="13">
        <f t="shared" si="202"/>
        <v>42115.747546296298</v>
      </c>
      <c r="T2623" s="13">
        <f t="shared" si="203"/>
        <v>42145.747546296298</v>
      </c>
      <c r="U2623">
        <f t="shared" si="204"/>
        <v>2015</v>
      </c>
      <c r="V2623" s="14" t="s">
        <v>8369</v>
      </c>
    </row>
    <row r="2624" spans="1:22" ht="88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9">
        <f t="shared" si="200"/>
        <v>131.184</v>
      </c>
      <c r="P2624" s="8">
        <f t="shared" si="201"/>
        <v>26.591351351351353</v>
      </c>
      <c r="Q2624" s="4" t="s">
        <v>8319</v>
      </c>
      <c r="R2624" s="4" t="s">
        <v>8355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  <c r="V2624" s="14" t="s">
        <v>8377</v>
      </c>
    </row>
    <row r="2625" spans="1:22" ht="88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9">
        <f t="shared" si="200"/>
        <v>113.99999999999999</v>
      </c>
      <c r="P2625" s="8">
        <f t="shared" si="201"/>
        <v>36.774193548387096</v>
      </c>
      <c r="Q2625" s="4" t="s">
        <v>8319</v>
      </c>
      <c r="R2625" s="4" t="s">
        <v>8355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  <c r="V2625" s="14" t="s">
        <v>8377</v>
      </c>
    </row>
    <row r="2626" spans="1:22" ht="88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9">
        <f t="shared" si="200"/>
        <v>1379.4206249999997</v>
      </c>
      <c r="P2626" s="8">
        <f t="shared" si="201"/>
        <v>31.820544982698959</v>
      </c>
      <c r="Q2626" s="4" t="s">
        <v>8319</v>
      </c>
      <c r="R2626" s="4" t="s">
        <v>8355</v>
      </c>
      <c r="S2626" s="13">
        <f t="shared" si="202"/>
        <v>41144.421550925923</v>
      </c>
      <c r="T2626" s="13">
        <f t="shared" si="203"/>
        <v>41165.421550925923</v>
      </c>
      <c r="U2626">
        <f t="shared" si="204"/>
        <v>2012</v>
      </c>
      <c r="V2626" s="14" t="s">
        <v>8374</v>
      </c>
    </row>
    <row r="2627" spans="1:22" ht="11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9">
        <f t="shared" ref="O2627:O2690" si="205">+(E2627/D2627)*100</f>
        <v>956</v>
      </c>
      <c r="P2627" s="8">
        <f t="shared" ref="P2627:P2690" si="206">+IFERROR(E2627/L2627,0)</f>
        <v>27.576923076923077</v>
      </c>
      <c r="Q2627" s="4" t="s">
        <v>8319</v>
      </c>
      <c r="R2627" s="4" t="s">
        <v>8355</v>
      </c>
      <c r="S2627" s="13">
        <f t="shared" ref="S2627:S2690" si="207">(((J2627/86400)+25569))</f>
        <v>42658.810277777782</v>
      </c>
      <c r="T2627" s="13">
        <f t="shared" ref="T2627:T2690" si="208">(((I2627/86400)+25569))</f>
        <v>42683.851944444439</v>
      </c>
      <c r="U2627">
        <f t="shared" ref="U2627:U2690" si="209">+YEAR(S2627)</f>
        <v>2016</v>
      </c>
      <c r="V2627" s="14" t="s">
        <v>8376</v>
      </c>
    </row>
    <row r="2628" spans="1:22" ht="88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9">
        <f t="shared" si="205"/>
        <v>112.00000000000001</v>
      </c>
      <c r="P2628" s="8">
        <f t="shared" si="206"/>
        <v>56</v>
      </c>
      <c r="Q2628" s="4" t="s">
        <v>8319</v>
      </c>
      <c r="R2628" s="4" t="s">
        <v>8355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  <c r="V2628" s="14" t="s">
        <v>8370</v>
      </c>
    </row>
    <row r="2629" spans="1:22" ht="88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9">
        <f t="shared" si="205"/>
        <v>646.66666666666663</v>
      </c>
      <c r="P2629" s="8">
        <f t="shared" si="206"/>
        <v>21.555555555555557</v>
      </c>
      <c r="Q2629" s="4" t="s">
        <v>8319</v>
      </c>
      <c r="R2629" s="4" t="s">
        <v>8355</v>
      </c>
      <c r="S2629" s="13">
        <f t="shared" si="207"/>
        <v>42304.829409722224</v>
      </c>
      <c r="T2629" s="13">
        <f t="shared" si="208"/>
        <v>42334.871076388888</v>
      </c>
      <c r="U2629">
        <f t="shared" si="209"/>
        <v>2015</v>
      </c>
      <c r="V2629" s="14" t="s">
        <v>8376</v>
      </c>
    </row>
    <row r="2630" spans="1:22" ht="66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9">
        <f t="shared" si="205"/>
        <v>110.36948748510132</v>
      </c>
      <c r="P2630" s="8">
        <f t="shared" si="206"/>
        <v>44.095238095238095</v>
      </c>
      <c r="Q2630" s="4" t="s">
        <v>8319</v>
      </c>
      <c r="R2630" s="4" t="s">
        <v>8355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  <c r="V2630" s="14" t="s">
        <v>8377</v>
      </c>
    </row>
    <row r="2631" spans="1:22" ht="66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9">
        <f t="shared" si="205"/>
        <v>127.74000000000001</v>
      </c>
      <c r="P2631" s="8">
        <f t="shared" si="206"/>
        <v>63.87</v>
      </c>
      <c r="Q2631" s="4" t="s">
        <v>8319</v>
      </c>
      <c r="R2631" s="4" t="s">
        <v>8355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  <c r="V2631" s="14" t="s">
        <v>8369</v>
      </c>
    </row>
    <row r="2632" spans="1:22" ht="88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9">
        <f t="shared" si="205"/>
        <v>157.9</v>
      </c>
      <c r="P2632" s="8">
        <f t="shared" si="206"/>
        <v>38.987654320987652</v>
      </c>
      <c r="Q2632" s="4" t="s">
        <v>8319</v>
      </c>
      <c r="R2632" s="4" t="s">
        <v>8355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  <c r="V2632" s="14" t="s">
        <v>8371</v>
      </c>
    </row>
    <row r="2633" spans="1:22" ht="66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9">
        <f t="shared" si="205"/>
        <v>114.66525000000001</v>
      </c>
      <c r="P2633" s="8">
        <f t="shared" si="206"/>
        <v>80.185489510489504</v>
      </c>
      <c r="Q2633" s="4" t="s">
        <v>8319</v>
      </c>
      <c r="R2633" s="4" t="s">
        <v>8355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  <c r="V2633" s="14" t="s">
        <v>8374</v>
      </c>
    </row>
    <row r="2634" spans="1:22" ht="88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9">
        <f t="shared" si="205"/>
        <v>137.00934579439252</v>
      </c>
      <c r="P2634" s="8">
        <f t="shared" si="206"/>
        <v>34.904761904761905</v>
      </c>
      <c r="Q2634" s="4" t="s">
        <v>8319</v>
      </c>
      <c r="R2634" s="4" t="s">
        <v>8355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  <c r="V2634" s="14" t="s">
        <v>8370</v>
      </c>
    </row>
    <row r="2635" spans="1:22" ht="88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9">
        <f t="shared" si="205"/>
        <v>354.62</v>
      </c>
      <c r="P2635" s="8">
        <f t="shared" si="206"/>
        <v>89.100502512562812</v>
      </c>
      <c r="Q2635" s="4" t="s">
        <v>8319</v>
      </c>
      <c r="R2635" s="4" t="s">
        <v>8355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  <c r="V2635" s="14" t="s">
        <v>8367</v>
      </c>
    </row>
    <row r="2636" spans="1:22" ht="88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9">
        <f t="shared" si="205"/>
        <v>106.02150537634409</v>
      </c>
      <c r="P2636" s="8">
        <f t="shared" si="206"/>
        <v>39.44</v>
      </c>
      <c r="Q2636" s="4" t="s">
        <v>8319</v>
      </c>
      <c r="R2636" s="4" t="s">
        <v>8355</v>
      </c>
      <c r="S2636" s="13">
        <f t="shared" si="207"/>
        <v>42612.656493055554</v>
      </c>
      <c r="T2636" s="13">
        <f t="shared" si="208"/>
        <v>42642.656493055554</v>
      </c>
      <c r="U2636">
        <f t="shared" si="209"/>
        <v>2016</v>
      </c>
      <c r="V2636" s="14" t="s">
        <v>8374</v>
      </c>
    </row>
    <row r="2637" spans="1:22" ht="11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9">
        <f t="shared" si="205"/>
        <v>100</v>
      </c>
      <c r="P2637" s="8">
        <f t="shared" si="206"/>
        <v>136.9047619047619</v>
      </c>
      <c r="Q2637" s="4" t="s">
        <v>8319</v>
      </c>
      <c r="R2637" s="4" t="s">
        <v>8355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  <c r="V2637" s="14" t="s">
        <v>8368</v>
      </c>
    </row>
    <row r="2638" spans="1:22" ht="11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9">
        <f t="shared" si="205"/>
        <v>187.3</v>
      </c>
      <c r="P2638" s="8">
        <f t="shared" si="206"/>
        <v>37.46</v>
      </c>
      <c r="Q2638" s="4" t="s">
        <v>8319</v>
      </c>
      <c r="R2638" s="4" t="s">
        <v>8355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  <c r="V2638" s="14" t="s">
        <v>8375</v>
      </c>
    </row>
    <row r="2639" spans="1:22" ht="66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9">
        <f t="shared" si="205"/>
        <v>166.2</v>
      </c>
      <c r="P2639" s="8">
        <f t="shared" si="206"/>
        <v>31.96153846153846</v>
      </c>
      <c r="Q2639" s="4" t="s">
        <v>8319</v>
      </c>
      <c r="R2639" s="4" t="s">
        <v>8355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  <c r="V2639" s="14" t="s">
        <v>8375</v>
      </c>
    </row>
    <row r="2640" spans="1:22" ht="88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9">
        <f t="shared" si="205"/>
        <v>101.72910662824208</v>
      </c>
      <c r="P2640" s="8">
        <f t="shared" si="206"/>
        <v>25.214285714285715</v>
      </c>
      <c r="Q2640" s="4" t="s">
        <v>8319</v>
      </c>
      <c r="R2640" s="4" t="s">
        <v>8355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  <c r="V2640" s="14" t="s">
        <v>8378</v>
      </c>
    </row>
    <row r="2641" spans="1:22" ht="88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9">
        <f t="shared" si="205"/>
        <v>164</v>
      </c>
      <c r="P2641" s="8">
        <f t="shared" si="206"/>
        <v>10.040816326530612</v>
      </c>
      <c r="Q2641" s="4" t="s">
        <v>8319</v>
      </c>
      <c r="R2641" s="4" t="s">
        <v>8355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  <c r="V2641" s="14" t="s">
        <v>8367</v>
      </c>
    </row>
    <row r="2642" spans="1:22" ht="132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9">
        <f t="shared" si="205"/>
        <v>105.66666666666666</v>
      </c>
      <c r="P2642" s="8">
        <f t="shared" si="206"/>
        <v>45.94202898550725</v>
      </c>
      <c r="Q2642" s="4" t="s">
        <v>8319</v>
      </c>
      <c r="R2642" s="4" t="s">
        <v>8355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  <c r="V2642" s="14" t="s">
        <v>8369</v>
      </c>
    </row>
    <row r="2643" spans="1:22" ht="66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9">
        <f t="shared" si="205"/>
        <v>1</v>
      </c>
      <c r="P2643" s="8">
        <f t="shared" si="206"/>
        <v>15</v>
      </c>
      <c r="Q2643" s="4" t="s">
        <v>8319</v>
      </c>
      <c r="R2643" s="4" t="s">
        <v>8355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  <c r="V2643" s="14" t="s">
        <v>8374</v>
      </c>
    </row>
    <row r="2644" spans="1:22" ht="132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9">
        <f t="shared" si="205"/>
        <v>0</v>
      </c>
      <c r="P2644" s="8">
        <f t="shared" si="206"/>
        <v>0</v>
      </c>
      <c r="Q2644" s="4" t="s">
        <v>8319</v>
      </c>
      <c r="R2644" s="4" t="s">
        <v>8355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  <c r="V2644" s="14" t="s">
        <v>8371</v>
      </c>
    </row>
    <row r="2645" spans="1:22" ht="11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9">
        <f t="shared" si="205"/>
        <v>33.559730999999999</v>
      </c>
      <c r="P2645" s="8">
        <f t="shared" si="206"/>
        <v>223.58248500999335</v>
      </c>
      <c r="Q2645" s="4" t="s">
        <v>8319</v>
      </c>
      <c r="R2645" s="4" t="s">
        <v>8355</v>
      </c>
      <c r="S2645" s="13">
        <f t="shared" si="207"/>
        <v>42689.582349537042</v>
      </c>
      <c r="T2645" s="13">
        <f t="shared" si="208"/>
        <v>42725.332638888889</v>
      </c>
      <c r="U2645">
        <f t="shared" si="209"/>
        <v>2016</v>
      </c>
      <c r="V2645" s="14" t="s">
        <v>8377</v>
      </c>
    </row>
    <row r="2646" spans="1:22" ht="88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9">
        <f t="shared" si="205"/>
        <v>2.0529999999999999</v>
      </c>
      <c r="P2646" s="8">
        <f t="shared" si="206"/>
        <v>39.480769230769234</v>
      </c>
      <c r="Q2646" s="4" t="s">
        <v>8319</v>
      </c>
      <c r="R2646" s="4" t="s">
        <v>8355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  <c r="V2646" s="14" t="s">
        <v>8368</v>
      </c>
    </row>
    <row r="2647" spans="1:22" ht="88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9">
        <f t="shared" si="205"/>
        <v>10.5</v>
      </c>
      <c r="P2647" s="8">
        <f t="shared" si="206"/>
        <v>91.304347826086953</v>
      </c>
      <c r="Q2647" s="4" t="s">
        <v>8319</v>
      </c>
      <c r="R2647" s="4" t="s">
        <v>8355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  <c r="V2647" s="14" t="s">
        <v>8376</v>
      </c>
    </row>
    <row r="2648" spans="1:22" ht="88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9">
        <f t="shared" si="205"/>
        <v>8.4172840000000004</v>
      </c>
      <c r="P2648" s="8">
        <f t="shared" si="206"/>
        <v>78.666205607476627</v>
      </c>
      <c r="Q2648" s="4" t="s">
        <v>8319</v>
      </c>
      <c r="R2648" s="4" t="s">
        <v>8355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  <c r="V2648" s="14" t="s">
        <v>8374</v>
      </c>
    </row>
    <row r="2649" spans="1:22" ht="88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9">
        <f t="shared" si="205"/>
        <v>1.44</v>
      </c>
      <c r="P2649" s="8">
        <f t="shared" si="206"/>
        <v>12</v>
      </c>
      <c r="Q2649" s="4" t="s">
        <v>8319</v>
      </c>
      <c r="R2649" s="4" t="s">
        <v>8355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  <c r="V2649" s="14" t="s">
        <v>8373</v>
      </c>
    </row>
    <row r="2650" spans="1:22" ht="11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9">
        <f t="shared" si="205"/>
        <v>0.88333333333333341</v>
      </c>
      <c r="P2650" s="8">
        <f t="shared" si="206"/>
        <v>17.666666666666668</v>
      </c>
      <c r="Q2650" s="4" t="s">
        <v>8319</v>
      </c>
      <c r="R2650" s="4" t="s">
        <v>8355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  <c r="V2650" s="14" t="s">
        <v>8368</v>
      </c>
    </row>
    <row r="2651" spans="1:22" ht="44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9">
        <f t="shared" si="205"/>
        <v>9.920000000000001E-2</v>
      </c>
      <c r="P2651" s="8">
        <f t="shared" si="206"/>
        <v>41.333333333333336</v>
      </c>
      <c r="Q2651" s="4" t="s">
        <v>8319</v>
      </c>
      <c r="R2651" s="4" t="s">
        <v>8355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  <c r="V2651" s="14" t="s">
        <v>8378</v>
      </c>
    </row>
    <row r="2652" spans="1:22" ht="88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9">
        <f t="shared" si="205"/>
        <v>0.59666666666666668</v>
      </c>
      <c r="P2652" s="8">
        <f t="shared" si="206"/>
        <v>71.599999999999994</v>
      </c>
      <c r="Q2652" s="4" t="s">
        <v>8319</v>
      </c>
      <c r="R2652" s="4" t="s">
        <v>8355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  <c r="V2652" s="14" t="s">
        <v>8377</v>
      </c>
    </row>
    <row r="2653" spans="1:22" ht="88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9">
        <f t="shared" si="205"/>
        <v>1.8689285714285715</v>
      </c>
      <c r="P2653" s="8">
        <f t="shared" si="206"/>
        <v>307.8235294117647</v>
      </c>
      <c r="Q2653" s="4" t="s">
        <v>8319</v>
      </c>
      <c r="R2653" s="4" t="s">
        <v>8355</v>
      </c>
      <c r="S2653" s="13">
        <f t="shared" si="207"/>
        <v>42327.805659722224</v>
      </c>
      <c r="T2653" s="13">
        <f t="shared" si="208"/>
        <v>42355.805659722224</v>
      </c>
      <c r="U2653">
        <f t="shared" si="209"/>
        <v>2015</v>
      </c>
      <c r="V2653" s="14" t="s">
        <v>8377</v>
      </c>
    </row>
    <row r="2654" spans="1:22" ht="88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9">
        <f t="shared" si="205"/>
        <v>0.88500000000000001</v>
      </c>
      <c r="P2654" s="8">
        <f t="shared" si="206"/>
        <v>80.454545454545453</v>
      </c>
      <c r="Q2654" s="4" t="s">
        <v>8319</v>
      </c>
      <c r="R2654" s="4" t="s">
        <v>8355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  <c r="V2654" s="14" t="s">
        <v>8377</v>
      </c>
    </row>
    <row r="2655" spans="1:22" ht="88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9">
        <f t="shared" si="205"/>
        <v>11.52156862745098</v>
      </c>
      <c r="P2655" s="8">
        <f t="shared" si="206"/>
        <v>83.942857142857136</v>
      </c>
      <c r="Q2655" s="4" t="s">
        <v>8319</v>
      </c>
      <c r="R2655" s="4" t="s">
        <v>8355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  <c r="V2655" s="14" t="s">
        <v>8370</v>
      </c>
    </row>
    <row r="2656" spans="1:22" ht="88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9">
        <f t="shared" si="205"/>
        <v>5.1000000000000004E-2</v>
      </c>
      <c r="P2656" s="8">
        <f t="shared" si="206"/>
        <v>8.5</v>
      </c>
      <c r="Q2656" s="4" t="s">
        <v>8319</v>
      </c>
      <c r="R2656" s="4" t="s">
        <v>8355</v>
      </c>
      <c r="S2656" s="13">
        <f t="shared" si="207"/>
        <v>42055.600995370369</v>
      </c>
      <c r="T2656" s="13">
        <f t="shared" si="208"/>
        <v>42115.559328703705</v>
      </c>
      <c r="U2656">
        <f t="shared" si="209"/>
        <v>2015</v>
      </c>
      <c r="V2656" s="14" t="s">
        <v>8368</v>
      </c>
    </row>
    <row r="2657" spans="1:22" ht="22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9">
        <f t="shared" si="205"/>
        <v>21.033333333333335</v>
      </c>
      <c r="P2657" s="8">
        <f t="shared" si="206"/>
        <v>73.372093023255815</v>
      </c>
      <c r="Q2657" s="4" t="s">
        <v>8319</v>
      </c>
      <c r="R2657" s="4" t="s">
        <v>8355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  <c r="V2657" s="14" t="s">
        <v>8367</v>
      </c>
    </row>
    <row r="2658" spans="1:22" ht="66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9">
        <f t="shared" si="205"/>
        <v>11.436666666666667</v>
      </c>
      <c r="P2658" s="8">
        <f t="shared" si="206"/>
        <v>112.86184210526316</v>
      </c>
      <c r="Q2658" s="4" t="s">
        <v>8319</v>
      </c>
      <c r="R2658" s="4" t="s">
        <v>8355</v>
      </c>
      <c r="S2658" s="13">
        <f t="shared" si="207"/>
        <v>42767.688518518524</v>
      </c>
      <c r="T2658" s="13">
        <f t="shared" si="208"/>
        <v>42806.791666666672</v>
      </c>
      <c r="U2658">
        <f t="shared" si="209"/>
        <v>2017</v>
      </c>
      <c r="V2658" s="14" t="s">
        <v>8368</v>
      </c>
    </row>
    <row r="2659" spans="1:22" ht="88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9">
        <f t="shared" si="205"/>
        <v>18.737933333333334</v>
      </c>
      <c r="P2659" s="8">
        <f t="shared" si="206"/>
        <v>95.277627118644077</v>
      </c>
      <c r="Q2659" s="4" t="s">
        <v>8319</v>
      </c>
      <c r="R2659" s="4" t="s">
        <v>8355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  <c r="V2659" s="14" t="s">
        <v>8371</v>
      </c>
    </row>
    <row r="2660" spans="1:22" ht="88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9">
        <f t="shared" si="205"/>
        <v>9.285714285714286E-2</v>
      </c>
      <c r="P2660" s="8">
        <f t="shared" si="206"/>
        <v>22.75</v>
      </c>
      <c r="Q2660" s="4" t="s">
        <v>8319</v>
      </c>
      <c r="R2660" s="4" t="s">
        <v>8355</v>
      </c>
      <c r="S2660" s="13">
        <f t="shared" si="207"/>
        <v>42551.884189814809</v>
      </c>
      <c r="T2660" s="13">
        <f t="shared" si="208"/>
        <v>42581.884189814809</v>
      </c>
      <c r="U2660">
        <f t="shared" si="209"/>
        <v>2016</v>
      </c>
      <c r="V2660" s="14" t="s">
        <v>8371</v>
      </c>
    </row>
    <row r="2661" spans="1:22" ht="22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9">
        <f t="shared" si="205"/>
        <v>2.7204081632653061</v>
      </c>
      <c r="P2661" s="8">
        <f t="shared" si="206"/>
        <v>133.30000000000001</v>
      </c>
      <c r="Q2661" s="4" t="s">
        <v>8319</v>
      </c>
      <c r="R2661" s="4" t="s">
        <v>8355</v>
      </c>
      <c r="S2661" s="13">
        <f t="shared" si="207"/>
        <v>42082.069560185184</v>
      </c>
      <c r="T2661" s="13">
        <f t="shared" si="208"/>
        <v>42112.069560185184</v>
      </c>
      <c r="U2661">
        <f t="shared" si="209"/>
        <v>2015</v>
      </c>
      <c r="V2661" s="14" t="s">
        <v>8372</v>
      </c>
    </row>
    <row r="2662" spans="1:22" ht="11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9">
        <f t="shared" si="205"/>
        <v>9.5000000000000001E-2</v>
      </c>
      <c r="P2662" s="8">
        <f t="shared" si="206"/>
        <v>3.8</v>
      </c>
      <c r="Q2662" s="4" t="s">
        <v>8319</v>
      </c>
      <c r="R2662" s="4" t="s">
        <v>8355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  <c r="V2662" s="14" t="s">
        <v>8375</v>
      </c>
    </row>
    <row r="2663" spans="1:22" ht="88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9">
        <f t="shared" si="205"/>
        <v>102.89999999999999</v>
      </c>
      <c r="P2663" s="8">
        <f t="shared" si="206"/>
        <v>85.75</v>
      </c>
      <c r="Q2663" s="4" t="s">
        <v>8319</v>
      </c>
      <c r="R2663" s="4" t="s">
        <v>8356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  <c r="V2663" s="14" t="s">
        <v>8375</v>
      </c>
    </row>
    <row r="2664" spans="1:22" ht="110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9">
        <f t="shared" si="205"/>
        <v>106.80000000000001</v>
      </c>
      <c r="P2664" s="8">
        <f t="shared" si="206"/>
        <v>267</v>
      </c>
      <c r="Q2664" s="4" t="s">
        <v>8319</v>
      </c>
      <c r="R2664" s="4" t="s">
        <v>8356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  <c r="V2664" s="14" t="s">
        <v>8373</v>
      </c>
    </row>
    <row r="2665" spans="1:22" ht="88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9">
        <f t="shared" si="205"/>
        <v>104.59625</v>
      </c>
      <c r="P2665" s="8">
        <f t="shared" si="206"/>
        <v>373.55803571428572</v>
      </c>
      <c r="Q2665" s="4" t="s">
        <v>8319</v>
      </c>
      <c r="R2665" s="4" t="s">
        <v>8356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  <c r="V2665" s="14" t="s">
        <v>8374</v>
      </c>
    </row>
    <row r="2666" spans="1:22" ht="88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9">
        <f t="shared" si="205"/>
        <v>103.42857142857143</v>
      </c>
      <c r="P2666" s="8">
        <f t="shared" si="206"/>
        <v>174.03846153846155</v>
      </c>
      <c r="Q2666" s="4" t="s">
        <v>8319</v>
      </c>
      <c r="R2666" s="4" t="s">
        <v>8356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  <c r="V2666" s="14" t="s">
        <v>8377</v>
      </c>
    </row>
    <row r="2667" spans="1:22" ht="11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9">
        <f t="shared" si="205"/>
        <v>123.14285714285715</v>
      </c>
      <c r="P2667" s="8">
        <f t="shared" si="206"/>
        <v>93.695652173913047</v>
      </c>
      <c r="Q2667" s="4" t="s">
        <v>8319</v>
      </c>
      <c r="R2667" s="4" t="s">
        <v>8356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  <c r="V2667" s="14" t="s">
        <v>8372</v>
      </c>
    </row>
    <row r="2668" spans="1:22" ht="11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9">
        <f t="shared" si="205"/>
        <v>159.29509999999999</v>
      </c>
      <c r="P2668" s="8">
        <f t="shared" si="206"/>
        <v>77.327718446601949</v>
      </c>
      <c r="Q2668" s="4" t="s">
        <v>8319</v>
      </c>
      <c r="R2668" s="4" t="s">
        <v>8356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  <c r="V2668" s="14" t="s">
        <v>8374</v>
      </c>
    </row>
    <row r="2669" spans="1:22" ht="11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9">
        <f t="shared" si="205"/>
        <v>110.66666666666667</v>
      </c>
      <c r="P2669" s="8">
        <f t="shared" si="206"/>
        <v>92.222222222222229</v>
      </c>
      <c r="Q2669" s="4" t="s">
        <v>8319</v>
      </c>
      <c r="R2669" s="4" t="s">
        <v>8356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  <c r="V2669" s="14" t="s">
        <v>8367</v>
      </c>
    </row>
    <row r="2670" spans="1:22" ht="44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9">
        <f t="shared" si="205"/>
        <v>170.70000000000002</v>
      </c>
      <c r="P2670" s="8">
        <f t="shared" si="206"/>
        <v>60.964285714285715</v>
      </c>
      <c r="Q2670" s="4" t="s">
        <v>8319</v>
      </c>
      <c r="R2670" s="4" t="s">
        <v>8356</v>
      </c>
      <c r="S2670" s="13">
        <f t="shared" si="207"/>
        <v>42275.58871527778</v>
      </c>
      <c r="T2670" s="13">
        <f t="shared" si="208"/>
        <v>42317.60555555555</v>
      </c>
      <c r="U2670">
        <f t="shared" si="209"/>
        <v>2015</v>
      </c>
      <c r="V2670" s="14" t="s">
        <v>8375</v>
      </c>
    </row>
    <row r="2671" spans="1:22" ht="88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9">
        <f t="shared" si="205"/>
        <v>125.125</v>
      </c>
      <c r="P2671" s="8">
        <f t="shared" si="206"/>
        <v>91</v>
      </c>
      <c r="Q2671" s="4" t="s">
        <v>8319</v>
      </c>
      <c r="R2671" s="4" t="s">
        <v>8356</v>
      </c>
      <c r="S2671" s="13">
        <f t="shared" si="207"/>
        <v>42319.035833333328</v>
      </c>
      <c r="T2671" s="13">
        <f t="shared" si="208"/>
        <v>42379.035833333328</v>
      </c>
      <c r="U2671">
        <f t="shared" si="209"/>
        <v>2015</v>
      </c>
      <c r="V2671" s="14" t="s">
        <v>8377</v>
      </c>
    </row>
    <row r="2672" spans="1:22" ht="11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9">
        <f t="shared" si="205"/>
        <v>6.4158609339642041</v>
      </c>
      <c r="P2672" s="8">
        <f t="shared" si="206"/>
        <v>41.583333333333336</v>
      </c>
      <c r="Q2672" s="4" t="s">
        <v>8319</v>
      </c>
      <c r="R2672" s="4" t="s">
        <v>8356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  <c r="V2672" s="14" t="s">
        <v>8373</v>
      </c>
    </row>
    <row r="2673" spans="1:22" ht="88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9">
        <f t="shared" si="205"/>
        <v>11.343999999999999</v>
      </c>
      <c r="P2673" s="8">
        <f t="shared" si="206"/>
        <v>33.761904761904759</v>
      </c>
      <c r="Q2673" s="4" t="s">
        <v>8319</v>
      </c>
      <c r="R2673" s="4" t="s">
        <v>8356</v>
      </c>
      <c r="S2673" s="13">
        <f t="shared" si="207"/>
        <v>41962.749027777776</v>
      </c>
      <c r="T2673" s="13">
        <f t="shared" si="208"/>
        <v>41992.818055555559</v>
      </c>
      <c r="U2673">
        <f t="shared" si="209"/>
        <v>2014</v>
      </c>
      <c r="V2673" s="14" t="s">
        <v>8377</v>
      </c>
    </row>
    <row r="2674" spans="1:22" ht="88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9">
        <f t="shared" si="205"/>
        <v>33.19</v>
      </c>
      <c r="P2674" s="8">
        <f t="shared" si="206"/>
        <v>70.61702127659575</v>
      </c>
      <c r="Q2674" s="4" t="s">
        <v>8319</v>
      </c>
      <c r="R2674" s="4" t="s">
        <v>8356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  <c r="V2674" s="14" t="s">
        <v>8378</v>
      </c>
    </row>
    <row r="2675" spans="1:22" ht="88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9">
        <f t="shared" si="205"/>
        <v>27.58</v>
      </c>
      <c r="P2675" s="8">
        <f t="shared" si="206"/>
        <v>167.15151515151516</v>
      </c>
      <c r="Q2675" s="4" t="s">
        <v>8319</v>
      </c>
      <c r="R2675" s="4" t="s">
        <v>8356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  <c r="V2675" s="14" t="s">
        <v>8375</v>
      </c>
    </row>
    <row r="2676" spans="1:22" ht="11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9">
        <f t="shared" si="205"/>
        <v>62.839999999999996</v>
      </c>
      <c r="P2676" s="8">
        <f t="shared" si="206"/>
        <v>128.61988304093566</v>
      </c>
      <c r="Q2676" s="4" t="s">
        <v>8319</v>
      </c>
      <c r="R2676" s="4" t="s">
        <v>8356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  <c r="V2676" s="14" t="s">
        <v>8371</v>
      </c>
    </row>
    <row r="2677" spans="1:22" ht="88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9">
        <f t="shared" si="205"/>
        <v>7.5880000000000001</v>
      </c>
      <c r="P2677" s="8">
        <f t="shared" si="206"/>
        <v>65.41379310344827</v>
      </c>
      <c r="Q2677" s="4" t="s">
        <v>8319</v>
      </c>
      <c r="R2677" s="4" t="s">
        <v>8356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  <c r="V2677" s="14" t="s">
        <v>8376</v>
      </c>
    </row>
    <row r="2678" spans="1:22" ht="88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9">
        <f t="shared" si="205"/>
        <v>50.38095238095238</v>
      </c>
      <c r="P2678" s="8">
        <f t="shared" si="206"/>
        <v>117.55555555555556</v>
      </c>
      <c r="Q2678" s="4" t="s">
        <v>8319</v>
      </c>
      <c r="R2678" s="4" t="s">
        <v>8356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  <c r="V2678" s="14" t="s">
        <v>8369</v>
      </c>
    </row>
    <row r="2679" spans="1:22" ht="88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9">
        <f t="shared" si="205"/>
        <v>17.512820512820511</v>
      </c>
      <c r="P2679" s="8">
        <f t="shared" si="206"/>
        <v>126.48148148148148</v>
      </c>
      <c r="Q2679" s="4" t="s">
        <v>8319</v>
      </c>
      <c r="R2679" s="4" t="s">
        <v>8356</v>
      </c>
      <c r="S2679" s="13">
        <f t="shared" si="207"/>
        <v>41793.029432870375</v>
      </c>
      <c r="T2679" s="13">
        <f t="shared" si="208"/>
        <v>41823.029432870375</v>
      </c>
      <c r="U2679">
        <f t="shared" si="209"/>
        <v>2014</v>
      </c>
      <c r="V2679" s="14" t="s">
        <v>8371</v>
      </c>
    </row>
    <row r="2680" spans="1:22" ht="11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9">
        <f t="shared" si="205"/>
        <v>1.375E-2</v>
      </c>
      <c r="P2680" s="8">
        <f t="shared" si="206"/>
        <v>550</v>
      </c>
      <c r="Q2680" s="4" t="s">
        <v>8319</v>
      </c>
      <c r="R2680" s="4" t="s">
        <v>8356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  <c r="V2680" s="14" t="s">
        <v>8374</v>
      </c>
    </row>
    <row r="2681" spans="1:22" ht="11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9">
        <f t="shared" si="205"/>
        <v>0.33</v>
      </c>
      <c r="P2681" s="8">
        <f t="shared" si="206"/>
        <v>44</v>
      </c>
      <c r="Q2681" s="4" t="s">
        <v>8319</v>
      </c>
      <c r="R2681" s="4" t="s">
        <v>8356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  <c r="V2681" s="14" t="s">
        <v>8367</v>
      </c>
    </row>
    <row r="2682" spans="1:22" ht="44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9">
        <f t="shared" si="205"/>
        <v>0.86250000000000004</v>
      </c>
      <c r="P2682" s="8">
        <f t="shared" si="206"/>
        <v>69</v>
      </c>
      <c r="Q2682" s="4" t="s">
        <v>8319</v>
      </c>
      <c r="R2682" s="4" t="s">
        <v>8356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  <c r="V2682" s="14" t="s">
        <v>8372</v>
      </c>
    </row>
    <row r="2683" spans="1:22" ht="88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9">
        <f t="shared" si="205"/>
        <v>0.6875</v>
      </c>
      <c r="P2683" s="8">
        <f t="shared" si="206"/>
        <v>27.5</v>
      </c>
      <c r="Q2683" s="4" t="s">
        <v>8336</v>
      </c>
      <c r="R2683" s="4" t="s">
        <v>8337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  <c r="V2683" s="14" t="s">
        <v>8371</v>
      </c>
    </row>
    <row r="2684" spans="1:22" ht="88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9">
        <f t="shared" si="205"/>
        <v>28.299999999999997</v>
      </c>
      <c r="P2684" s="8">
        <f t="shared" si="206"/>
        <v>84.9</v>
      </c>
      <c r="Q2684" s="4" t="s">
        <v>8336</v>
      </c>
      <c r="R2684" s="4" t="s">
        <v>8337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  <c r="V2684" s="14" t="s">
        <v>8376</v>
      </c>
    </row>
    <row r="2685" spans="1:22" ht="11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9">
        <f t="shared" si="205"/>
        <v>0.24</v>
      </c>
      <c r="P2685" s="8">
        <f t="shared" si="206"/>
        <v>12</v>
      </c>
      <c r="Q2685" s="4" t="s">
        <v>8336</v>
      </c>
      <c r="R2685" s="4" t="s">
        <v>8337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  <c r="V2685" s="14" t="s">
        <v>8367</v>
      </c>
    </row>
    <row r="2686" spans="1:22" ht="88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9">
        <f t="shared" si="205"/>
        <v>1.1428571428571428</v>
      </c>
      <c r="P2686" s="8">
        <f t="shared" si="206"/>
        <v>200</v>
      </c>
      <c r="Q2686" s="4" t="s">
        <v>8336</v>
      </c>
      <c r="R2686" s="4" t="s">
        <v>8337</v>
      </c>
      <c r="S2686" s="13">
        <f t="shared" si="207"/>
        <v>41820.914641203708</v>
      </c>
      <c r="T2686" s="13">
        <f t="shared" si="208"/>
        <v>41860.914641203708</v>
      </c>
      <c r="U2686">
        <f t="shared" si="209"/>
        <v>2014</v>
      </c>
      <c r="V2686" s="14" t="s">
        <v>8371</v>
      </c>
    </row>
    <row r="2687" spans="1:22" ht="88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9">
        <f t="shared" si="205"/>
        <v>0.02</v>
      </c>
      <c r="P2687" s="8">
        <f t="shared" si="206"/>
        <v>10</v>
      </c>
      <c r="Q2687" s="4" t="s">
        <v>8336</v>
      </c>
      <c r="R2687" s="4" t="s">
        <v>8337</v>
      </c>
      <c r="S2687" s="13">
        <f t="shared" si="207"/>
        <v>42061.69594907407</v>
      </c>
      <c r="T2687" s="13">
        <f t="shared" si="208"/>
        <v>42121.654282407406</v>
      </c>
      <c r="U2687">
        <f t="shared" si="209"/>
        <v>2015</v>
      </c>
      <c r="V2687" s="14" t="s">
        <v>8368</v>
      </c>
    </row>
    <row r="2688" spans="1:22" ht="88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9">
        <f t="shared" si="205"/>
        <v>0</v>
      </c>
      <c r="P2688" s="8">
        <f t="shared" si="206"/>
        <v>0</v>
      </c>
      <c r="Q2688" s="4" t="s">
        <v>8336</v>
      </c>
      <c r="R2688" s="4" t="s">
        <v>8337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  <c r="V2688" s="14" t="s">
        <v>8375</v>
      </c>
    </row>
    <row r="2689" spans="1:22" ht="88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9">
        <f t="shared" si="205"/>
        <v>0</v>
      </c>
      <c r="P2689" s="8">
        <f t="shared" si="206"/>
        <v>0</v>
      </c>
      <c r="Q2689" s="4" t="s">
        <v>8336</v>
      </c>
      <c r="R2689" s="4" t="s">
        <v>8337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  <c r="V2689" s="14" t="s">
        <v>8370</v>
      </c>
    </row>
    <row r="2690" spans="1:22" ht="44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9">
        <f t="shared" si="205"/>
        <v>0.14799999999999999</v>
      </c>
      <c r="P2690" s="8">
        <f t="shared" si="206"/>
        <v>5.2857142857142856</v>
      </c>
      <c r="Q2690" s="4" t="s">
        <v>8336</v>
      </c>
      <c r="R2690" s="4" t="s">
        <v>8337</v>
      </c>
      <c r="S2690" s="13">
        <f t="shared" si="207"/>
        <v>42028.11886574074</v>
      </c>
      <c r="T2690" s="13">
        <f t="shared" si="208"/>
        <v>42059.125</v>
      </c>
      <c r="U2690">
        <f t="shared" si="209"/>
        <v>2015</v>
      </c>
      <c r="V2690" s="14" t="s">
        <v>8367</v>
      </c>
    </row>
    <row r="2691" spans="1:22" ht="88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9">
        <f t="shared" ref="O2691:O2754" si="210">+(E2691/D2691)*100</f>
        <v>2.8571428571428571E-3</v>
      </c>
      <c r="P2691" s="8">
        <f t="shared" ref="P2691:P2754" si="211">+IFERROR(E2691/L2691,0)</f>
        <v>1</v>
      </c>
      <c r="Q2691" s="4" t="s">
        <v>8336</v>
      </c>
      <c r="R2691" s="4" t="s">
        <v>8337</v>
      </c>
      <c r="S2691" s="13">
        <f t="shared" ref="S2691:S2754" si="212">(((J2691/86400)+25569))</f>
        <v>42551.961689814816</v>
      </c>
      <c r="T2691" s="13">
        <f t="shared" ref="T2691:T2754" si="213">(((I2691/86400)+25569))</f>
        <v>42581.961689814816</v>
      </c>
      <c r="U2691">
        <f t="shared" ref="U2691:U2754" si="214">+YEAR(S2691)</f>
        <v>2016</v>
      </c>
      <c r="V2691" s="14" t="s">
        <v>8371</v>
      </c>
    </row>
    <row r="2692" spans="1:22" ht="11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9">
        <f t="shared" si="210"/>
        <v>10.7325</v>
      </c>
      <c r="P2692" s="8">
        <f t="shared" si="211"/>
        <v>72.762711864406782</v>
      </c>
      <c r="Q2692" s="4" t="s">
        <v>8336</v>
      </c>
      <c r="R2692" s="4" t="s">
        <v>8337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  <c r="V2692" s="14" t="s">
        <v>8369</v>
      </c>
    </row>
    <row r="2693" spans="1:22" ht="66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9">
        <f t="shared" si="210"/>
        <v>5.3846153846153842E-2</v>
      </c>
      <c r="P2693" s="8">
        <f t="shared" si="211"/>
        <v>17.5</v>
      </c>
      <c r="Q2693" s="4" t="s">
        <v>8336</v>
      </c>
      <c r="R2693" s="4" t="s">
        <v>8337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  <c r="V2693" s="14" t="s">
        <v>8372</v>
      </c>
    </row>
    <row r="2694" spans="1:22" ht="88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9">
        <f t="shared" si="210"/>
        <v>0.7142857142857143</v>
      </c>
      <c r="P2694" s="8">
        <f t="shared" si="211"/>
        <v>25</v>
      </c>
      <c r="Q2694" s="4" t="s">
        <v>8336</v>
      </c>
      <c r="R2694" s="4" t="s">
        <v>8337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  <c r="V2694" s="14" t="s">
        <v>8368</v>
      </c>
    </row>
    <row r="2695" spans="1:22" ht="88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9">
        <f t="shared" si="210"/>
        <v>0.8</v>
      </c>
      <c r="P2695" s="8">
        <f t="shared" si="211"/>
        <v>13.333333333333334</v>
      </c>
      <c r="Q2695" s="4" t="s">
        <v>8336</v>
      </c>
      <c r="R2695" s="4" t="s">
        <v>8337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  <c r="V2695" s="14" t="s">
        <v>8373</v>
      </c>
    </row>
    <row r="2696" spans="1:22" ht="88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9">
        <f t="shared" si="210"/>
        <v>3.3333333333333335E-3</v>
      </c>
      <c r="P2696" s="8">
        <f t="shared" si="211"/>
        <v>1</v>
      </c>
      <c r="Q2696" s="4" t="s">
        <v>8336</v>
      </c>
      <c r="R2696" s="4" t="s">
        <v>8337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  <c r="V2696" s="14" t="s">
        <v>8374</v>
      </c>
    </row>
    <row r="2697" spans="1:22" ht="66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9">
        <f t="shared" si="210"/>
        <v>0.47333333333333333</v>
      </c>
      <c r="P2697" s="8">
        <f t="shared" si="211"/>
        <v>23.666666666666668</v>
      </c>
      <c r="Q2697" s="4" t="s">
        <v>8336</v>
      </c>
      <c r="R2697" s="4" t="s">
        <v>8337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  <c r="V2697" s="14" t="s">
        <v>8368</v>
      </c>
    </row>
    <row r="2698" spans="1:22" ht="88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9">
        <f t="shared" si="210"/>
        <v>5.65</v>
      </c>
      <c r="P2698" s="8">
        <f t="shared" si="211"/>
        <v>89.21052631578948</v>
      </c>
      <c r="Q2698" s="4" t="s">
        <v>8336</v>
      </c>
      <c r="R2698" s="4" t="s">
        <v>8337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  <c r="V2698" s="14" t="s">
        <v>8377</v>
      </c>
    </row>
    <row r="2699" spans="1:22" ht="88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9">
        <f t="shared" si="210"/>
        <v>26.35217391304348</v>
      </c>
      <c r="P2699" s="8">
        <f t="shared" si="211"/>
        <v>116.55769230769231</v>
      </c>
      <c r="Q2699" s="4" t="s">
        <v>8336</v>
      </c>
      <c r="R2699" s="4" t="s">
        <v>8337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  <c r="V2699" s="14" t="s">
        <v>8373</v>
      </c>
    </row>
    <row r="2700" spans="1:22" ht="88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9">
        <f t="shared" si="210"/>
        <v>0.325125</v>
      </c>
      <c r="P2700" s="8">
        <f t="shared" si="211"/>
        <v>13.005000000000001</v>
      </c>
      <c r="Q2700" s="4" t="s">
        <v>8336</v>
      </c>
      <c r="R2700" s="4" t="s">
        <v>8337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  <c r="V2700" s="14" t="s">
        <v>8370</v>
      </c>
    </row>
    <row r="2701" spans="1:22" ht="88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9">
        <f t="shared" si="210"/>
        <v>0</v>
      </c>
      <c r="P2701" s="8">
        <f t="shared" si="211"/>
        <v>0</v>
      </c>
      <c r="Q2701" s="4" t="s">
        <v>8336</v>
      </c>
      <c r="R2701" s="4" t="s">
        <v>8337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  <c r="V2701" s="14" t="s">
        <v>8373</v>
      </c>
    </row>
    <row r="2702" spans="1:22" ht="88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9">
        <f t="shared" si="210"/>
        <v>0.7000700070007001</v>
      </c>
      <c r="P2702" s="8">
        <f t="shared" si="211"/>
        <v>17.5</v>
      </c>
      <c r="Q2702" s="4" t="s">
        <v>8336</v>
      </c>
      <c r="R2702" s="4" t="s">
        <v>8337</v>
      </c>
      <c r="S2702" s="13">
        <f t="shared" si="212"/>
        <v>41870.874675925923</v>
      </c>
      <c r="T2702" s="13">
        <f t="shared" si="213"/>
        <v>41900.874675925923</v>
      </c>
      <c r="U2702">
        <f t="shared" si="214"/>
        <v>2014</v>
      </c>
      <c r="V2702" s="14" t="s">
        <v>8374</v>
      </c>
    </row>
    <row r="2703" spans="1:22" ht="88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9">
        <f t="shared" si="210"/>
        <v>46.176470588235297</v>
      </c>
      <c r="P2703" s="8">
        <f t="shared" si="211"/>
        <v>34.130434782608695</v>
      </c>
      <c r="Q2703" s="4" t="s">
        <v>8317</v>
      </c>
      <c r="R2703" s="4" t="s">
        <v>8357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  <c r="V2703" s="14" t="s">
        <v>8372</v>
      </c>
    </row>
    <row r="2704" spans="1:22" ht="88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9">
        <f t="shared" si="210"/>
        <v>34.410000000000004</v>
      </c>
      <c r="P2704" s="8">
        <f t="shared" si="211"/>
        <v>132.34615384615384</v>
      </c>
      <c r="Q2704" s="4" t="s">
        <v>8317</v>
      </c>
      <c r="R2704" s="4" t="s">
        <v>8357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  <c r="V2704" s="14" t="s">
        <v>8372</v>
      </c>
    </row>
    <row r="2705" spans="1:22" ht="66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9">
        <f t="shared" si="210"/>
        <v>103.75000000000001</v>
      </c>
      <c r="P2705" s="8">
        <f t="shared" si="211"/>
        <v>922.22222222222217</v>
      </c>
      <c r="Q2705" s="4" t="s">
        <v>8317</v>
      </c>
      <c r="R2705" s="4" t="s">
        <v>8357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  <c r="V2705" s="14" t="s">
        <v>8367</v>
      </c>
    </row>
    <row r="2706" spans="1:22" ht="88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9">
        <f t="shared" si="210"/>
        <v>6.0263157894736841</v>
      </c>
      <c r="P2706" s="8">
        <f t="shared" si="211"/>
        <v>163.57142857142858</v>
      </c>
      <c r="Q2706" s="4" t="s">
        <v>8317</v>
      </c>
      <c r="R2706" s="4" t="s">
        <v>8357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  <c r="V2706" s="14" t="s">
        <v>8368</v>
      </c>
    </row>
    <row r="2707" spans="1:22" ht="44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9">
        <f t="shared" si="210"/>
        <v>10.539393939393939</v>
      </c>
      <c r="P2707" s="8">
        <f t="shared" si="211"/>
        <v>217.375</v>
      </c>
      <c r="Q2707" s="4" t="s">
        <v>8317</v>
      </c>
      <c r="R2707" s="4" t="s">
        <v>8357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  <c r="V2707" s="14" t="s">
        <v>8368</v>
      </c>
    </row>
    <row r="2708" spans="1:22" ht="88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9">
        <f t="shared" si="210"/>
        <v>112.29714285714284</v>
      </c>
      <c r="P2708" s="8">
        <f t="shared" si="211"/>
        <v>149.44486692015209</v>
      </c>
      <c r="Q2708" s="4" t="s">
        <v>8317</v>
      </c>
      <c r="R2708" s="4" t="s">
        <v>8357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  <c r="V2708" s="14" t="s">
        <v>8375</v>
      </c>
    </row>
    <row r="2709" spans="1:22" ht="88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9">
        <f t="shared" si="210"/>
        <v>350.84462500000001</v>
      </c>
      <c r="P2709" s="8">
        <f t="shared" si="211"/>
        <v>71.237487309644663</v>
      </c>
      <c r="Q2709" s="4" t="s">
        <v>8317</v>
      </c>
      <c r="R2709" s="4" t="s">
        <v>8357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  <c r="V2709" s="14" t="s">
        <v>8369</v>
      </c>
    </row>
    <row r="2710" spans="1:22" ht="88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9">
        <f t="shared" si="210"/>
        <v>233.21535</v>
      </c>
      <c r="P2710" s="8">
        <f t="shared" si="211"/>
        <v>44.464318398474738</v>
      </c>
      <c r="Q2710" s="4" t="s">
        <v>8317</v>
      </c>
      <c r="R2710" s="4" t="s">
        <v>8357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  <c r="V2710" s="14" t="s">
        <v>8370</v>
      </c>
    </row>
    <row r="2711" spans="1:22" ht="88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9">
        <f t="shared" si="210"/>
        <v>101.60599999999999</v>
      </c>
      <c r="P2711" s="8">
        <f t="shared" si="211"/>
        <v>164.94480519480518</v>
      </c>
      <c r="Q2711" s="4" t="s">
        <v>8317</v>
      </c>
      <c r="R2711" s="4" t="s">
        <v>8357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  <c r="V2711" s="14" t="s">
        <v>8374</v>
      </c>
    </row>
    <row r="2712" spans="1:22" ht="66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9">
        <f t="shared" si="210"/>
        <v>153.90035000000003</v>
      </c>
      <c r="P2712" s="8">
        <f t="shared" si="211"/>
        <v>84.871516544117654</v>
      </c>
      <c r="Q2712" s="4" t="s">
        <v>8317</v>
      </c>
      <c r="R2712" s="4" t="s">
        <v>8357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  <c r="V2712" s="14" t="s">
        <v>8373</v>
      </c>
    </row>
    <row r="2713" spans="1:22" ht="11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9">
        <f t="shared" si="210"/>
        <v>100.7161125319693</v>
      </c>
      <c r="P2713" s="8">
        <f t="shared" si="211"/>
        <v>53.945205479452056</v>
      </c>
      <c r="Q2713" s="4" t="s">
        <v>8317</v>
      </c>
      <c r="R2713" s="4" t="s">
        <v>8357</v>
      </c>
      <c r="S2713" s="13">
        <f t="shared" si="212"/>
        <v>41780.745254629626</v>
      </c>
      <c r="T2713" s="13">
        <f t="shared" si="213"/>
        <v>41810.917361111111</v>
      </c>
      <c r="U2713">
        <f t="shared" si="214"/>
        <v>2014</v>
      </c>
      <c r="V2713" s="14" t="s">
        <v>8370</v>
      </c>
    </row>
    <row r="2714" spans="1:22" ht="11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9">
        <f t="shared" si="210"/>
        <v>131.38181818181818</v>
      </c>
      <c r="P2714" s="8">
        <f t="shared" si="211"/>
        <v>50.531468531468533</v>
      </c>
      <c r="Q2714" s="4" t="s">
        <v>8317</v>
      </c>
      <c r="R2714" s="4" t="s">
        <v>8357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  <c r="V2714" s="14" t="s">
        <v>8371</v>
      </c>
    </row>
    <row r="2715" spans="1:22" ht="88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9">
        <f t="shared" si="210"/>
        <v>102.24133333333334</v>
      </c>
      <c r="P2715" s="8">
        <f t="shared" si="211"/>
        <v>108.00140845070422</v>
      </c>
      <c r="Q2715" s="4" t="s">
        <v>8317</v>
      </c>
      <c r="R2715" s="4" t="s">
        <v>8357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  <c r="V2715" s="14" t="s">
        <v>8377</v>
      </c>
    </row>
    <row r="2716" spans="1:22" ht="66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9">
        <f t="shared" si="210"/>
        <v>116.35599999999999</v>
      </c>
      <c r="P2716" s="8">
        <f t="shared" si="211"/>
        <v>95.373770491803285</v>
      </c>
      <c r="Q2716" s="4" t="s">
        <v>8317</v>
      </c>
      <c r="R2716" s="4" t="s">
        <v>8357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  <c r="V2716" s="14" t="s">
        <v>8375</v>
      </c>
    </row>
    <row r="2717" spans="1:22" ht="88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9">
        <f t="shared" si="210"/>
        <v>264.62241666666665</v>
      </c>
      <c r="P2717" s="8">
        <f t="shared" si="211"/>
        <v>57.631016333938291</v>
      </c>
      <c r="Q2717" s="4" t="s">
        <v>8317</v>
      </c>
      <c r="R2717" s="4" t="s">
        <v>8357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  <c r="V2717" s="14" t="s">
        <v>8367</v>
      </c>
    </row>
    <row r="2718" spans="1:22" ht="132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9">
        <f t="shared" si="210"/>
        <v>119.98010000000001</v>
      </c>
      <c r="P2718" s="8">
        <f t="shared" si="211"/>
        <v>64.160481283422456</v>
      </c>
      <c r="Q2718" s="4" t="s">
        <v>8317</v>
      </c>
      <c r="R2718" s="4" t="s">
        <v>8357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  <c r="V2718" s="14" t="s">
        <v>8375</v>
      </c>
    </row>
    <row r="2719" spans="1:22" ht="110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9">
        <f t="shared" si="210"/>
        <v>120.10400000000001</v>
      </c>
      <c r="P2719" s="8">
        <f t="shared" si="211"/>
        <v>92.387692307692305</v>
      </c>
      <c r="Q2719" s="4" t="s">
        <v>8317</v>
      </c>
      <c r="R2719" s="4" t="s">
        <v>8357</v>
      </c>
      <c r="S2719" s="13">
        <f t="shared" si="212"/>
        <v>41934.914918981478</v>
      </c>
      <c r="T2719" s="13">
        <f t="shared" si="213"/>
        <v>41979.956585648149</v>
      </c>
      <c r="U2719">
        <f t="shared" si="214"/>
        <v>2014</v>
      </c>
      <c r="V2719" s="14" t="s">
        <v>8376</v>
      </c>
    </row>
    <row r="2720" spans="1:22" ht="88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9">
        <f t="shared" si="210"/>
        <v>103.58333333333334</v>
      </c>
      <c r="P2720" s="8">
        <f t="shared" si="211"/>
        <v>125.97972972972973</v>
      </c>
      <c r="Q2720" s="4" t="s">
        <v>8317</v>
      </c>
      <c r="R2720" s="4" t="s">
        <v>8357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  <c r="V2720" s="14" t="s">
        <v>8369</v>
      </c>
    </row>
    <row r="2721" spans="1:22" ht="88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9">
        <f t="shared" si="210"/>
        <v>108.83333333333334</v>
      </c>
      <c r="P2721" s="8">
        <f t="shared" si="211"/>
        <v>94.637681159420296</v>
      </c>
      <c r="Q2721" s="4" t="s">
        <v>8317</v>
      </c>
      <c r="R2721" s="4" t="s">
        <v>8357</v>
      </c>
      <c r="S2721" s="13">
        <f t="shared" si="212"/>
        <v>42418.031180555554</v>
      </c>
      <c r="T2721" s="13">
        <f t="shared" si="213"/>
        <v>42477.98951388889</v>
      </c>
      <c r="U2721">
        <f t="shared" si="214"/>
        <v>2016</v>
      </c>
      <c r="V2721" s="14" t="s">
        <v>8368</v>
      </c>
    </row>
    <row r="2722" spans="1:22" ht="88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9">
        <f t="shared" si="210"/>
        <v>118.12400000000001</v>
      </c>
      <c r="P2722" s="8">
        <f t="shared" si="211"/>
        <v>170.69942196531792</v>
      </c>
      <c r="Q2722" s="4" t="s">
        <v>8317</v>
      </c>
      <c r="R2722" s="4" t="s">
        <v>8357</v>
      </c>
      <c r="S2722" s="13">
        <f t="shared" si="212"/>
        <v>42655.465891203705</v>
      </c>
      <c r="T2722" s="13">
        <f t="shared" si="213"/>
        <v>42685.507557870369</v>
      </c>
      <c r="U2722">
        <f t="shared" si="214"/>
        <v>2016</v>
      </c>
      <c r="V2722" s="14" t="s">
        <v>8376</v>
      </c>
    </row>
    <row r="2723" spans="1:22" ht="88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9">
        <f t="shared" si="210"/>
        <v>1462</v>
      </c>
      <c r="P2723" s="8">
        <f t="shared" si="211"/>
        <v>40.762081784386616</v>
      </c>
      <c r="Q2723" s="4" t="s">
        <v>8319</v>
      </c>
      <c r="R2723" s="4" t="s">
        <v>8349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  <c r="V2723" s="14" t="s">
        <v>8374</v>
      </c>
    </row>
    <row r="2724" spans="1:22" ht="11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9">
        <f t="shared" si="210"/>
        <v>252.54</v>
      </c>
      <c r="P2724" s="8">
        <f t="shared" si="211"/>
        <v>68.254054054054052</v>
      </c>
      <c r="Q2724" s="4" t="s">
        <v>8319</v>
      </c>
      <c r="R2724" s="4" t="s">
        <v>8349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  <c r="V2724" s="14" t="s">
        <v>8377</v>
      </c>
    </row>
    <row r="2725" spans="1:22" ht="88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9">
        <f t="shared" si="210"/>
        <v>140.05000000000001</v>
      </c>
      <c r="P2725" s="8">
        <f t="shared" si="211"/>
        <v>95.48863636363636</v>
      </c>
      <c r="Q2725" s="4" t="s">
        <v>8319</v>
      </c>
      <c r="R2725" s="4" t="s">
        <v>8349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  <c r="V2725" s="14" t="s">
        <v>8377</v>
      </c>
    </row>
    <row r="2726" spans="1:22" ht="88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9">
        <f t="shared" si="210"/>
        <v>296.87520259319291</v>
      </c>
      <c r="P2726" s="8">
        <f t="shared" si="211"/>
        <v>7.1902649656526005</v>
      </c>
      <c r="Q2726" s="4" t="s">
        <v>8319</v>
      </c>
      <c r="R2726" s="4" t="s">
        <v>8349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  <c r="V2726" s="14" t="s">
        <v>8373</v>
      </c>
    </row>
    <row r="2727" spans="1:22" ht="66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9">
        <f t="shared" si="210"/>
        <v>144.54249999999999</v>
      </c>
      <c r="P2727" s="8">
        <f t="shared" si="211"/>
        <v>511.65486725663715</v>
      </c>
      <c r="Q2727" s="4" t="s">
        <v>8319</v>
      </c>
      <c r="R2727" s="4" t="s">
        <v>8349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  <c r="V2727" s="14" t="s">
        <v>8367</v>
      </c>
    </row>
    <row r="2728" spans="1:22" ht="44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9">
        <f t="shared" si="210"/>
        <v>105.745</v>
      </c>
      <c r="P2728" s="8">
        <f t="shared" si="211"/>
        <v>261.74504950495049</v>
      </c>
      <c r="Q2728" s="4" t="s">
        <v>8319</v>
      </c>
      <c r="R2728" s="4" t="s">
        <v>8349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  <c r="V2728" s="14" t="s">
        <v>8372</v>
      </c>
    </row>
    <row r="2729" spans="1:22" ht="88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9">
        <f t="shared" si="210"/>
        <v>493.21000000000004</v>
      </c>
      <c r="P2729" s="8">
        <f t="shared" si="211"/>
        <v>69.760961810466767</v>
      </c>
      <c r="Q2729" s="4" t="s">
        <v>8319</v>
      </c>
      <c r="R2729" s="4" t="s">
        <v>8349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  <c r="V2729" s="14" t="s">
        <v>8373</v>
      </c>
    </row>
    <row r="2730" spans="1:22" ht="44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9">
        <f t="shared" si="210"/>
        <v>201.82666666666668</v>
      </c>
      <c r="P2730" s="8">
        <f t="shared" si="211"/>
        <v>77.229591836734699</v>
      </c>
      <c r="Q2730" s="4" t="s">
        <v>8319</v>
      </c>
      <c r="R2730" s="4" t="s">
        <v>8349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  <c r="V2730" s="14" t="s">
        <v>8377</v>
      </c>
    </row>
    <row r="2731" spans="1:22" ht="66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9">
        <f t="shared" si="210"/>
        <v>104.44</v>
      </c>
      <c r="P2731" s="8">
        <f t="shared" si="211"/>
        <v>340.56521739130437</v>
      </c>
      <c r="Q2731" s="4" t="s">
        <v>8319</v>
      </c>
      <c r="R2731" s="4" t="s">
        <v>8349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  <c r="V2731" s="14" t="s">
        <v>8369</v>
      </c>
    </row>
    <row r="2732" spans="1:22" ht="66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9">
        <f t="shared" si="210"/>
        <v>170.29262962962963</v>
      </c>
      <c r="P2732" s="8">
        <f t="shared" si="211"/>
        <v>67.417903225806455</v>
      </c>
      <c r="Q2732" s="4" t="s">
        <v>8319</v>
      </c>
      <c r="R2732" s="4" t="s">
        <v>8349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  <c r="V2732" s="14" t="s">
        <v>8372</v>
      </c>
    </row>
    <row r="2733" spans="1:22" ht="88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9">
        <f t="shared" si="210"/>
        <v>104.30333333333333</v>
      </c>
      <c r="P2733" s="8">
        <f t="shared" si="211"/>
        <v>845.70270270270271</v>
      </c>
      <c r="Q2733" s="4" t="s">
        <v>8319</v>
      </c>
      <c r="R2733" s="4" t="s">
        <v>8349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  <c r="V2733" s="14" t="s">
        <v>8374</v>
      </c>
    </row>
    <row r="2734" spans="1:22" ht="88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9">
        <f t="shared" si="210"/>
        <v>118.25000000000001</v>
      </c>
      <c r="P2734" s="8">
        <f t="shared" si="211"/>
        <v>97.191780821917803</v>
      </c>
      <c r="Q2734" s="4" t="s">
        <v>8319</v>
      </c>
      <c r="R2734" s="4" t="s">
        <v>8349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  <c r="V2734" s="14" t="s">
        <v>8369</v>
      </c>
    </row>
    <row r="2735" spans="1:22" ht="11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9">
        <f t="shared" si="210"/>
        <v>107.538</v>
      </c>
      <c r="P2735" s="8">
        <f t="shared" si="211"/>
        <v>451.84033613445376</v>
      </c>
      <c r="Q2735" s="4" t="s">
        <v>8319</v>
      </c>
      <c r="R2735" s="4" t="s">
        <v>8349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  <c r="V2735" s="14" t="s">
        <v>8368</v>
      </c>
    </row>
    <row r="2736" spans="1:22" ht="11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9">
        <f t="shared" si="210"/>
        <v>2260300</v>
      </c>
      <c r="P2736" s="8">
        <f t="shared" si="211"/>
        <v>138.66871165644173</v>
      </c>
      <c r="Q2736" s="4" t="s">
        <v>8319</v>
      </c>
      <c r="R2736" s="4" t="s">
        <v>8349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  <c r="V2736" s="14" t="s">
        <v>8375</v>
      </c>
    </row>
    <row r="2737" spans="1:22" ht="88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9">
        <f t="shared" si="210"/>
        <v>978.13466666666682</v>
      </c>
      <c r="P2737" s="8">
        <f t="shared" si="211"/>
        <v>21.640147492625371</v>
      </c>
      <c r="Q2737" s="4" t="s">
        <v>8319</v>
      </c>
      <c r="R2737" s="4" t="s">
        <v>8349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  <c r="V2737" s="14" t="s">
        <v>8368</v>
      </c>
    </row>
    <row r="2738" spans="1:22" ht="110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9">
        <f t="shared" si="210"/>
        <v>122.9</v>
      </c>
      <c r="P2738" s="8">
        <f t="shared" si="211"/>
        <v>169.51724137931035</v>
      </c>
      <c r="Q2738" s="4" t="s">
        <v>8319</v>
      </c>
      <c r="R2738" s="4" t="s">
        <v>8349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  <c r="V2738" s="14" t="s">
        <v>8372</v>
      </c>
    </row>
    <row r="2739" spans="1:22" ht="88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9">
        <f t="shared" si="210"/>
        <v>246.0608</v>
      </c>
      <c r="P2739" s="8">
        <f t="shared" si="211"/>
        <v>161.88210526315791</v>
      </c>
      <c r="Q2739" s="4" t="s">
        <v>8319</v>
      </c>
      <c r="R2739" s="4" t="s">
        <v>8349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  <c r="V2739" s="14" t="s">
        <v>8378</v>
      </c>
    </row>
    <row r="2740" spans="1:22" ht="88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9">
        <f t="shared" si="210"/>
        <v>147.94</v>
      </c>
      <c r="P2740" s="8">
        <f t="shared" si="211"/>
        <v>493.13333333333333</v>
      </c>
      <c r="Q2740" s="4" t="s">
        <v>8319</v>
      </c>
      <c r="R2740" s="4" t="s">
        <v>8349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  <c r="V2740" s="14" t="s">
        <v>8375</v>
      </c>
    </row>
    <row r="2741" spans="1:22" ht="88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9">
        <f t="shared" si="210"/>
        <v>384.09090909090907</v>
      </c>
      <c r="P2741" s="8">
        <f t="shared" si="211"/>
        <v>22.120418848167539</v>
      </c>
      <c r="Q2741" s="4" t="s">
        <v>8319</v>
      </c>
      <c r="R2741" s="4" t="s">
        <v>8349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  <c r="V2741" s="14" t="s">
        <v>8372</v>
      </c>
    </row>
    <row r="2742" spans="1:22" ht="66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9">
        <f t="shared" si="210"/>
        <v>103.33333333333334</v>
      </c>
      <c r="P2742" s="8">
        <f t="shared" si="211"/>
        <v>18.235294117647058</v>
      </c>
      <c r="Q2742" s="4" t="s">
        <v>8319</v>
      </c>
      <c r="R2742" s="4" t="s">
        <v>8349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  <c r="V2742" s="14" t="s">
        <v>8368</v>
      </c>
    </row>
    <row r="2743" spans="1:22" ht="44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9">
        <f t="shared" si="210"/>
        <v>0.43750000000000006</v>
      </c>
      <c r="P2743" s="8">
        <f t="shared" si="211"/>
        <v>8.75</v>
      </c>
      <c r="Q2743" s="4" t="s">
        <v>8322</v>
      </c>
      <c r="R2743" s="4" t="s">
        <v>8358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  <c r="V2743" s="14" t="s">
        <v>8375</v>
      </c>
    </row>
    <row r="2744" spans="1:22" ht="88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9">
        <f t="shared" si="210"/>
        <v>29.24</v>
      </c>
      <c r="P2744" s="8">
        <f t="shared" si="211"/>
        <v>40.611111111111114</v>
      </c>
      <c r="Q2744" s="4" t="s">
        <v>8322</v>
      </c>
      <c r="R2744" s="4" t="s">
        <v>8358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  <c r="V2744" s="14" t="s">
        <v>8370</v>
      </c>
    </row>
    <row r="2745" spans="1:22" ht="88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9">
        <f t="shared" si="210"/>
        <v>0</v>
      </c>
      <c r="P2745" s="8">
        <f t="shared" si="211"/>
        <v>0</v>
      </c>
      <c r="Q2745" s="4" t="s">
        <v>8322</v>
      </c>
      <c r="R2745" s="4" t="s">
        <v>8358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  <c r="V2745" s="14" t="s">
        <v>8375</v>
      </c>
    </row>
    <row r="2746" spans="1:22" ht="11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9">
        <f t="shared" si="210"/>
        <v>5.21875</v>
      </c>
      <c r="P2746" s="8">
        <f t="shared" si="211"/>
        <v>37.954545454545453</v>
      </c>
      <c r="Q2746" s="4" t="s">
        <v>8322</v>
      </c>
      <c r="R2746" s="4" t="s">
        <v>8358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  <c r="V2746" s="14" t="s">
        <v>8367</v>
      </c>
    </row>
    <row r="2747" spans="1:22" ht="88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9">
        <f t="shared" si="210"/>
        <v>21.887499999999999</v>
      </c>
      <c r="P2747" s="8">
        <f t="shared" si="211"/>
        <v>35.734693877551024</v>
      </c>
      <c r="Q2747" s="4" t="s">
        <v>8322</v>
      </c>
      <c r="R2747" s="4" t="s">
        <v>8358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  <c r="V2747" s="14" t="s">
        <v>8370</v>
      </c>
    </row>
    <row r="2748" spans="1:22" ht="11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9">
        <f t="shared" si="210"/>
        <v>26.700000000000003</v>
      </c>
      <c r="P2748" s="8">
        <f t="shared" si="211"/>
        <v>42.157894736842103</v>
      </c>
      <c r="Q2748" s="4" t="s">
        <v>8322</v>
      </c>
      <c r="R2748" s="4" t="s">
        <v>8358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  <c r="V2748" s="14" t="s">
        <v>8373</v>
      </c>
    </row>
    <row r="2749" spans="1:22" ht="88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9">
        <f t="shared" si="210"/>
        <v>28.000000000000004</v>
      </c>
      <c r="P2749" s="8">
        <f t="shared" si="211"/>
        <v>35</v>
      </c>
      <c r="Q2749" s="4" t="s">
        <v>8322</v>
      </c>
      <c r="R2749" s="4" t="s">
        <v>8358</v>
      </c>
      <c r="S2749" s="13">
        <f t="shared" si="212"/>
        <v>41044.648113425923</v>
      </c>
      <c r="T2749" s="13">
        <f t="shared" si="213"/>
        <v>41076.131944444445</v>
      </c>
      <c r="U2749">
        <f t="shared" si="214"/>
        <v>2012</v>
      </c>
      <c r="V2749" s="14" t="s">
        <v>8370</v>
      </c>
    </row>
    <row r="2750" spans="1:22" ht="88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9">
        <f t="shared" si="210"/>
        <v>1.06</v>
      </c>
      <c r="P2750" s="8">
        <f t="shared" si="211"/>
        <v>13.25</v>
      </c>
      <c r="Q2750" s="4" t="s">
        <v>8322</v>
      </c>
      <c r="R2750" s="4" t="s">
        <v>8358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  <c r="V2750" s="14" t="s">
        <v>8374</v>
      </c>
    </row>
    <row r="2751" spans="1:22" ht="44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9">
        <f t="shared" si="210"/>
        <v>1.0999999999999999</v>
      </c>
      <c r="P2751" s="8">
        <f t="shared" si="211"/>
        <v>55</v>
      </c>
      <c r="Q2751" s="4" t="s">
        <v>8322</v>
      </c>
      <c r="R2751" s="4" t="s">
        <v>8358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  <c r="V2751" s="14" t="s">
        <v>8372</v>
      </c>
    </row>
    <row r="2752" spans="1:22" ht="88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9">
        <f t="shared" si="210"/>
        <v>0</v>
      </c>
      <c r="P2752" s="8">
        <f t="shared" si="211"/>
        <v>0</v>
      </c>
      <c r="Q2752" s="4" t="s">
        <v>8322</v>
      </c>
      <c r="R2752" s="4" t="s">
        <v>8358</v>
      </c>
      <c r="S2752" s="13">
        <f t="shared" si="212"/>
        <v>41078.899826388893</v>
      </c>
      <c r="T2752" s="13">
        <f t="shared" si="213"/>
        <v>41090.833333333336</v>
      </c>
      <c r="U2752">
        <f t="shared" si="214"/>
        <v>2012</v>
      </c>
      <c r="V2752" s="14" t="s">
        <v>8371</v>
      </c>
    </row>
    <row r="2753" spans="1:22" ht="11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9">
        <f t="shared" si="210"/>
        <v>0</v>
      </c>
      <c r="P2753" s="8">
        <f t="shared" si="211"/>
        <v>0</v>
      </c>
      <c r="Q2753" s="4" t="s">
        <v>8322</v>
      </c>
      <c r="R2753" s="4" t="s">
        <v>8358</v>
      </c>
      <c r="S2753" s="13">
        <f t="shared" si="212"/>
        <v>41747.887060185181</v>
      </c>
      <c r="T2753" s="13">
        <f t="shared" si="213"/>
        <v>41807.887060185181</v>
      </c>
      <c r="U2753">
        <f t="shared" si="214"/>
        <v>2014</v>
      </c>
      <c r="V2753" s="14" t="s">
        <v>8369</v>
      </c>
    </row>
    <row r="2754" spans="1:22" ht="88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9">
        <f t="shared" si="210"/>
        <v>11.458333333333332</v>
      </c>
      <c r="P2754" s="8">
        <f t="shared" si="211"/>
        <v>39.285714285714285</v>
      </c>
      <c r="Q2754" s="4" t="s">
        <v>8322</v>
      </c>
      <c r="R2754" s="4" t="s">
        <v>8358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  <c r="V2754" s="14" t="s">
        <v>8377</v>
      </c>
    </row>
    <row r="2755" spans="1:22" ht="88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9">
        <f t="shared" ref="O2755:O2818" si="215">+(E2755/D2755)*100</f>
        <v>19</v>
      </c>
      <c r="P2755" s="8">
        <f t="shared" ref="P2755:P2818" si="216">+IFERROR(E2755/L2755,0)</f>
        <v>47.5</v>
      </c>
      <c r="Q2755" s="4" t="s">
        <v>8322</v>
      </c>
      <c r="R2755" s="4" t="s">
        <v>8358</v>
      </c>
      <c r="S2755" s="13">
        <f t="shared" ref="S2755:S2818" si="217">(((J2755/86400)+25569))</f>
        <v>41117.900729166664</v>
      </c>
      <c r="T2755" s="13">
        <f t="shared" ref="T2755:T2818" si="218">(((I2755/86400)+25569))</f>
        <v>41147.900729166664</v>
      </c>
      <c r="U2755">
        <f t="shared" ref="U2755:U2818" si="219">+YEAR(S2755)</f>
        <v>2012</v>
      </c>
      <c r="V2755" s="14" t="s">
        <v>8373</v>
      </c>
    </row>
    <row r="2756" spans="1:22" ht="88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9">
        <f t="shared" si="215"/>
        <v>0</v>
      </c>
      <c r="P2756" s="8">
        <f t="shared" si="216"/>
        <v>0</v>
      </c>
      <c r="Q2756" s="4" t="s">
        <v>8322</v>
      </c>
      <c r="R2756" s="4" t="s">
        <v>8358</v>
      </c>
      <c r="S2756" s="13">
        <f t="shared" si="217"/>
        <v>41863.636006944442</v>
      </c>
      <c r="T2756" s="13">
        <f t="shared" si="218"/>
        <v>41893.636006944442</v>
      </c>
      <c r="U2756">
        <f t="shared" si="219"/>
        <v>2014</v>
      </c>
      <c r="V2756" s="14" t="s">
        <v>8374</v>
      </c>
    </row>
    <row r="2757" spans="1:22" ht="66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9">
        <f t="shared" si="215"/>
        <v>52</v>
      </c>
      <c r="P2757" s="8">
        <f t="shared" si="216"/>
        <v>17.333333333333332</v>
      </c>
      <c r="Q2757" s="4" t="s">
        <v>8322</v>
      </c>
      <c r="R2757" s="4" t="s">
        <v>8358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  <c r="V2757" s="14" t="s">
        <v>8372</v>
      </c>
    </row>
    <row r="2758" spans="1:22" ht="88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9">
        <f t="shared" si="215"/>
        <v>10.48</v>
      </c>
      <c r="P2758" s="8">
        <f t="shared" si="216"/>
        <v>31.757575757575758</v>
      </c>
      <c r="Q2758" s="4" t="s">
        <v>8322</v>
      </c>
      <c r="R2758" s="4" t="s">
        <v>8358</v>
      </c>
      <c r="S2758" s="13">
        <f t="shared" si="217"/>
        <v>41620.900474537033</v>
      </c>
      <c r="T2758" s="13">
        <f t="shared" si="218"/>
        <v>41650.900474537033</v>
      </c>
      <c r="U2758">
        <f t="shared" si="219"/>
        <v>2013</v>
      </c>
      <c r="V2758" s="14" t="s">
        <v>8378</v>
      </c>
    </row>
    <row r="2759" spans="1:22" ht="44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9">
        <f t="shared" si="215"/>
        <v>0.66666666666666674</v>
      </c>
      <c r="P2759" s="8">
        <f t="shared" si="216"/>
        <v>5</v>
      </c>
      <c r="Q2759" s="4" t="s">
        <v>8322</v>
      </c>
      <c r="R2759" s="4" t="s">
        <v>8358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  <c r="V2759" s="14" t="s">
        <v>8373</v>
      </c>
    </row>
    <row r="2760" spans="1:22" ht="11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9">
        <f t="shared" si="215"/>
        <v>11.700000000000001</v>
      </c>
      <c r="P2760" s="8">
        <f t="shared" si="216"/>
        <v>39</v>
      </c>
      <c r="Q2760" s="4" t="s">
        <v>8322</v>
      </c>
      <c r="R2760" s="4" t="s">
        <v>8358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  <c r="V2760" s="14" t="s">
        <v>8375</v>
      </c>
    </row>
    <row r="2761" spans="1:22" ht="88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9">
        <f t="shared" si="215"/>
        <v>10.5</v>
      </c>
      <c r="P2761" s="8">
        <f t="shared" si="216"/>
        <v>52.5</v>
      </c>
      <c r="Q2761" s="4" t="s">
        <v>8322</v>
      </c>
      <c r="R2761" s="4" t="s">
        <v>8358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  <c r="V2761" s="14" t="s">
        <v>8371</v>
      </c>
    </row>
    <row r="2762" spans="1:22" ht="88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9">
        <f t="shared" si="215"/>
        <v>0</v>
      </c>
      <c r="P2762" s="8">
        <f t="shared" si="216"/>
        <v>0</v>
      </c>
      <c r="Q2762" s="4" t="s">
        <v>8322</v>
      </c>
      <c r="R2762" s="4" t="s">
        <v>8358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  <c r="V2762" s="14" t="s">
        <v>8370</v>
      </c>
    </row>
    <row r="2763" spans="1:22" ht="66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9">
        <f t="shared" si="215"/>
        <v>0.72</v>
      </c>
      <c r="P2763" s="8">
        <f t="shared" si="216"/>
        <v>9</v>
      </c>
      <c r="Q2763" s="4" t="s">
        <v>8322</v>
      </c>
      <c r="R2763" s="4" t="s">
        <v>8358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  <c r="V2763" s="14" t="s">
        <v>8378</v>
      </c>
    </row>
    <row r="2764" spans="1:22" ht="88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9">
        <f t="shared" si="215"/>
        <v>0.76923076923076927</v>
      </c>
      <c r="P2764" s="8">
        <f t="shared" si="216"/>
        <v>25</v>
      </c>
      <c r="Q2764" s="4" t="s">
        <v>8322</v>
      </c>
      <c r="R2764" s="4" t="s">
        <v>8358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  <c r="V2764" s="14" t="s">
        <v>8367</v>
      </c>
    </row>
    <row r="2765" spans="1:22" ht="66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9">
        <f t="shared" si="215"/>
        <v>0.22842639593908631</v>
      </c>
      <c r="P2765" s="8">
        <f t="shared" si="216"/>
        <v>30</v>
      </c>
      <c r="Q2765" s="4" t="s">
        <v>8322</v>
      </c>
      <c r="R2765" s="4" t="s">
        <v>8358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  <c r="V2765" s="14" t="s">
        <v>8369</v>
      </c>
    </row>
    <row r="2766" spans="1:22" ht="88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9">
        <f t="shared" si="215"/>
        <v>1.125</v>
      </c>
      <c r="P2766" s="8">
        <f t="shared" si="216"/>
        <v>11.25</v>
      </c>
      <c r="Q2766" s="4" t="s">
        <v>8322</v>
      </c>
      <c r="R2766" s="4" t="s">
        <v>8358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  <c r="V2766" s="14" t="s">
        <v>8370</v>
      </c>
    </row>
    <row r="2767" spans="1:22" ht="66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9">
        <f t="shared" si="215"/>
        <v>0</v>
      </c>
      <c r="P2767" s="8">
        <f t="shared" si="216"/>
        <v>0</v>
      </c>
      <c r="Q2767" s="4" t="s">
        <v>8322</v>
      </c>
      <c r="R2767" s="4" t="s">
        <v>8358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  <c r="V2767" s="14" t="s">
        <v>8376</v>
      </c>
    </row>
    <row r="2768" spans="1:22" ht="88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9">
        <f t="shared" si="215"/>
        <v>2</v>
      </c>
      <c r="P2768" s="8">
        <f t="shared" si="216"/>
        <v>25</v>
      </c>
      <c r="Q2768" s="4" t="s">
        <v>8322</v>
      </c>
      <c r="R2768" s="4" t="s">
        <v>8358</v>
      </c>
      <c r="S2768" s="13">
        <f t="shared" si="217"/>
        <v>40736.668032407411</v>
      </c>
      <c r="T2768" s="13">
        <f t="shared" si="218"/>
        <v>40766.668032407411</v>
      </c>
      <c r="U2768">
        <f t="shared" si="219"/>
        <v>2011</v>
      </c>
      <c r="V2768" s="14" t="s">
        <v>8373</v>
      </c>
    </row>
    <row r="2769" spans="1:22" ht="88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9">
        <f t="shared" si="215"/>
        <v>0.85000000000000009</v>
      </c>
      <c r="P2769" s="8">
        <f t="shared" si="216"/>
        <v>11.333333333333334</v>
      </c>
      <c r="Q2769" s="4" t="s">
        <v>8322</v>
      </c>
      <c r="R2769" s="4" t="s">
        <v>8358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  <c r="V2769" s="14" t="s">
        <v>8371</v>
      </c>
    </row>
    <row r="2770" spans="1:22" ht="88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9">
        <f t="shared" si="215"/>
        <v>14.314285714285715</v>
      </c>
      <c r="P2770" s="8">
        <f t="shared" si="216"/>
        <v>29.470588235294116</v>
      </c>
      <c r="Q2770" s="4" t="s">
        <v>8322</v>
      </c>
      <c r="R2770" s="4" t="s">
        <v>8358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  <c r="V2770" s="14" t="s">
        <v>8368</v>
      </c>
    </row>
    <row r="2771" spans="1:22" ht="88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9">
        <f t="shared" si="215"/>
        <v>0.25</v>
      </c>
      <c r="P2771" s="8">
        <f t="shared" si="216"/>
        <v>1</v>
      </c>
      <c r="Q2771" s="4" t="s">
        <v>8322</v>
      </c>
      <c r="R2771" s="4" t="s">
        <v>8358</v>
      </c>
      <c r="S2771" s="13">
        <f t="shared" si="217"/>
        <v>41745.826273148152</v>
      </c>
      <c r="T2771" s="13">
        <f t="shared" si="218"/>
        <v>41795.826273148152</v>
      </c>
      <c r="U2771">
        <f t="shared" si="219"/>
        <v>2014</v>
      </c>
      <c r="V2771" s="14" t="s">
        <v>8369</v>
      </c>
    </row>
    <row r="2772" spans="1:22" ht="88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9">
        <f t="shared" si="215"/>
        <v>10.411249999999999</v>
      </c>
      <c r="P2772" s="8">
        <f t="shared" si="216"/>
        <v>63.098484848484851</v>
      </c>
      <c r="Q2772" s="4" t="s">
        <v>8322</v>
      </c>
      <c r="R2772" s="4" t="s">
        <v>8358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  <c r="V2772" s="14" t="s">
        <v>8368</v>
      </c>
    </row>
    <row r="2773" spans="1:22" ht="11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9">
        <f t="shared" si="215"/>
        <v>0</v>
      </c>
      <c r="P2773" s="8">
        <f t="shared" si="216"/>
        <v>0</v>
      </c>
      <c r="Q2773" s="4" t="s">
        <v>8322</v>
      </c>
      <c r="R2773" s="4" t="s">
        <v>8358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  <c r="V2773" s="14" t="s">
        <v>8378</v>
      </c>
    </row>
    <row r="2774" spans="1:22" ht="88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9">
        <f t="shared" si="215"/>
        <v>0</v>
      </c>
      <c r="P2774" s="8">
        <f t="shared" si="216"/>
        <v>0</v>
      </c>
      <c r="Q2774" s="4" t="s">
        <v>8322</v>
      </c>
      <c r="R2774" s="4" t="s">
        <v>8358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  <c r="V2774" s="14" t="s">
        <v>8375</v>
      </c>
    </row>
    <row r="2775" spans="1:22" ht="66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9">
        <f t="shared" si="215"/>
        <v>0.18867924528301888</v>
      </c>
      <c r="P2775" s="8">
        <f t="shared" si="216"/>
        <v>1</v>
      </c>
      <c r="Q2775" s="4" t="s">
        <v>8322</v>
      </c>
      <c r="R2775" s="4" t="s">
        <v>8358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  <c r="V2775" s="14" t="s">
        <v>8369</v>
      </c>
    </row>
    <row r="2776" spans="1:22" ht="88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9">
        <f t="shared" si="215"/>
        <v>14.249999999999998</v>
      </c>
      <c r="P2776" s="8">
        <f t="shared" si="216"/>
        <v>43.846153846153847</v>
      </c>
      <c r="Q2776" s="4" t="s">
        <v>8322</v>
      </c>
      <c r="R2776" s="4" t="s">
        <v>8358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  <c r="V2776" s="14" t="s">
        <v>8368</v>
      </c>
    </row>
    <row r="2777" spans="1:22" ht="88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9">
        <f t="shared" si="215"/>
        <v>3</v>
      </c>
      <c r="P2777" s="8">
        <f t="shared" si="216"/>
        <v>75</v>
      </c>
      <c r="Q2777" s="4" t="s">
        <v>8322</v>
      </c>
      <c r="R2777" s="4" t="s">
        <v>8358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  <c r="V2777" s="14" t="s">
        <v>8377</v>
      </c>
    </row>
    <row r="2778" spans="1:22" ht="11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9">
        <f t="shared" si="215"/>
        <v>7.8809523809523814</v>
      </c>
      <c r="P2778" s="8">
        <f t="shared" si="216"/>
        <v>45.972222222222221</v>
      </c>
      <c r="Q2778" s="4" t="s">
        <v>8322</v>
      </c>
      <c r="R2778" s="4" t="s">
        <v>8358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  <c r="V2778" s="14" t="s">
        <v>8370</v>
      </c>
    </row>
    <row r="2779" spans="1:22" ht="88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9">
        <f t="shared" si="215"/>
        <v>0.33333333333333337</v>
      </c>
      <c r="P2779" s="8">
        <f t="shared" si="216"/>
        <v>10</v>
      </c>
      <c r="Q2779" s="4" t="s">
        <v>8322</v>
      </c>
      <c r="R2779" s="4" t="s">
        <v>8358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  <c r="V2779" s="14" t="s">
        <v>8371</v>
      </c>
    </row>
    <row r="2780" spans="1:22" ht="11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9">
        <f t="shared" si="215"/>
        <v>25.545454545454543</v>
      </c>
      <c r="P2780" s="8">
        <f t="shared" si="216"/>
        <v>93.666666666666671</v>
      </c>
      <c r="Q2780" s="4" t="s">
        <v>8322</v>
      </c>
      <c r="R2780" s="4" t="s">
        <v>8358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  <c r="V2780" s="14" t="s">
        <v>8373</v>
      </c>
    </row>
    <row r="2781" spans="1:22" ht="88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9">
        <f t="shared" si="215"/>
        <v>2.12</v>
      </c>
      <c r="P2781" s="8">
        <f t="shared" si="216"/>
        <v>53</v>
      </c>
      <c r="Q2781" s="4" t="s">
        <v>8322</v>
      </c>
      <c r="R2781" s="4" t="s">
        <v>8358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  <c r="V2781" s="14" t="s">
        <v>8376</v>
      </c>
    </row>
    <row r="2782" spans="1:22" ht="66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9">
        <f t="shared" si="215"/>
        <v>0</v>
      </c>
      <c r="P2782" s="8">
        <f t="shared" si="216"/>
        <v>0</v>
      </c>
      <c r="Q2782" s="4" t="s">
        <v>8322</v>
      </c>
      <c r="R2782" s="4" t="s">
        <v>8358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  <c r="V2782" s="14" t="s">
        <v>8368</v>
      </c>
    </row>
    <row r="2783" spans="1:22" ht="66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9">
        <f t="shared" si="215"/>
        <v>105.28</v>
      </c>
      <c r="P2783" s="8">
        <f t="shared" si="216"/>
        <v>47</v>
      </c>
      <c r="Q2783" s="4" t="s">
        <v>8317</v>
      </c>
      <c r="R2783" s="4" t="s">
        <v>8318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  <c r="V2783" s="14" t="s">
        <v>8367</v>
      </c>
    </row>
    <row r="2784" spans="1:22" ht="66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9">
        <f t="shared" si="215"/>
        <v>120</v>
      </c>
      <c r="P2784" s="8">
        <f t="shared" si="216"/>
        <v>66.666666666666671</v>
      </c>
      <c r="Q2784" s="4" t="s">
        <v>8317</v>
      </c>
      <c r="R2784" s="4" t="s">
        <v>8318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  <c r="V2784" s="14" t="s">
        <v>8367</v>
      </c>
    </row>
    <row r="2785" spans="1:22" ht="88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9">
        <f t="shared" si="215"/>
        <v>114.5</v>
      </c>
      <c r="P2785" s="8">
        <f t="shared" si="216"/>
        <v>18.770491803278688</v>
      </c>
      <c r="Q2785" s="4" t="s">
        <v>8317</v>
      </c>
      <c r="R2785" s="4" t="s">
        <v>8318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  <c r="V2785" s="14" t="s">
        <v>8369</v>
      </c>
    </row>
    <row r="2786" spans="1:22" ht="88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9">
        <f t="shared" si="215"/>
        <v>119</v>
      </c>
      <c r="P2786" s="8">
        <f t="shared" si="216"/>
        <v>66.111111111111114</v>
      </c>
      <c r="Q2786" s="4" t="s">
        <v>8317</v>
      </c>
      <c r="R2786" s="4" t="s">
        <v>8318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  <c r="V2786" s="14" t="s">
        <v>8376</v>
      </c>
    </row>
    <row r="2787" spans="1:22" ht="88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9">
        <f t="shared" si="215"/>
        <v>104.67999999999999</v>
      </c>
      <c r="P2787" s="8">
        <f t="shared" si="216"/>
        <v>36.859154929577464</v>
      </c>
      <c r="Q2787" s="4" t="s">
        <v>8317</v>
      </c>
      <c r="R2787" s="4" t="s">
        <v>8318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  <c r="V2787" s="14" t="s">
        <v>8373</v>
      </c>
    </row>
    <row r="2788" spans="1:22" ht="66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9">
        <f t="shared" si="215"/>
        <v>117.83999999999999</v>
      </c>
      <c r="P2788" s="8">
        <f t="shared" si="216"/>
        <v>39.810810810810814</v>
      </c>
      <c r="Q2788" s="4" t="s">
        <v>8317</v>
      </c>
      <c r="R2788" s="4" t="s">
        <v>8318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  <c r="V2788" s="14" t="s">
        <v>8371</v>
      </c>
    </row>
    <row r="2789" spans="1:22" ht="88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9">
        <f t="shared" si="215"/>
        <v>119.7</v>
      </c>
      <c r="P2789" s="8">
        <f t="shared" si="216"/>
        <v>31.5</v>
      </c>
      <c r="Q2789" s="4" t="s">
        <v>8317</v>
      </c>
      <c r="R2789" s="4" t="s">
        <v>8318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  <c r="V2789" s="14" t="s">
        <v>8371</v>
      </c>
    </row>
    <row r="2790" spans="1:22" ht="88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9">
        <f t="shared" si="215"/>
        <v>102.49999999999999</v>
      </c>
      <c r="P2790" s="8">
        <f t="shared" si="216"/>
        <v>102.5</v>
      </c>
      <c r="Q2790" s="4" t="s">
        <v>8317</v>
      </c>
      <c r="R2790" s="4" t="s">
        <v>8318</v>
      </c>
      <c r="S2790" s="13">
        <f t="shared" si="217"/>
        <v>42550.701886574076</v>
      </c>
      <c r="T2790" s="13">
        <f t="shared" si="218"/>
        <v>42580.701886574076</v>
      </c>
      <c r="U2790">
        <f t="shared" si="219"/>
        <v>2016</v>
      </c>
      <c r="V2790" s="14" t="s">
        <v>8371</v>
      </c>
    </row>
    <row r="2791" spans="1:22" ht="44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9">
        <f t="shared" si="215"/>
        <v>101.16666666666667</v>
      </c>
      <c r="P2791" s="8">
        <f t="shared" si="216"/>
        <v>126.45833333333333</v>
      </c>
      <c r="Q2791" s="4" t="s">
        <v>8317</v>
      </c>
      <c r="R2791" s="4" t="s">
        <v>8318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  <c r="V2791" s="14" t="s">
        <v>8368</v>
      </c>
    </row>
    <row r="2792" spans="1:22" ht="88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9">
        <f t="shared" si="215"/>
        <v>105.33333333333333</v>
      </c>
      <c r="P2792" s="8">
        <f t="shared" si="216"/>
        <v>47.878787878787875</v>
      </c>
      <c r="Q2792" s="4" t="s">
        <v>8317</v>
      </c>
      <c r="R2792" s="4" t="s">
        <v>8318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  <c r="V2792" s="14" t="s">
        <v>8367</v>
      </c>
    </row>
    <row r="2793" spans="1:22" ht="11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9">
        <f t="shared" si="215"/>
        <v>102.49999999999999</v>
      </c>
      <c r="P2793" s="8">
        <f t="shared" si="216"/>
        <v>73.214285714285708</v>
      </c>
      <c r="Q2793" s="4" t="s">
        <v>8317</v>
      </c>
      <c r="R2793" s="4" t="s">
        <v>8318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  <c r="V2793" s="14" t="s">
        <v>8374</v>
      </c>
    </row>
    <row r="2794" spans="1:22" ht="110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9">
        <f t="shared" si="215"/>
        <v>107.60000000000001</v>
      </c>
      <c r="P2794" s="8">
        <f t="shared" si="216"/>
        <v>89.666666666666671</v>
      </c>
      <c r="Q2794" s="4" t="s">
        <v>8317</v>
      </c>
      <c r="R2794" s="4" t="s">
        <v>8318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  <c r="V2794" s="14" t="s">
        <v>8371</v>
      </c>
    </row>
    <row r="2795" spans="1:22" ht="11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9">
        <f t="shared" si="215"/>
        <v>110.5675</v>
      </c>
      <c r="P2795" s="8">
        <f t="shared" si="216"/>
        <v>151.4623287671233</v>
      </c>
      <c r="Q2795" s="4" t="s">
        <v>8317</v>
      </c>
      <c r="R2795" s="4" t="s">
        <v>8318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  <c r="V2795" s="14" t="s">
        <v>8371</v>
      </c>
    </row>
    <row r="2796" spans="1:22" ht="11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9">
        <f t="shared" si="215"/>
        <v>150</v>
      </c>
      <c r="P2796" s="8">
        <f t="shared" si="216"/>
        <v>25</v>
      </c>
      <c r="Q2796" s="4" t="s">
        <v>8317</v>
      </c>
      <c r="R2796" s="4" t="s">
        <v>8318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  <c r="V2796" s="14" t="s">
        <v>8368</v>
      </c>
    </row>
    <row r="2797" spans="1:22" ht="88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9">
        <f t="shared" si="215"/>
        <v>104.28571428571429</v>
      </c>
      <c r="P2797" s="8">
        <f t="shared" si="216"/>
        <v>36.5</v>
      </c>
      <c r="Q2797" s="4" t="s">
        <v>8317</v>
      </c>
      <c r="R2797" s="4" t="s">
        <v>8318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  <c r="V2797" s="14" t="s">
        <v>8370</v>
      </c>
    </row>
    <row r="2798" spans="1:22" ht="88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9">
        <f t="shared" si="215"/>
        <v>115.5</v>
      </c>
      <c r="P2798" s="8">
        <f t="shared" si="216"/>
        <v>44</v>
      </c>
      <c r="Q2798" s="4" t="s">
        <v>8317</v>
      </c>
      <c r="R2798" s="4" t="s">
        <v>8318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  <c r="V2798" s="14" t="s">
        <v>8371</v>
      </c>
    </row>
    <row r="2799" spans="1:22" ht="88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9">
        <f t="shared" si="215"/>
        <v>102.64512500000001</v>
      </c>
      <c r="P2799" s="8">
        <f t="shared" si="216"/>
        <v>87.357553191489373</v>
      </c>
      <c r="Q2799" s="4" t="s">
        <v>8317</v>
      </c>
      <c r="R2799" s="4" t="s">
        <v>8318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  <c r="V2799" s="14" t="s">
        <v>8371</v>
      </c>
    </row>
    <row r="2800" spans="1:22" ht="11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9">
        <f t="shared" si="215"/>
        <v>101.4</v>
      </c>
      <c r="P2800" s="8">
        <f t="shared" si="216"/>
        <v>36.474820143884891</v>
      </c>
      <c r="Q2800" s="4" t="s">
        <v>8317</v>
      </c>
      <c r="R2800" s="4" t="s">
        <v>8318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  <c r="V2800" s="14" t="s">
        <v>8373</v>
      </c>
    </row>
    <row r="2801" spans="1:22" ht="11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9">
        <f t="shared" si="215"/>
        <v>116.6348</v>
      </c>
      <c r="P2801" s="8">
        <f t="shared" si="216"/>
        <v>44.859538461538463</v>
      </c>
      <c r="Q2801" s="4" t="s">
        <v>8317</v>
      </c>
      <c r="R2801" s="4" t="s">
        <v>8318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  <c r="V2801" s="14" t="s">
        <v>8370</v>
      </c>
    </row>
    <row r="2802" spans="1:22" ht="88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9">
        <f t="shared" si="215"/>
        <v>133</v>
      </c>
      <c r="P2802" s="8">
        <f t="shared" si="216"/>
        <v>42.903225806451616</v>
      </c>
      <c r="Q2802" s="4" t="s">
        <v>8317</v>
      </c>
      <c r="R2802" s="4" t="s">
        <v>8318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  <c r="V2802" s="14" t="s">
        <v>8377</v>
      </c>
    </row>
    <row r="2803" spans="1:22" ht="88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9">
        <f t="shared" si="215"/>
        <v>133.20000000000002</v>
      </c>
      <c r="P2803" s="8">
        <f t="shared" si="216"/>
        <v>51.230769230769234</v>
      </c>
      <c r="Q2803" s="4" t="s">
        <v>8317</v>
      </c>
      <c r="R2803" s="4" t="s">
        <v>8318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  <c r="V2803" s="14" t="s">
        <v>8375</v>
      </c>
    </row>
    <row r="2804" spans="1:22" ht="88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9">
        <f t="shared" si="215"/>
        <v>101.83333333333333</v>
      </c>
      <c r="P2804" s="8">
        <f t="shared" si="216"/>
        <v>33.944444444444443</v>
      </c>
      <c r="Q2804" s="4" t="s">
        <v>8317</v>
      </c>
      <c r="R2804" s="4" t="s">
        <v>8318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  <c r="V2804" s="14" t="s">
        <v>8373</v>
      </c>
    </row>
    <row r="2805" spans="1:22" ht="88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9">
        <f t="shared" si="215"/>
        <v>127.95</v>
      </c>
      <c r="P2805" s="8">
        <f t="shared" si="216"/>
        <v>90.744680851063833</v>
      </c>
      <c r="Q2805" s="4" t="s">
        <v>8317</v>
      </c>
      <c r="R2805" s="4" t="s">
        <v>8318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  <c r="V2805" s="14" t="s">
        <v>8371</v>
      </c>
    </row>
    <row r="2806" spans="1:22" ht="88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9">
        <f t="shared" si="215"/>
        <v>114.99999999999999</v>
      </c>
      <c r="P2806" s="8">
        <f t="shared" si="216"/>
        <v>50</v>
      </c>
      <c r="Q2806" s="4" t="s">
        <v>8317</v>
      </c>
      <c r="R2806" s="4" t="s">
        <v>8318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  <c r="V2806" s="14" t="s">
        <v>8374</v>
      </c>
    </row>
    <row r="2807" spans="1:22" ht="11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9">
        <f t="shared" si="215"/>
        <v>110.00000000000001</v>
      </c>
      <c r="P2807" s="8">
        <f t="shared" si="216"/>
        <v>24.444444444444443</v>
      </c>
      <c r="Q2807" s="4" t="s">
        <v>8317</v>
      </c>
      <c r="R2807" s="4" t="s">
        <v>8318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  <c r="V2807" s="14" t="s">
        <v>8373</v>
      </c>
    </row>
    <row r="2808" spans="1:22" ht="88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9">
        <f t="shared" si="215"/>
        <v>112.1</v>
      </c>
      <c r="P2808" s="8">
        <f t="shared" si="216"/>
        <v>44.25</v>
      </c>
      <c r="Q2808" s="4" t="s">
        <v>8317</v>
      </c>
      <c r="R2808" s="4" t="s">
        <v>8318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  <c r="V2808" s="14" t="s">
        <v>8371</v>
      </c>
    </row>
    <row r="2809" spans="1:22" ht="44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9">
        <f t="shared" si="215"/>
        <v>126</v>
      </c>
      <c r="P2809" s="8">
        <f t="shared" si="216"/>
        <v>67.741935483870961</v>
      </c>
      <c r="Q2809" s="4" t="s">
        <v>8317</v>
      </c>
      <c r="R2809" s="4" t="s">
        <v>8318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  <c r="V2809" s="14" t="s">
        <v>8370</v>
      </c>
    </row>
    <row r="2810" spans="1:22" ht="88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9">
        <f t="shared" si="215"/>
        <v>100.24444444444444</v>
      </c>
      <c r="P2810" s="8">
        <f t="shared" si="216"/>
        <v>65.376811594202906</v>
      </c>
      <c r="Q2810" s="4" t="s">
        <v>8317</v>
      </c>
      <c r="R2810" s="4" t="s">
        <v>8318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  <c r="V2810" s="14" t="s">
        <v>8373</v>
      </c>
    </row>
    <row r="2811" spans="1:22" ht="11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9">
        <f t="shared" si="215"/>
        <v>102.4</v>
      </c>
      <c r="P2811" s="8">
        <f t="shared" si="216"/>
        <v>121.9047619047619</v>
      </c>
      <c r="Q2811" s="4" t="s">
        <v>8317</v>
      </c>
      <c r="R2811" s="4" t="s">
        <v>8318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  <c r="V2811" s="14" t="s">
        <v>8372</v>
      </c>
    </row>
    <row r="2812" spans="1:22" ht="88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9">
        <f t="shared" si="215"/>
        <v>108.2</v>
      </c>
      <c r="P2812" s="8">
        <f t="shared" si="216"/>
        <v>47.456140350877192</v>
      </c>
      <c r="Q2812" s="4" t="s">
        <v>8317</v>
      </c>
      <c r="R2812" s="4" t="s">
        <v>8318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  <c r="V2812" s="14" t="s">
        <v>8369</v>
      </c>
    </row>
    <row r="2813" spans="1:22" ht="66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9">
        <f t="shared" si="215"/>
        <v>100.27</v>
      </c>
      <c r="P2813" s="8">
        <f t="shared" si="216"/>
        <v>92.842592592592595</v>
      </c>
      <c r="Q2813" s="4" t="s">
        <v>8317</v>
      </c>
      <c r="R2813" s="4" t="s">
        <v>8318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  <c r="V2813" s="14" t="s">
        <v>8367</v>
      </c>
    </row>
    <row r="2814" spans="1:22" ht="66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9">
        <f t="shared" si="215"/>
        <v>113.3</v>
      </c>
      <c r="P2814" s="8">
        <f t="shared" si="216"/>
        <v>68.253012048192772</v>
      </c>
      <c r="Q2814" s="4" t="s">
        <v>8317</v>
      </c>
      <c r="R2814" s="4" t="s">
        <v>8318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  <c r="V2814" s="14" t="s">
        <v>8368</v>
      </c>
    </row>
    <row r="2815" spans="1:22" ht="88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9">
        <f t="shared" si="215"/>
        <v>127.57571428571428</v>
      </c>
      <c r="P2815" s="8">
        <f t="shared" si="216"/>
        <v>37.209583333333335</v>
      </c>
      <c r="Q2815" s="4" t="s">
        <v>8317</v>
      </c>
      <c r="R2815" s="4" t="s">
        <v>8318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  <c r="V2815" s="14" t="s">
        <v>8377</v>
      </c>
    </row>
    <row r="2816" spans="1:22" ht="88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9">
        <f t="shared" si="215"/>
        <v>107.73333333333332</v>
      </c>
      <c r="P2816" s="8">
        <f t="shared" si="216"/>
        <v>25.25</v>
      </c>
      <c r="Q2816" s="4" t="s">
        <v>8317</v>
      </c>
      <c r="R2816" s="4" t="s">
        <v>8318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  <c r="V2816" s="14" t="s">
        <v>8369</v>
      </c>
    </row>
    <row r="2817" spans="1:22" ht="88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9">
        <f t="shared" si="215"/>
        <v>242</v>
      </c>
      <c r="P2817" s="8">
        <f t="shared" si="216"/>
        <v>43.214285714285715</v>
      </c>
      <c r="Q2817" s="4" t="s">
        <v>8317</v>
      </c>
      <c r="R2817" s="4" t="s">
        <v>8318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  <c r="V2817" s="14" t="s">
        <v>8373</v>
      </c>
    </row>
    <row r="2818" spans="1:22" ht="88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9">
        <f t="shared" si="215"/>
        <v>141.56666666666666</v>
      </c>
      <c r="P2818" s="8">
        <f t="shared" si="216"/>
        <v>25.130177514792898</v>
      </c>
      <c r="Q2818" s="4" t="s">
        <v>8317</v>
      </c>
      <c r="R2818" s="4" t="s">
        <v>8318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  <c r="V2818" s="14" t="s">
        <v>8373</v>
      </c>
    </row>
    <row r="2819" spans="1:22" ht="11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9">
        <f t="shared" ref="O2819:O2882" si="220">+(E2819/D2819)*100</f>
        <v>130</v>
      </c>
      <c r="P2819" s="8">
        <f t="shared" ref="P2819:P2882" si="221">+IFERROR(E2819/L2819,0)</f>
        <v>23.636363636363637</v>
      </c>
      <c r="Q2819" s="4" t="s">
        <v>8317</v>
      </c>
      <c r="R2819" s="4" t="s">
        <v>8318</v>
      </c>
      <c r="S2819" s="13">
        <f t="shared" ref="S2819:S2882" si="222">(((J2819/86400)+25569))</f>
        <v>42023.634976851856</v>
      </c>
      <c r="T2819" s="13">
        <f t="shared" ref="T2819:T2882" si="223">(((I2819/86400)+25569))</f>
        <v>42063.634976851856</v>
      </c>
      <c r="U2819">
        <f t="shared" ref="U2819:U2882" si="224">+YEAR(S2819)</f>
        <v>2015</v>
      </c>
      <c r="V2819" s="14" t="s">
        <v>8367</v>
      </c>
    </row>
    <row r="2820" spans="1:22" ht="88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9">
        <f t="shared" si="220"/>
        <v>106.03</v>
      </c>
      <c r="P2820" s="8">
        <f t="shared" si="221"/>
        <v>103.95098039215686</v>
      </c>
      <c r="Q2820" s="4" t="s">
        <v>8317</v>
      </c>
      <c r="R2820" s="4" t="s">
        <v>8318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  <c r="V2820" s="14" t="s">
        <v>8375</v>
      </c>
    </row>
    <row r="2821" spans="1:22" ht="88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9">
        <f t="shared" si="220"/>
        <v>104.80000000000001</v>
      </c>
      <c r="P2821" s="8">
        <f t="shared" si="221"/>
        <v>50.384615384615387</v>
      </c>
      <c r="Q2821" s="4" t="s">
        <v>8317</v>
      </c>
      <c r="R2821" s="4" t="s">
        <v>8318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  <c r="V2821" s="14" t="s">
        <v>8370</v>
      </c>
    </row>
    <row r="2822" spans="1:22" ht="88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9">
        <f t="shared" si="220"/>
        <v>136</v>
      </c>
      <c r="P2822" s="8">
        <f t="shared" si="221"/>
        <v>13.6</v>
      </c>
      <c r="Q2822" s="4" t="s">
        <v>8317</v>
      </c>
      <c r="R2822" s="4" t="s">
        <v>8318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  <c r="V2822" s="14" t="s">
        <v>8368</v>
      </c>
    </row>
    <row r="2823" spans="1:22" ht="11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9">
        <f t="shared" si="220"/>
        <v>100</v>
      </c>
      <c r="P2823" s="8">
        <f t="shared" si="221"/>
        <v>28.571428571428573</v>
      </c>
      <c r="Q2823" s="4" t="s">
        <v>8317</v>
      </c>
      <c r="R2823" s="4" t="s">
        <v>8318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  <c r="V2823" s="14" t="s">
        <v>8374</v>
      </c>
    </row>
    <row r="2824" spans="1:22" ht="88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9">
        <f t="shared" si="220"/>
        <v>100</v>
      </c>
      <c r="P2824" s="8">
        <f t="shared" si="221"/>
        <v>63.829787234042556</v>
      </c>
      <c r="Q2824" s="4" t="s">
        <v>8317</v>
      </c>
      <c r="R2824" s="4" t="s">
        <v>8318</v>
      </c>
      <c r="S2824" s="13">
        <f t="shared" si="222"/>
        <v>42060.683935185181</v>
      </c>
      <c r="T2824" s="13">
        <f t="shared" si="223"/>
        <v>42090.642268518517</v>
      </c>
      <c r="U2824">
        <f t="shared" si="224"/>
        <v>2015</v>
      </c>
      <c r="V2824" s="14" t="s">
        <v>8368</v>
      </c>
    </row>
    <row r="2825" spans="1:22" ht="11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9">
        <f t="shared" si="220"/>
        <v>124</v>
      </c>
      <c r="P2825" s="8">
        <f t="shared" si="221"/>
        <v>8.8571428571428577</v>
      </c>
      <c r="Q2825" s="4" t="s">
        <v>8317</v>
      </c>
      <c r="R2825" s="4" t="s">
        <v>8318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  <c r="V2825" s="14" t="s">
        <v>8372</v>
      </c>
    </row>
    <row r="2826" spans="1:22" ht="66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9">
        <f t="shared" si="220"/>
        <v>116.92307692307693</v>
      </c>
      <c r="P2826" s="8">
        <f t="shared" si="221"/>
        <v>50.666666666666664</v>
      </c>
      <c r="Q2826" s="4" t="s">
        <v>8317</v>
      </c>
      <c r="R2826" s="4" t="s">
        <v>8318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  <c r="V2826" s="14" t="s">
        <v>8370</v>
      </c>
    </row>
    <row r="2827" spans="1:22" ht="88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9">
        <f t="shared" si="220"/>
        <v>103.33333333333334</v>
      </c>
      <c r="P2827" s="8">
        <f t="shared" si="221"/>
        <v>60.784313725490193</v>
      </c>
      <c r="Q2827" s="4" t="s">
        <v>8317</v>
      </c>
      <c r="R2827" s="4" t="s">
        <v>8318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  <c r="V2827" s="14" t="s">
        <v>8377</v>
      </c>
    </row>
    <row r="2828" spans="1:22" ht="88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9">
        <f t="shared" si="220"/>
        <v>107.74999999999999</v>
      </c>
      <c r="P2828" s="8">
        <f t="shared" si="221"/>
        <v>113.42105263157895</v>
      </c>
      <c r="Q2828" s="4" t="s">
        <v>8317</v>
      </c>
      <c r="R2828" s="4" t="s">
        <v>8318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  <c r="V2828" s="14" t="s">
        <v>8371</v>
      </c>
    </row>
    <row r="2829" spans="1:22" ht="88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9">
        <f t="shared" si="220"/>
        <v>120.24999999999999</v>
      </c>
      <c r="P2829" s="8">
        <f t="shared" si="221"/>
        <v>104.56521739130434</v>
      </c>
      <c r="Q2829" s="4" t="s">
        <v>8317</v>
      </c>
      <c r="R2829" s="4" t="s">
        <v>8318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  <c r="V2829" s="14" t="s">
        <v>8370</v>
      </c>
    </row>
    <row r="2830" spans="1:22" ht="88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9">
        <f t="shared" si="220"/>
        <v>100.37894736842105</v>
      </c>
      <c r="P2830" s="8">
        <f t="shared" si="221"/>
        <v>98.30927835051547</v>
      </c>
      <c r="Q2830" s="4" t="s">
        <v>8317</v>
      </c>
      <c r="R2830" s="4" t="s">
        <v>8318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  <c r="V2830" s="14" t="s">
        <v>8375</v>
      </c>
    </row>
    <row r="2831" spans="1:22" ht="88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9">
        <f t="shared" si="220"/>
        <v>106.52</v>
      </c>
      <c r="P2831" s="8">
        <f t="shared" si="221"/>
        <v>35.039473684210527</v>
      </c>
      <c r="Q2831" s="4" t="s">
        <v>8317</v>
      </c>
      <c r="R2831" s="4" t="s">
        <v>8318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  <c r="V2831" s="14" t="s">
        <v>8370</v>
      </c>
    </row>
    <row r="2832" spans="1:22" ht="66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9">
        <f t="shared" si="220"/>
        <v>100</v>
      </c>
      <c r="P2832" s="8">
        <f t="shared" si="221"/>
        <v>272.72727272727275</v>
      </c>
      <c r="Q2832" s="4" t="s">
        <v>8317</v>
      </c>
      <c r="R2832" s="4" t="s">
        <v>8318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  <c r="V2832" s="14" t="s">
        <v>8369</v>
      </c>
    </row>
    <row r="2833" spans="1:22" ht="66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9">
        <f t="shared" si="220"/>
        <v>110.66666666666667</v>
      </c>
      <c r="P2833" s="8">
        <f t="shared" si="221"/>
        <v>63.846153846153847</v>
      </c>
      <c r="Q2833" s="4" t="s">
        <v>8317</v>
      </c>
      <c r="R2833" s="4" t="s">
        <v>8318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  <c r="V2833" s="14" t="s">
        <v>8371</v>
      </c>
    </row>
    <row r="2834" spans="1:22" ht="11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9">
        <f t="shared" si="220"/>
        <v>114.71959999999999</v>
      </c>
      <c r="P2834" s="8">
        <f t="shared" si="221"/>
        <v>30.189368421052631</v>
      </c>
      <c r="Q2834" s="4" t="s">
        <v>8317</v>
      </c>
      <c r="R2834" s="4" t="s">
        <v>8318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  <c r="V2834" s="14" t="s">
        <v>8376</v>
      </c>
    </row>
    <row r="2835" spans="1:22" ht="44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9">
        <f t="shared" si="220"/>
        <v>108.25925925925925</v>
      </c>
      <c r="P2835" s="8">
        <f t="shared" si="221"/>
        <v>83.51428571428572</v>
      </c>
      <c r="Q2835" s="4" t="s">
        <v>8317</v>
      </c>
      <c r="R2835" s="4" t="s">
        <v>8318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  <c r="V2835" s="14" t="s">
        <v>8375</v>
      </c>
    </row>
    <row r="2836" spans="1:22" ht="88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9">
        <f t="shared" si="220"/>
        <v>170</v>
      </c>
      <c r="P2836" s="8">
        <f t="shared" si="221"/>
        <v>64.761904761904759</v>
      </c>
      <c r="Q2836" s="4" t="s">
        <v>8317</v>
      </c>
      <c r="R2836" s="4" t="s">
        <v>8318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  <c r="V2836" s="14" t="s">
        <v>8367</v>
      </c>
    </row>
    <row r="2837" spans="1:22" ht="88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9">
        <f t="shared" si="220"/>
        <v>187.09899999999999</v>
      </c>
      <c r="P2837" s="8">
        <f t="shared" si="221"/>
        <v>20.118172043010752</v>
      </c>
      <c r="Q2837" s="4" t="s">
        <v>8317</v>
      </c>
      <c r="R2837" s="4" t="s">
        <v>8318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  <c r="V2837" s="14" t="s">
        <v>8377</v>
      </c>
    </row>
    <row r="2838" spans="1:22" ht="88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9">
        <f t="shared" si="220"/>
        <v>107.77777777777777</v>
      </c>
      <c r="P2838" s="8">
        <f t="shared" si="221"/>
        <v>44.090909090909093</v>
      </c>
      <c r="Q2838" s="4" t="s">
        <v>8317</v>
      </c>
      <c r="R2838" s="4" t="s">
        <v>8318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  <c r="V2838" s="14" t="s">
        <v>8367</v>
      </c>
    </row>
    <row r="2839" spans="1:22" ht="11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9">
        <f t="shared" si="220"/>
        <v>100</v>
      </c>
      <c r="P2839" s="8">
        <f t="shared" si="221"/>
        <v>40.476190476190474</v>
      </c>
      <c r="Q2839" s="4" t="s">
        <v>8317</v>
      </c>
      <c r="R2839" s="4" t="s">
        <v>8318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  <c r="V2839" s="14" t="s">
        <v>8376</v>
      </c>
    </row>
    <row r="2840" spans="1:22" ht="88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9">
        <f t="shared" si="220"/>
        <v>120.24999999999999</v>
      </c>
      <c r="P2840" s="8">
        <f t="shared" si="221"/>
        <v>44.537037037037038</v>
      </c>
      <c r="Q2840" s="4" t="s">
        <v>8317</v>
      </c>
      <c r="R2840" s="4" t="s">
        <v>8318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  <c r="V2840" s="14" t="s">
        <v>8373</v>
      </c>
    </row>
    <row r="2841" spans="1:22" ht="11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9">
        <f t="shared" si="220"/>
        <v>111.42857142857143</v>
      </c>
      <c r="P2841" s="8">
        <f t="shared" si="221"/>
        <v>125.80645161290323</v>
      </c>
      <c r="Q2841" s="4" t="s">
        <v>8317</v>
      </c>
      <c r="R2841" s="4" t="s">
        <v>8318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  <c r="V2841" s="14" t="s">
        <v>8374</v>
      </c>
    </row>
    <row r="2842" spans="1:22" ht="11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9">
        <f t="shared" si="220"/>
        <v>104</v>
      </c>
      <c r="P2842" s="8">
        <f t="shared" si="221"/>
        <v>19.696969696969695</v>
      </c>
      <c r="Q2842" s="4" t="s">
        <v>8317</v>
      </c>
      <c r="R2842" s="4" t="s">
        <v>8318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  <c r="V2842" s="14" t="s">
        <v>8368</v>
      </c>
    </row>
    <row r="2843" spans="1:22" ht="11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9">
        <f t="shared" si="220"/>
        <v>1</v>
      </c>
      <c r="P2843" s="8">
        <f t="shared" si="221"/>
        <v>10</v>
      </c>
      <c r="Q2843" s="4" t="s">
        <v>8317</v>
      </c>
      <c r="R2843" s="4" t="s">
        <v>8318</v>
      </c>
      <c r="S2843" s="13">
        <f t="shared" si="222"/>
        <v>42291.739548611113</v>
      </c>
      <c r="T2843" s="13">
        <f t="shared" si="223"/>
        <v>42351.781215277777</v>
      </c>
      <c r="U2843">
        <f t="shared" si="224"/>
        <v>2015</v>
      </c>
      <c r="V2843" s="14" t="s">
        <v>8376</v>
      </c>
    </row>
    <row r="2844" spans="1:22" ht="88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9">
        <f t="shared" si="220"/>
        <v>0</v>
      </c>
      <c r="P2844" s="8">
        <f t="shared" si="221"/>
        <v>0</v>
      </c>
      <c r="Q2844" s="4" t="s">
        <v>8317</v>
      </c>
      <c r="R2844" s="4" t="s">
        <v>8318</v>
      </c>
      <c r="S2844" s="13">
        <f t="shared" si="222"/>
        <v>41784.95248842593</v>
      </c>
      <c r="T2844" s="13">
        <f t="shared" si="223"/>
        <v>41811.458333333336</v>
      </c>
      <c r="U2844">
        <f t="shared" si="224"/>
        <v>2014</v>
      </c>
      <c r="V2844" s="14" t="s">
        <v>8370</v>
      </c>
    </row>
    <row r="2845" spans="1:22" ht="11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9">
        <f t="shared" si="220"/>
        <v>0</v>
      </c>
      <c r="P2845" s="8">
        <f t="shared" si="221"/>
        <v>0</v>
      </c>
      <c r="Q2845" s="4" t="s">
        <v>8317</v>
      </c>
      <c r="R2845" s="4" t="s">
        <v>8318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  <c r="V2845" s="14" t="s">
        <v>8370</v>
      </c>
    </row>
    <row r="2846" spans="1:22" ht="88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9">
        <f t="shared" si="220"/>
        <v>5.4545454545454541</v>
      </c>
      <c r="P2846" s="8">
        <f t="shared" si="221"/>
        <v>30</v>
      </c>
      <c r="Q2846" s="4" t="s">
        <v>8317</v>
      </c>
      <c r="R2846" s="4" t="s">
        <v>8318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  <c r="V2846" s="14" t="s">
        <v>8378</v>
      </c>
    </row>
    <row r="2847" spans="1:22" ht="88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9">
        <f t="shared" si="220"/>
        <v>31.546666666666667</v>
      </c>
      <c r="P2847" s="8">
        <f t="shared" si="221"/>
        <v>60.666666666666664</v>
      </c>
      <c r="Q2847" s="4" t="s">
        <v>8317</v>
      </c>
      <c r="R2847" s="4" t="s">
        <v>8318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  <c r="V2847" s="14" t="s">
        <v>8369</v>
      </c>
    </row>
    <row r="2848" spans="1:22" ht="11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9">
        <f t="shared" si="220"/>
        <v>0</v>
      </c>
      <c r="P2848" s="8">
        <f t="shared" si="221"/>
        <v>0</v>
      </c>
      <c r="Q2848" s="4" t="s">
        <v>8317</v>
      </c>
      <c r="R2848" s="4" t="s">
        <v>8318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  <c r="V2848" s="14" t="s">
        <v>8369</v>
      </c>
    </row>
    <row r="2849" spans="1:22" ht="88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9">
        <f t="shared" si="220"/>
        <v>0</v>
      </c>
      <c r="P2849" s="8">
        <f t="shared" si="221"/>
        <v>0</v>
      </c>
      <c r="Q2849" s="4" t="s">
        <v>8317</v>
      </c>
      <c r="R2849" s="4" t="s">
        <v>8318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  <c r="V2849" s="14" t="s">
        <v>8372</v>
      </c>
    </row>
    <row r="2850" spans="1:22" ht="11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9">
        <f t="shared" si="220"/>
        <v>0.2</v>
      </c>
      <c r="P2850" s="8">
        <f t="shared" si="221"/>
        <v>23.333333333333332</v>
      </c>
      <c r="Q2850" s="4" t="s">
        <v>8317</v>
      </c>
      <c r="R2850" s="4" t="s">
        <v>8318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  <c r="V2850" s="14" t="s">
        <v>8369</v>
      </c>
    </row>
    <row r="2851" spans="1:22" ht="88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9">
        <f t="shared" si="220"/>
        <v>1</v>
      </c>
      <c r="P2851" s="8">
        <f t="shared" si="221"/>
        <v>5</v>
      </c>
      <c r="Q2851" s="4" t="s">
        <v>8317</v>
      </c>
      <c r="R2851" s="4" t="s">
        <v>8318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  <c r="V2851" s="14" t="s">
        <v>8372</v>
      </c>
    </row>
    <row r="2852" spans="1:22" ht="88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9">
        <f t="shared" si="220"/>
        <v>3.8875000000000002</v>
      </c>
      <c r="P2852" s="8">
        <f t="shared" si="221"/>
        <v>23.923076923076923</v>
      </c>
      <c r="Q2852" s="4" t="s">
        <v>8317</v>
      </c>
      <c r="R2852" s="4" t="s">
        <v>8318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  <c r="V2852" s="14" t="s">
        <v>8374</v>
      </c>
    </row>
    <row r="2853" spans="1:22" ht="88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9">
        <f t="shared" si="220"/>
        <v>0</v>
      </c>
      <c r="P2853" s="8">
        <f t="shared" si="221"/>
        <v>0</v>
      </c>
      <c r="Q2853" s="4" t="s">
        <v>8317</v>
      </c>
      <c r="R2853" s="4" t="s">
        <v>8318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  <c r="V2853" s="14" t="s">
        <v>8367</v>
      </c>
    </row>
    <row r="2854" spans="1:22" ht="88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9">
        <f t="shared" si="220"/>
        <v>1.9</v>
      </c>
      <c r="P2854" s="8">
        <f t="shared" si="221"/>
        <v>15.833333333333334</v>
      </c>
      <c r="Q2854" s="4" t="s">
        <v>8317</v>
      </c>
      <c r="R2854" s="4" t="s">
        <v>8318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  <c r="V2854" s="14" t="s">
        <v>8370</v>
      </c>
    </row>
    <row r="2855" spans="1:22" ht="88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9">
        <f t="shared" si="220"/>
        <v>0</v>
      </c>
      <c r="P2855" s="8">
        <f t="shared" si="221"/>
        <v>0</v>
      </c>
      <c r="Q2855" s="4" t="s">
        <v>8317</v>
      </c>
      <c r="R2855" s="4" t="s">
        <v>8318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  <c r="V2855" s="14" t="s">
        <v>8373</v>
      </c>
    </row>
    <row r="2856" spans="1:22" ht="88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9">
        <f t="shared" si="220"/>
        <v>41.699999999999996</v>
      </c>
      <c r="P2856" s="8">
        <f t="shared" si="221"/>
        <v>29.785714285714285</v>
      </c>
      <c r="Q2856" s="4" t="s">
        <v>8317</v>
      </c>
      <c r="R2856" s="4" t="s">
        <v>8318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  <c r="V2856" s="14" t="s">
        <v>8369</v>
      </c>
    </row>
    <row r="2857" spans="1:22" ht="11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9">
        <f t="shared" si="220"/>
        <v>50</v>
      </c>
      <c r="P2857" s="8">
        <f t="shared" si="221"/>
        <v>60</v>
      </c>
      <c r="Q2857" s="4" t="s">
        <v>8317</v>
      </c>
      <c r="R2857" s="4" t="s">
        <v>8318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  <c r="V2857" s="14" t="s">
        <v>8367</v>
      </c>
    </row>
    <row r="2858" spans="1:22" ht="88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9">
        <f t="shared" si="220"/>
        <v>4.8666666666666663</v>
      </c>
      <c r="P2858" s="8">
        <f t="shared" si="221"/>
        <v>24.333333333333332</v>
      </c>
      <c r="Q2858" s="4" t="s">
        <v>8317</v>
      </c>
      <c r="R2858" s="4" t="s">
        <v>8318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  <c r="V2858" s="14" t="s">
        <v>8371</v>
      </c>
    </row>
    <row r="2859" spans="1:22" ht="11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9">
        <f t="shared" si="220"/>
        <v>19.736842105263158</v>
      </c>
      <c r="P2859" s="8">
        <f t="shared" si="221"/>
        <v>500</v>
      </c>
      <c r="Q2859" s="4" t="s">
        <v>8317</v>
      </c>
      <c r="R2859" s="4" t="s">
        <v>8318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  <c r="V2859" s="14" t="s">
        <v>8378</v>
      </c>
    </row>
    <row r="2860" spans="1:22" ht="88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9">
        <f t="shared" si="220"/>
        <v>0</v>
      </c>
      <c r="P2860" s="8">
        <f t="shared" si="221"/>
        <v>0</v>
      </c>
      <c r="Q2860" s="4" t="s">
        <v>8317</v>
      </c>
      <c r="R2860" s="4" t="s">
        <v>8318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  <c r="V2860" s="14" t="s">
        <v>8377</v>
      </c>
    </row>
    <row r="2861" spans="1:22" ht="66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9">
        <f t="shared" si="220"/>
        <v>1.7500000000000002</v>
      </c>
      <c r="P2861" s="8">
        <f t="shared" si="221"/>
        <v>35</v>
      </c>
      <c r="Q2861" s="4" t="s">
        <v>8317</v>
      </c>
      <c r="R2861" s="4" t="s">
        <v>8318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  <c r="V2861" s="14" t="s">
        <v>8374</v>
      </c>
    </row>
    <row r="2862" spans="1:22" ht="11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9">
        <f t="shared" si="220"/>
        <v>6.65</v>
      </c>
      <c r="P2862" s="8">
        <f t="shared" si="221"/>
        <v>29.555555555555557</v>
      </c>
      <c r="Q2862" s="4" t="s">
        <v>8317</v>
      </c>
      <c r="R2862" s="4" t="s">
        <v>8318</v>
      </c>
      <c r="S2862" s="13">
        <f t="shared" si="222"/>
        <v>42480.80064814815</v>
      </c>
      <c r="T2862" s="13">
        <f t="shared" si="223"/>
        <v>42540.80064814815</v>
      </c>
      <c r="U2862">
        <f t="shared" si="224"/>
        <v>2016</v>
      </c>
      <c r="V2862" s="14" t="s">
        <v>8369</v>
      </c>
    </row>
    <row r="2863" spans="1:22" ht="88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9">
        <f t="shared" si="220"/>
        <v>32</v>
      </c>
      <c r="P2863" s="8">
        <f t="shared" si="221"/>
        <v>26.666666666666668</v>
      </c>
      <c r="Q2863" s="4" t="s">
        <v>8317</v>
      </c>
      <c r="R2863" s="4" t="s">
        <v>8318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  <c r="V2863" s="14" t="s">
        <v>8375</v>
      </c>
    </row>
    <row r="2864" spans="1:22" ht="88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9">
        <f t="shared" si="220"/>
        <v>0.43307086614173229</v>
      </c>
      <c r="P2864" s="8">
        <f t="shared" si="221"/>
        <v>18.333333333333332</v>
      </c>
      <c r="Q2864" s="4" t="s">
        <v>8317</v>
      </c>
      <c r="R2864" s="4" t="s">
        <v>8318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  <c r="V2864" s="14" t="s">
        <v>8370</v>
      </c>
    </row>
    <row r="2865" spans="1:22" ht="11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9">
        <f t="shared" si="220"/>
        <v>0.04</v>
      </c>
      <c r="P2865" s="8">
        <f t="shared" si="221"/>
        <v>20</v>
      </c>
      <c r="Q2865" s="4" t="s">
        <v>8317</v>
      </c>
      <c r="R2865" s="4" t="s">
        <v>8318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  <c r="V2865" s="14" t="s">
        <v>8373</v>
      </c>
    </row>
    <row r="2866" spans="1:22" ht="44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9">
        <f t="shared" si="220"/>
        <v>1.6</v>
      </c>
      <c r="P2866" s="8">
        <f t="shared" si="221"/>
        <v>13.333333333333334</v>
      </c>
      <c r="Q2866" s="4" t="s">
        <v>8317</v>
      </c>
      <c r="R2866" s="4" t="s">
        <v>8318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  <c r="V2866" s="14" t="s">
        <v>8371</v>
      </c>
    </row>
    <row r="2867" spans="1:22" ht="88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9">
        <f t="shared" si="220"/>
        <v>0</v>
      </c>
      <c r="P2867" s="8">
        <f t="shared" si="221"/>
        <v>0</v>
      </c>
      <c r="Q2867" s="4" t="s">
        <v>8317</v>
      </c>
      <c r="R2867" s="4" t="s">
        <v>8318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  <c r="V2867" s="14" t="s">
        <v>8377</v>
      </c>
    </row>
    <row r="2868" spans="1:22" ht="88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9">
        <f t="shared" si="220"/>
        <v>0.89999999999999991</v>
      </c>
      <c r="P2868" s="8">
        <f t="shared" si="221"/>
        <v>22.5</v>
      </c>
      <c r="Q2868" s="4" t="s">
        <v>8317</v>
      </c>
      <c r="R2868" s="4" t="s">
        <v>8318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  <c r="V2868" s="14" t="s">
        <v>8375</v>
      </c>
    </row>
    <row r="2869" spans="1:22" ht="11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9">
        <f t="shared" si="220"/>
        <v>20.16</v>
      </c>
      <c r="P2869" s="8">
        <f t="shared" si="221"/>
        <v>50.4</v>
      </c>
      <c r="Q2869" s="4" t="s">
        <v>8317</v>
      </c>
      <c r="R2869" s="4" t="s">
        <v>8318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  <c r="V2869" s="14" t="s">
        <v>8371</v>
      </c>
    </row>
    <row r="2870" spans="1:22" ht="11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9">
        <f t="shared" si="220"/>
        <v>42.011733333333332</v>
      </c>
      <c r="P2870" s="8">
        <f t="shared" si="221"/>
        <v>105.02933333333334</v>
      </c>
      <c r="Q2870" s="4" t="s">
        <v>8317</v>
      </c>
      <c r="R2870" s="4" t="s">
        <v>8318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  <c r="V2870" s="14" t="s">
        <v>8375</v>
      </c>
    </row>
    <row r="2871" spans="1:22" ht="11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9">
        <f t="shared" si="220"/>
        <v>0.88500000000000001</v>
      </c>
      <c r="P2871" s="8">
        <f t="shared" si="221"/>
        <v>35.4</v>
      </c>
      <c r="Q2871" s="4" t="s">
        <v>8317</v>
      </c>
      <c r="R2871" s="4" t="s">
        <v>8318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  <c r="V2871" s="14" t="s">
        <v>8371</v>
      </c>
    </row>
    <row r="2872" spans="1:22" ht="88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9">
        <f t="shared" si="220"/>
        <v>15</v>
      </c>
      <c r="P2872" s="8">
        <f t="shared" si="221"/>
        <v>83.333333333333329</v>
      </c>
      <c r="Q2872" s="4" t="s">
        <v>8317</v>
      </c>
      <c r="R2872" s="4" t="s">
        <v>8318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  <c r="V2872" s="14" t="s">
        <v>8369</v>
      </c>
    </row>
    <row r="2873" spans="1:22" ht="88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9">
        <f t="shared" si="220"/>
        <v>4.67</v>
      </c>
      <c r="P2873" s="8">
        <f t="shared" si="221"/>
        <v>35.92307692307692</v>
      </c>
      <c r="Q2873" s="4" t="s">
        <v>8317</v>
      </c>
      <c r="R2873" s="4" t="s">
        <v>8318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  <c r="V2873" s="14" t="s">
        <v>8378</v>
      </c>
    </row>
    <row r="2874" spans="1:22" ht="66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9">
        <f t="shared" si="220"/>
        <v>0</v>
      </c>
      <c r="P2874" s="8">
        <f t="shared" si="221"/>
        <v>0</v>
      </c>
      <c r="Q2874" s="4" t="s">
        <v>8317</v>
      </c>
      <c r="R2874" s="4" t="s">
        <v>8318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  <c r="V2874" s="14" t="s">
        <v>8369</v>
      </c>
    </row>
    <row r="2875" spans="1:22" ht="88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9">
        <f t="shared" si="220"/>
        <v>38.119999999999997</v>
      </c>
      <c r="P2875" s="8">
        <f t="shared" si="221"/>
        <v>119.125</v>
      </c>
      <c r="Q2875" s="4" t="s">
        <v>8317</v>
      </c>
      <c r="R2875" s="4" t="s">
        <v>8318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  <c r="V2875" s="14" t="s">
        <v>8378</v>
      </c>
    </row>
    <row r="2876" spans="1:22" ht="88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9">
        <f t="shared" si="220"/>
        <v>5.42</v>
      </c>
      <c r="P2876" s="8">
        <f t="shared" si="221"/>
        <v>90.333333333333329</v>
      </c>
      <c r="Q2876" s="4" t="s">
        <v>8317</v>
      </c>
      <c r="R2876" s="4" t="s">
        <v>8318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  <c r="V2876" s="14" t="s">
        <v>8378</v>
      </c>
    </row>
    <row r="2877" spans="1:22" ht="11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9">
        <f t="shared" si="220"/>
        <v>3.4999999999999996E-2</v>
      </c>
      <c r="P2877" s="8">
        <f t="shared" si="221"/>
        <v>2.3333333333333335</v>
      </c>
      <c r="Q2877" s="4" t="s">
        <v>8317</v>
      </c>
      <c r="R2877" s="4" t="s">
        <v>8318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  <c r="V2877" s="14" t="s">
        <v>8369</v>
      </c>
    </row>
    <row r="2878" spans="1:22" ht="88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9">
        <f t="shared" si="220"/>
        <v>0</v>
      </c>
      <c r="P2878" s="8">
        <f t="shared" si="221"/>
        <v>0</v>
      </c>
      <c r="Q2878" s="4" t="s">
        <v>8317</v>
      </c>
      <c r="R2878" s="4" t="s">
        <v>8318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  <c r="V2878" s="14" t="s">
        <v>8371</v>
      </c>
    </row>
    <row r="2879" spans="1:22" ht="11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9">
        <f t="shared" si="220"/>
        <v>10.833333333333334</v>
      </c>
      <c r="P2879" s="8">
        <f t="shared" si="221"/>
        <v>108.33333333333333</v>
      </c>
      <c r="Q2879" s="4" t="s">
        <v>8317</v>
      </c>
      <c r="R2879" s="4" t="s">
        <v>8318</v>
      </c>
      <c r="S2879" s="13">
        <f t="shared" si="222"/>
        <v>42672.955138888894</v>
      </c>
      <c r="T2879" s="13">
        <f t="shared" si="223"/>
        <v>42704.708333333328</v>
      </c>
      <c r="U2879">
        <f t="shared" si="224"/>
        <v>2016</v>
      </c>
      <c r="V2879" s="14" t="s">
        <v>8376</v>
      </c>
    </row>
    <row r="2880" spans="1:22" ht="88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9">
        <f t="shared" si="220"/>
        <v>2.1</v>
      </c>
      <c r="P2880" s="8">
        <f t="shared" si="221"/>
        <v>15.75</v>
      </c>
      <c r="Q2880" s="4" t="s">
        <v>8317</v>
      </c>
      <c r="R2880" s="4" t="s">
        <v>8318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  <c r="V2880" s="14" t="s">
        <v>8370</v>
      </c>
    </row>
    <row r="2881" spans="1:22" ht="88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9">
        <f t="shared" si="220"/>
        <v>0.2589285714285714</v>
      </c>
      <c r="P2881" s="8">
        <f t="shared" si="221"/>
        <v>29</v>
      </c>
      <c r="Q2881" s="4" t="s">
        <v>8317</v>
      </c>
      <c r="R2881" s="4" t="s">
        <v>8318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  <c r="V2881" s="14" t="s">
        <v>8378</v>
      </c>
    </row>
    <row r="2882" spans="1:22" ht="88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9">
        <f t="shared" si="220"/>
        <v>23.333333333333332</v>
      </c>
      <c r="P2882" s="8">
        <f t="shared" si="221"/>
        <v>96.551724137931032</v>
      </c>
      <c r="Q2882" s="4" t="s">
        <v>8317</v>
      </c>
      <c r="R2882" s="4" t="s">
        <v>8318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  <c r="V2882" s="14" t="s">
        <v>8373</v>
      </c>
    </row>
    <row r="2883" spans="1:22" ht="88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9">
        <f t="shared" ref="O2883:O2946" si="225">+(E2883/D2883)*100</f>
        <v>0</v>
      </c>
      <c r="P2883" s="8">
        <f t="shared" ref="P2883:P2946" si="226">+IFERROR(E2883/L2883,0)</f>
        <v>0</v>
      </c>
      <c r="Q2883" s="4" t="s">
        <v>8317</v>
      </c>
      <c r="R2883" s="4" t="s">
        <v>8318</v>
      </c>
      <c r="S2883" s="13">
        <f t="shared" ref="S2883:S2946" si="227">(((J2883/86400)+25569))</f>
        <v>41916.597638888888</v>
      </c>
      <c r="T2883" s="13">
        <f t="shared" ref="T2883:T2946" si="228">(((I2883/86400)+25569))</f>
        <v>41976.639305555553</v>
      </c>
      <c r="U2883">
        <f t="shared" ref="U2883:U2946" si="229">+YEAR(S2883)</f>
        <v>2014</v>
      </c>
      <c r="V2883" s="14" t="s">
        <v>8376</v>
      </c>
    </row>
    <row r="2884" spans="1:22" ht="88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9">
        <f t="shared" si="225"/>
        <v>33.6</v>
      </c>
      <c r="P2884" s="8">
        <f t="shared" si="226"/>
        <v>63</v>
      </c>
      <c r="Q2884" s="4" t="s">
        <v>8317</v>
      </c>
      <c r="R2884" s="4" t="s">
        <v>8318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  <c r="V2884" s="14" t="s">
        <v>8369</v>
      </c>
    </row>
    <row r="2885" spans="1:22" ht="11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9">
        <f t="shared" si="225"/>
        <v>19.079999999999998</v>
      </c>
      <c r="P2885" s="8">
        <f t="shared" si="226"/>
        <v>381.6</v>
      </c>
      <c r="Q2885" s="4" t="s">
        <v>8317</v>
      </c>
      <c r="R2885" s="4" t="s">
        <v>8318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  <c r="V2885" s="14" t="s">
        <v>8367</v>
      </c>
    </row>
    <row r="2886" spans="1:22" ht="66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9">
        <f t="shared" si="225"/>
        <v>0.41111111111111115</v>
      </c>
      <c r="P2886" s="8">
        <f t="shared" si="226"/>
        <v>46.25</v>
      </c>
      <c r="Q2886" s="4" t="s">
        <v>8317</v>
      </c>
      <c r="R2886" s="4" t="s">
        <v>8318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  <c r="V2886" s="14" t="s">
        <v>8377</v>
      </c>
    </row>
    <row r="2887" spans="1:22" ht="66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9">
        <f t="shared" si="225"/>
        <v>32.5</v>
      </c>
      <c r="P2887" s="8">
        <f t="shared" si="226"/>
        <v>26</v>
      </c>
      <c r="Q2887" s="4" t="s">
        <v>8317</v>
      </c>
      <c r="R2887" s="4" t="s">
        <v>8318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  <c r="V2887" s="14" t="s">
        <v>8368</v>
      </c>
    </row>
    <row r="2888" spans="1:22" ht="88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9">
        <f t="shared" si="225"/>
        <v>5</v>
      </c>
      <c r="P2888" s="8">
        <f t="shared" si="226"/>
        <v>10</v>
      </c>
      <c r="Q2888" s="4" t="s">
        <v>8317</v>
      </c>
      <c r="R2888" s="4" t="s">
        <v>8318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  <c r="V2888" s="14" t="s">
        <v>8375</v>
      </c>
    </row>
    <row r="2889" spans="1:22" ht="88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9">
        <f t="shared" si="225"/>
        <v>0.16666666666666669</v>
      </c>
      <c r="P2889" s="8">
        <f t="shared" si="226"/>
        <v>5</v>
      </c>
      <c r="Q2889" s="4" t="s">
        <v>8317</v>
      </c>
      <c r="R2889" s="4" t="s">
        <v>8318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  <c r="V2889" s="14" t="s">
        <v>8378</v>
      </c>
    </row>
    <row r="2890" spans="1:22" ht="11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9">
        <f t="shared" si="225"/>
        <v>0</v>
      </c>
      <c r="P2890" s="8">
        <f t="shared" si="226"/>
        <v>0</v>
      </c>
      <c r="Q2890" s="4" t="s">
        <v>8317</v>
      </c>
      <c r="R2890" s="4" t="s">
        <v>8318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  <c r="V2890" s="14" t="s">
        <v>8376</v>
      </c>
    </row>
    <row r="2891" spans="1:22" ht="88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9">
        <f t="shared" si="225"/>
        <v>38.066666666666663</v>
      </c>
      <c r="P2891" s="8">
        <f t="shared" si="226"/>
        <v>81.571428571428569</v>
      </c>
      <c r="Q2891" s="4" t="s">
        <v>8317</v>
      </c>
      <c r="R2891" s="4" t="s">
        <v>8318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  <c r="V2891" s="14" t="s">
        <v>8373</v>
      </c>
    </row>
    <row r="2892" spans="1:22" ht="88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9">
        <f t="shared" si="225"/>
        <v>1.05</v>
      </c>
      <c r="P2892" s="8">
        <f t="shared" si="226"/>
        <v>7</v>
      </c>
      <c r="Q2892" s="4" t="s">
        <v>8317</v>
      </c>
      <c r="R2892" s="4" t="s">
        <v>8318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  <c r="V2892" s="14" t="s">
        <v>8373</v>
      </c>
    </row>
    <row r="2893" spans="1:22" ht="88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9">
        <f t="shared" si="225"/>
        <v>2.73</v>
      </c>
      <c r="P2893" s="8">
        <f t="shared" si="226"/>
        <v>27.3</v>
      </c>
      <c r="Q2893" s="4" t="s">
        <v>8317</v>
      </c>
      <c r="R2893" s="4" t="s">
        <v>8318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  <c r="V2893" s="14" t="s">
        <v>8368</v>
      </c>
    </row>
    <row r="2894" spans="1:22" ht="88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9">
        <f t="shared" si="225"/>
        <v>9.0909090909090917</v>
      </c>
      <c r="P2894" s="8">
        <f t="shared" si="226"/>
        <v>29.411764705882351</v>
      </c>
      <c r="Q2894" s="4" t="s">
        <v>8317</v>
      </c>
      <c r="R2894" s="4" t="s">
        <v>8318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  <c r="V2894" s="14" t="s">
        <v>8374</v>
      </c>
    </row>
    <row r="2895" spans="1:22" ht="44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9">
        <f t="shared" si="225"/>
        <v>0.5</v>
      </c>
      <c r="P2895" s="8">
        <f t="shared" si="226"/>
        <v>12.5</v>
      </c>
      <c r="Q2895" s="4" t="s">
        <v>8317</v>
      </c>
      <c r="R2895" s="4" t="s">
        <v>8318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  <c r="V2895" s="14" t="s">
        <v>8377</v>
      </c>
    </row>
    <row r="2896" spans="1:22" ht="44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9">
        <f t="shared" si="225"/>
        <v>0</v>
      </c>
      <c r="P2896" s="8">
        <f t="shared" si="226"/>
        <v>0</v>
      </c>
      <c r="Q2896" s="4" t="s">
        <v>8317</v>
      </c>
      <c r="R2896" s="4" t="s">
        <v>8318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  <c r="V2896" s="14" t="s">
        <v>8368</v>
      </c>
    </row>
    <row r="2897" spans="1:22" ht="88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9">
        <f t="shared" si="225"/>
        <v>4.5999999999999996</v>
      </c>
      <c r="P2897" s="8">
        <f t="shared" si="226"/>
        <v>5.75</v>
      </c>
      <c r="Q2897" s="4" t="s">
        <v>8317</v>
      </c>
      <c r="R2897" s="4" t="s">
        <v>8318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  <c r="V2897" s="14" t="s">
        <v>8371</v>
      </c>
    </row>
    <row r="2898" spans="1:22" ht="66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9">
        <f t="shared" si="225"/>
        <v>20.833333333333336</v>
      </c>
      <c r="P2898" s="8">
        <f t="shared" si="226"/>
        <v>52.083333333333336</v>
      </c>
      <c r="Q2898" s="4" t="s">
        <v>8317</v>
      </c>
      <c r="R2898" s="4" t="s">
        <v>8318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  <c r="V2898" s="14" t="s">
        <v>8377</v>
      </c>
    </row>
    <row r="2899" spans="1:22" ht="88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9">
        <f t="shared" si="225"/>
        <v>4.583333333333333</v>
      </c>
      <c r="P2899" s="8">
        <f t="shared" si="226"/>
        <v>183.33333333333334</v>
      </c>
      <c r="Q2899" s="4" t="s">
        <v>8317</v>
      </c>
      <c r="R2899" s="4" t="s">
        <v>8318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  <c r="V2899" s="14" t="s">
        <v>8375</v>
      </c>
    </row>
    <row r="2900" spans="1:22" ht="88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9">
        <f t="shared" si="225"/>
        <v>4.2133333333333338</v>
      </c>
      <c r="P2900" s="8">
        <f t="shared" si="226"/>
        <v>26.333333333333332</v>
      </c>
      <c r="Q2900" s="4" t="s">
        <v>8317</v>
      </c>
      <c r="R2900" s="4" t="s">
        <v>8318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  <c r="V2900" s="14" t="s">
        <v>8376</v>
      </c>
    </row>
    <row r="2901" spans="1:22" ht="88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9">
        <f t="shared" si="225"/>
        <v>0</v>
      </c>
      <c r="P2901" s="8">
        <f t="shared" si="226"/>
        <v>0</v>
      </c>
      <c r="Q2901" s="4" t="s">
        <v>8317</v>
      </c>
      <c r="R2901" s="4" t="s">
        <v>8318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  <c r="V2901" s="14" t="s">
        <v>8370</v>
      </c>
    </row>
    <row r="2902" spans="1:22" ht="11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9">
        <f t="shared" si="225"/>
        <v>61.909090909090914</v>
      </c>
      <c r="P2902" s="8">
        <f t="shared" si="226"/>
        <v>486.42857142857144</v>
      </c>
      <c r="Q2902" s="4" t="s">
        <v>8317</v>
      </c>
      <c r="R2902" s="4" t="s">
        <v>8318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  <c r="V2902" s="14" t="s">
        <v>8373</v>
      </c>
    </row>
    <row r="2903" spans="1:22" ht="88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9">
        <f t="shared" si="225"/>
        <v>0.8</v>
      </c>
      <c r="P2903" s="8">
        <f t="shared" si="226"/>
        <v>3</v>
      </c>
      <c r="Q2903" s="4" t="s">
        <v>8317</v>
      </c>
      <c r="R2903" s="4" t="s">
        <v>8318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  <c r="V2903" s="14" t="s">
        <v>8378</v>
      </c>
    </row>
    <row r="2904" spans="1:22" ht="66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9">
        <f t="shared" si="225"/>
        <v>1.6666666666666666E-2</v>
      </c>
      <c r="P2904" s="8">
        <f t="shared" si="226"/>
        <v>25</v>
      </c>
      <c r="Q2904" s="4" t="s">
        <v>8317</v>
      </c>
      <c r="R2904" s="4" t="s">
        <v>8318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  <c r="V2904" s="14" t="s">
        <v>8373</v>
      </c>
    </row>
    <row r="2905" spans="1:22" ht="11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9">
        <f t="shared" si="225"/>
        <v>0.77999999999999992</v>
      </c>
      <c r="P2905" s="8">
        <f t="shared" si="226"/>
        <v>9.75</v>
      </c>
      <c r="Q2905" s="4" t="s">
        <v>8317</v>
      </c>
      <c r="R2905" s="4" t="s">
        <v>8318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  <c r="V2905" s="14" t="s">
        <v>8373</v>
      </c>
    </row>
    <row r="2906" spans="1:22" ht="11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9">
        <f t="shared" si="225"/>
        <v>5</v>
      </c>
      <c r="P2906" s="8">
        <f t="shared" si="226"/>
        <v>18.75</v>
      </c>
      <c r="Q2906" s="4" t="s">
        <v>8317</v>
      </c>
      <c r="R2906" s="4" t="s">
        <v>8318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  <c r="V2906" s="14" t="s">
        <v>8376</v>
      </c>
    </row>
    <row r="2907" spans="1:22" ht="88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9">
        <f t="shared" si="225"/>
        <v>17.771428571428572</v>
      </c>
      <c r="P2907" s="8">
        <f t="shared" si="226"/>
        <v>36.588235294117645</v>
      </c>
      <c r="Q2907" s="4" t="s">
        <v>8317</v>
      </c>
      <c r="R2907" s="4" t="s">
        <v>8318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  <c r="V2907" s="14" t="s">
        <v>8374</v>
      </c>
    </row>
    <row r="2908" spans="1:22" ht="11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9">
        <f t="shared" si="225"/>
        <v>9.4166666666666661</v>
      </c>
      <c r="P2908" s="8">
        <f t="shared" si="226"/>
        <v>80.714285714285708</v>
      </c>
      <c r="Q2908" s="4" t="s">
        <v>8317</v>
      </c>
      <c r="R2908" s="4" t="s">
        <v>8318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  <c r="V2908" s="14" t="s">
        <v>8373</v>
      </c>
    </row>
    <row r="2909" spans="1:22" ht="88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9">
        <f t="shared" si="225"/>
        <v>0.08</v>
      </c>
      <c r="P2909" s="8">
        <f t="shared" si="226"/>
        <v>1</v>
      </c>
      <c r="Q2909" s="4" t="s">
        <v>8317</v>
      </c>
      <c r="R2909" s="4" t="s">
        <v>8318</v>
      </c>
      <c r="S2909" s="13">
        <f t="shared" si="227"/>
        <v>42444.877743055556</v>
      </c>
      <c r="T2909" s="13">
        <f t="shared" si="228"/>
        <v>42504.877743055556</v>
      </c>
      <c r="U2909">
        <f t="shared" si="229"/>
        <v>2016</v>
      </c>
      <c r="V2909" s="14" t="s">
        <v>8372</v>
      </c>
    </row>
    <row r="2910" spans="1:22" ht="88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9">
        <f t="shared" si="225"/>
        <v>2.75</v>
      </c>
      <c r="P2910" s="8">
        <f t="shared" si="226"/>
        <v>52.8</v>
      </c>
      <c r="Q2910" s="4" t="s">
        <v>8317</v>
      </c>
      <c r="R2910" s="4" t="s">
        <v>8318</v>
      </c>
      <c r="S2910" s="13">
        <f t="shared" si="227"/>
        <v>42499.73170138889</v>
      </c>
      <c r="T2910" s="13">
        <f t="shared" si="228"/>
        <v>42529.73170138889</v>
      </c>
      <c r="U2910">
        <f t="shared" si="229"/>
        <v>2016</v>
      </c>
      <c r="V2910" s="14" t="s">
        <v>8370</v>
      </c>
    </row>
    <row r="2911" spans="1:22" ht="11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9">
        <f t="shared" si="225"/>
        <v>1.1111111111111112E-2</v>
      </c>
      <c r="P2911" s="8">
        <f t="shared" si="226"/>
        <v>20</v>
      </c>
      <c r="Q2911" s="4" t="s">
        <v>8317</v>
      </c>
      <c r="R2911" s="4" t="s">
        <v>8318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  <c r="V2911" s="14" t="s">
        <v>8376</v>
      </c>
    </row>
    <row r="2912" spans="1:22" ht="88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9">
        <f t="shared" si="225"/>
        <v>3.3333333333333335E-3</v>
      </c>
      <c r="P2912" s="8">
        <f t="shared" si="226"/>
        <v>1</v>
      </c>
      <c r="Q2912" s="4" t="s">
        <v>8317</v>
      </c>
      <c r="R2912" s="4" t="s">
        <v>8318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  <c r="V2912" s="14" t="s">
        <v>8369</v>
      </c>
    </row>
    <row r="2913" spans="1:22" ht="88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9">
        <f t="shared" si="225"/>
        <v>36.5</v>
      </c>
      <c r="P2913" s="8">
        <f t="shared" si="226"/>
        <v>46.928571428571431</v>
      </c>
      <c r="Q2913" s="4" t="s">
        <v>8317</v>
      </c>
      <c r="R2913" s="4" t="s">
        <v>8318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  <c r="V2913" s="14" t="s">
        <v>8370</v>
      </c>
    </row>
    <row r="2914" spans="1:22" ht="88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9">
        <f t="shared" si="225"/>
        <v>14.058171745152354</v>
      </c>
      <c r="P2914" s="8">
        <f t="shared" si="226"/>
        <v>78.07692307692308</v>
      </c>
      <c r="Q2914" s="4" t="s">
        <v>8317</v>
      </c>
      <c r="R2914" s="4" t="s">
        <v>8318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  <c r="V2914" s="14" t="s">
        <v>8378</v>
      </c>
    </row>
    <row r="2915" spans="1:22" ht="88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9">
        <f t="shared" si="225"/>
        <v>0.02</v>
      </c>
      <c r="P2915" s="8">
        <f t="shared" si="226"/>
        <v>1</v>
      </c>
      <c r="Q2915" s="4" t="s">
        <v>8317</v>
      </c>
      <c r="R2915" s="4" t="s">
        <v>8318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  <c r="V2915" s="14" t="s">
        <v>8373</v>
      </c>
    </row>
    <row r="2916" spans="1:22" ht="66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9">
        <f t="shared" si="225"/>
        <v>4.0000000000000001E-3</v>
      </c>
      <c r="P2916" s="8">
        <f t="shared" si="226"/>
        <v>1</v>
      </c>
      <c r="Q2916" s="4" t="s">
        <v>8317</v>
      </c>
      <c r="R2916" s="4" t="s">
        <v>8318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  <c r="V2916" s="14" t="s">
        <v>8367</v>
      </c>
    </row>
    <row r="2917" spans="1:22" ht="88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9">
        <f t="shared" si="225"/>
        <v>61.1</v>
      </c>
      <c r="P2917" s="8">
        <f t="shared" si="226"/>
        <v>203.66666666666666</v>
      </c>
      <c r="Q2917" s="4" t="s">
        <v>8317</v>
      </c>
      <c r="R2917" s="4" t="s">
        <v>8318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  <c r="V2917" s="14" t="s">
        <v>8368</v>
      </c>
    </row>
    <row r="2918" spans="1:22" ht="66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9">
        <f t="shared" si="225"/>
        <v>7.8378378378378386</v>
      </c>
      <c r="P2918" s="8">
        <f t="shared" si="226"/>
        <v>20.714285714285715</v>
      </c>
      <c r="Q2918" s="4" t="s">
        <v>8317</v>
      </c>
      <c r="R2918" s="4" t="s">
        <v>8318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  <c r="V2918" s="14" t="s">
        <v>8369</v>
      </c>
    </row>
    <row r="2919" spans="1:22" ht="88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9">
        <f t="shared" si="225"/>
        <v>21.85</v>
      </c>
      <c r="P2919" s="8">
        <f t="shared" si="226"/>
        <v>48.555555555555557</v>
      </c>
      <c r="Q2919" s="4" t="s">
        <v>8317</v>
      </c>
      <c r="R2919" s="4" t="s">
        <v>8318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  <c r="V2919" s="14" t="s">
        <v>8374</v>
      </c>
    </row>
    <row r="2920" spans="1:22" ht="88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9">
        <f t="shared" si="225"/>
        <v>27.24</v>
      </c>
      <c r="P2920" s="8">
        <f t="shared" si="226"/>
        <v>68.099999999999994</v>
      </c>
      <c r="Q2920" s="4" t="s">
        <v>8317</v>
      </c>
      <c r="R2920" s="4" t="s">
        <v>8318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  <c r="V2920" s="14" t="s">
        <v>8376</v>
      </c>
    </row>
    <row r="2921" spans="1:22" ht="88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9">
        <f t="shared" si="225"/>
        <v>8.5</v>
      </c>
      <c r="P2921" s="8">
        <f t="shared" si="226"/>
        <v>8.5</v>
      </c>
      <c r="Q2921" s="4" t="s">
        <v>8317</v>
      </c>
      <c r="R2921" s="4" t="s">
        <v>8318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  <c r="V2921" s="14" t="s">
        <v>8373</v>
      </c>
    </row>
    <row r="2922" spans="1:22" ht="11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9">
        <f t="shared" si="225"/>
        <v>26.840000000000003</v>
      </c>
      <c r="P2922" s="8">
        <f t="shared" si="226"/>
        <v>51.615384615384613</v>
      </c>
      <c r="Q2922" s="4" t="s">
        <v>8317</v>
      </c>
      <c r="R2922" s="4" t="s">
        <v>8318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  <c r="V2922" s="14" t="s">
        <v>8368</v>
      </c>
    </row>
    <row r="2923" spans="1:22" ht="66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9">
        <f t="shared" si="225"/>
        <v>129</v>
      </c>
      <c r="P2923" s="8">
        <f t="shared" si="226"/>
        <v>43</v>
      </c>
      <c r="Q2923" s="4" t="s">
        <v>8317</v>
      </c>
      <c r="R2923" s="4" t="s">
        <v>8359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  <c r="V2923" s="14" t="s">
        <v>8374</v>
      </c>
    </row>
    <row r="2924" spans="1:22" ht="88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9">
        <f t="shared" si="225"/>
        <v>100</v>
      </c>
      <c r="P2924" s="8">
        <f t="shared" si="226"/>
        <v>83.333333333333329</v>
      </c>
      <c r="Q2924" s="4" t="s">
        <v>8317</v>
      </c>
      <c r="R2924" s="4" t="s">
        <v>8359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  <c r="V2924" s="14" t="s">
        <v>8369</v>
      </c>
    </row>
    <row r="2925" spans="1:22" ht="88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9">
        <f t="shared" si="225"/>
        <v>100</v>
      </c>
      <c r="P2925" s="8">
        <f t="shared" si="226"/>
        <v>30</v>
      </c>
      <c r="Q2925" s="4" t="s">
        <v>8317</v>
      </c>
      <c r="R2925" s="4" t="s">
        <v>8359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  <c r="V2925" s="14" t="s">
        <v>8367</v>
      </c>
    </row>
    <row r="2926" spans="1:22" ht="88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9">
        <f t="shared" si="225"/>
        <v>103.2</v>
      </c>
      <c r="P2926" s="8">
        <f t="shared" si="226"/>
        <v>175.51020408163265</v>
      </c>
      <c r="Q2926" s="4" t="s">
        <v>8317</v>
      </c>
      <c r="R2926" s="4" t="s">
        <v>8359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  <c r="V2926" s="14" t="s">
        <v>8369</v>
      </c>
    </row>
    <row r="2927" spans="1:22" ht="88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9">
        <f t="shared" si="225"/>
        <v>102.44597777777777</v>
      </c>
      <c r="P2927" s="8">
        <f t="shared" si="226"/>
        <v>231.66175879396985</v>
      </c>
      <c r="Q2927" s="4" t="s">
        <v>8317</v>
      </c>
      <c r="R2927" s="4" t="s">
        <v>8359</v>
      </c>
      <c r="S2927" s="13">
        <f t="shared" si="227"/>
        <v>41863.584120370375</v>
      </c>
      <c r="T2927" s="13">
        <f t="shared" si="228"/>
        <v>41893.584120370375</v>
      </c>
      <c r="U2927">
        <f t="shared" si="229"/>
        <v>2014</v>
      </c>
      <c r="V2927" s="14" t="s">
        <v>8374</v>
      </c>
    </row>
    <row r="2928" spans="1:22" ht="88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9">
        <f t="shared" si="225"/>
        <v>125</v>
      </c>
      <c r="P2928" s="8">
        <f t="shared" si="226"/>
        <v>75</v>
      </c>
      <c r="Q2928" s="4" t="s">
        <v>8317</v>
      </c>
      <c r="R2928" s="4" t="s">
        <v>8359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  <c r="V2928" s="14" t="s">
        <v>8368</v>
      </c>
    </row>
    <row r="2929" spans="1:22" ht="88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9">
        <f t="shared" si="225"/>
        <v>130.83333333333334</v>
      </c>
      <c r="P2929" s="8">
        <f t="shared" si="226"/>
        <v>112.14285714285714</v>
      </c>
      <c r="Q2929" s="4" t="s">
        <v>8317</v>
      </c>
      <c r="R2929" s="4" t="s">
        <v>8359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  <c r="V2929" s="14" t="s">
        <v>8371</v>
      </c>
    </row>
    <row r="2930" spans="1:22" ht="44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9">
        <f t="shared" si="225"/>
        <v>100</v>
      </c>
      <c r="P2930" s="8">
        <f t="shared" si="226"/>
        <v>41.666666666666664</v>
      </c>
      <c r="Q2930" s="4" t="s">
        <v>8317</v>
      </c>
      <c r="R2930" s="4" t="s">
        <v>8359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  <c r="V2930" s="14" t="s">
        <v>8368</v>
      </c>
    </row>
    <row r="2931" spans="1:22" ht="88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9">
        <f t="shared" si="225"/>
        <v>102.06937499999999</v>
      </c>
      <c r="P2931" s="8">
        <f t="shared" si="226"/>
        <v>255.17343750000001</v>
      </c>
      <c r="Q2931" s="4" t="s">
        <v>8317</v>
      </c>
      <c r="R2931" s="4" t="s">
        <v>8359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  <c r="V2931" s="14" t="s">
        <v>8369</v>
      </c>
    </row>
    <row r="2932" spans="1:22" ht="11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9">
        <f t="shared" si="225"/>
        <v>100.92000000000002</v>
      </c>
      <c r="P2932" s="8">
        <f t="shared" si="226"/>
        <v>162.7741935483871</v>
      </c>
      <c r="Q2932" s="4" t="s">
        <v>8317</v>
      </c>
      <c r="R2932" s="4" t="s">
        <v>8359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  <c r="V2932" s="14" t="s">
        <v>8369</v>
      </c>
    </row>
    <row r="2933" spans="1:22" ht="88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9">
        <f t="shared" si="225"/>
        <v>106</v>
      </c>
      <c r="P2933" s="8">
        <f t="shared" si="226"/>
        <v>88.333333333333329</v>
      </c>
      <c r="Q2933" s="4" t="s">
        <v>8317</v>
      </c>
      <c r="R2933" s="4" t="s">
        <v>8359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  <c r="V2933" s="14" t="s">
        <v>8374</v>
      </c>
    </row>
    <row r="2934" spans="1:22" ht="88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9">
        <f t="shared" si="225"/>
        <v>105.0967741935484</v>
      </c>
      <c r="P2934" s="8">
        <f t="shared" si="226"/>
        <v>85.736842105263165</v>
      </c>
      <c r="Q2934" s="4" t="s">
        <v>8317</v>
      </c>
      <c r="R2934" s="4" t="s">
        <v>8359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  <c r="V2934" s="14" t="s">
        <v>8367</v>
      </c>
    </row>
    <row r="2935" spans="1:22" ht="11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9">
        <f t="shared" si="225"/>
        <v>102.76</v>
      </c>
      <c r="P2935" s="8">
        <f t="shared" si="226"/>
        <v>47.574074074074076</v>
      </c>
      <c r="Q2935" s="4" t="s">
        <v>8317</v>
      </c>
      <c r="R2935" s="4" t="s">
        <v>8359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  <c r="V2935" s="14" t="s">
        <v>8370</v>
      </c>
    </row>
    <row r="2936" spans="1:22" ht="88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9">
        <f t="shared" si="225"/>
        <v>108</v>
      </c>
      <c r="P2936" s="8">
        <f t="shared" si="226"/>
        <v>72.972972972972968</v>
      </c>
      <c r="Q2936" s="4" t="s">
        <v>8317</v>
      </c>
      <c r="R2936" s="4" t="s">
        <v>8359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  <c r="V2936" s="14" t="s">
        <v>8370</v>
      </c>
    </row>
    <row r="2937" spans="1:22" ht="88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9">
        <f t="shared" si="225"/>
        <v>100.88571428571429</v>
      </c>
      <c r="P2937" s="8">
        <f t="shared" si="226"/>
        <v>90.538461538461533</v>
      </c>
      <c r="Q2937" s="4" t="s">
        <v>8317</v>
      </c>
      <c r="R2937" s="4" t="s">
        <v>8359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  <c r="V2937" s="14" t="s">
        <v>8373</v>
      </c>
    </row>
    <row r="2938" spans="1:22" ht="88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9">
        <f t="shared" si="225"/>
        <v>128</v>
      </c>
      <c r="P2938" s="8">
        <f t="shared" si="226"/>
        <v>37.647058823529413</v>
      </c>
      <c r="Q2938" s="4" t="s">
        <v>8317</v>
      </c>
      <c r="R2938" s="4" t="s">
        <v>8359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  <c r="V2938" s="14" t="s">
        <v>8375</v>
      </c>
    </row>
    <row r="2939" spans="1:22" ht="66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9">
        <f t="shared" si="225"/>
        <v>133.33333333333331</v>
      </c>
      <c r="P2939" s="8">
        <f t="shared" si="226"/>
        <v>36.363636363636367</v>
      </c>
      <c r="Q2939" s="4" t="s">
        <v>8317</v>
      </c>
      <c r="R2939" s="4" t="s">
        <v>8359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  <c r="V2939" s="14" t="s">
        <v>8371</v>
      </c>
    </row>
    <row r="2940" spans="1:22" ht="88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9">
        <f t="shared" si="225"/>
        <v>101.375</v>
      </c>
      <c r="P2940" s="8">
        <f t="shared" si="226"/>
        <v>126.71875</v>
      </c>
      <c r="Q2940" s="4" t="s">
        <v>8317</v>
      </c>
      <c r="R2940" s="4" t="s">
        <v>8359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  <c r="V2940" s="14" t="s">
        <v>8378</v>
      </c>
    </row>
    <row r="2941" spans="1:22" ht="11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9">
        <f t="shared" si="225"/>
        <v>102.875</v>
      </c>
      <c r="P2941" s="8">
        <f t="shared" si="226"/>
        <v>329.2</v>
      </c>
      <c r="Q2941" s="4" t="s">
        <v>8317</v>
      </c>
      <c r="R2941" s="4" t="s">
        <v>8359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  <c r="V2941" s="14" t="s">
        <v>8373</v>
      </c>
    </row>
    <row r="2942" spans="1:22" ht="88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9">
        <f t="shared" si="225"/>
        <v>107.24000000000001</v>
      </c>
      <c r="P2942" s="8">
        <f t="shared" si="226"/>
        <v>81.242424242424249</v>
      </c>
      <c r="Q2942" s="4" t="s">
        <v>8317</v>
      </c>
      <c r="R2942" s="4" t="s">
        <v>8359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  <c r="V2942" s="14" t="s">
        <v>8378</v>
      </c>
    </row>
    <row r="2943" spans="1:22" ht="88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9">
        <f t="shared" si="225"/>
        <v>4.0000000000000001E-3</v>
      </c>
      <c r="P2943" s="8">
        <f t="shared" si="226"/>
        <v>1</v>
      </c>
      <c r="Q2943" s="4" t="s">
        <v>8317</v>
      </c>
      <c r="R2943" s="4" t="s">
        <v>8357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  <c r="V2943" s="14" t="s">
        <v>8367</v>
      </c>
    </row>
    <row r="2944" spans="1:22" ht="88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9">
        <f t="shared" si="225"/>
        <v>20.424999999999997</v>
      </c>
      <c r="P2944" s="8">
        <f t="shared" si="226"/>
        <v>202.22772277227722</v>
      </c>
      <c r="Q2944" s="4" t="s">
        <v>8317</v>
      </c>
      <c r="R2944" s="4" t="s">
        <v>8357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  <c r="V2944" s="14" t="s">
        <v>8377</v>
      </c>
    </row>
    <row r="2945" spans="1:22" ht="88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9">
        <f t="shared" si="225"/>
        <v>0</v>
      </c>
      <c r="P2945" s="8">
        <f t="shared" si="226"/>
        <v>0</v>
      </c>
      <c r="Q2945" s="4" t="s">
        <v>8317</v>
      </c>
      <c r="R2945" s="4" t="s">
        <v>8357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  <c r="V2945" s="14" t="s">
        <v>8372</v>
      </c>
    </row>
    <row r="2946" spans="1:22" ht="88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9">
        <f t="shared" si="225"/>
        <v>1</v>
      </c>
      <c r="P2946" s="8">
        <f t="shared" si="226"/>
        <v>100</v>
      </c>
      <c r="Q2946" s="4" t="s">
        <v>8317</v>
      </c>
      <c r="R2946" s="4" t="s">
        <v>8357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  <c r="V2946" s="14" t="s">
        <v>8370</v>
      </c>
    </row>
    <row r="2947" spans="1:22" ht="88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9">
        <f t="shared" ref="O2947:O3010" si="230">+(E2947/D2947)*100</f>
        <v>0</v>
      </c>
      <c r="P2947" s="8">
        <f t="shared" ref="P2947:P3010" si="231">+IFERROR(E2947/L2947,0)</f>
        <v>0</v>
      </c>
      <c r="Q2947" s="4" t="s">
        <v>8317</v>
      </c>
      <c r="R2947" s="4" t="s">
        <v>8357</v>
      </c>
      <c r="S2947" s="13">
        <f t="shared" ref="S2947:S3010" si="232">(((J2947/86400)+25569))</f>
        <v>42118.139583333337</v>
      </c>
      <c r="T2947" s="13">
        <f t="shared" ref="T2947:T3010" si="233">(((I2947/86400)+25569))</f>
        <v>42148.139583333337</v>
      </c>
      <c r="U2947">
        <f t="shared" ref="U2947:U3010" si="234">+YEAR(S2947)</f>
        <v>2015</v>
      </c>
      <c r="V2947" s="14" t="s">
        <v>8369</v>
      </c>
    </row>
    <row r="2948" spans="1:22" ht="88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9">
        <f t="shared" si="230"/>
        <v>0.1</v>
      </c>
      <c r="P2948" s="8">
        <f t="shared" si="231"/>
        <v>1</v>
      </c>
      <c r="Q2948" s="4" t="s">
        <v>8317</v>
      </c>
      <c r="R2948" s="4" t="s">
        <v>8357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  <c r="V2948" s="14" t="s">
        <v>8373</v>
      </c>
    </row>
    <row r="2949" spans="1:22" ht="11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9">
        <f t="shared" si="230"/>
        <v>4.2880000000000003</v>
      </c>
      <c r="P2949" s="8">
        <f t="shared" si="231"/>
        <v>82.461538461538467</v>
      </c>
      <c r="Q2949" s="4" t="s">
        <v>8317</v>
      </c>
      <c r="R2949" s="4" t="s">
        <v>8357</v>
      </c>
      <c r="S2949" s="13">
        <f t="shared" si="232"/>
        <v>42649.562118055561</v>
      </c>
      <c r="T2949" s="13">
        <f t="shared" si="233"/>
        <v>42698.71597222222</v>
      </c>
      <c r="U2949">
        <f t="shared" si="234"/>
        <v>2016</v>
      </c>
      <c r="V2949" s="14" t="s">
        <v>8376</v>
      </c>
    </row>
    <row r="2950" spans="1:22" ht="11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9">
        <f t="shared" si="230"/>
        <v>4.8000000000000004E-3</v>
      </c>
      <c r="P2950" s="8">
        <f t="shared" si="231"/>
        <v>2.6666666666666665</v>
      </c>
      <c r="Q2950" s="4" t="s">
        <v>8317</v>
      </c>
      <c r="R2950" s="4" t="s">
        <v>8357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  <c r="V2950" s="14" t="s">
        <v>8369</v>
      </c>
    </row>
    <row r="2951" spans="1:22" ht="88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9">
        <f t="shared" si="230"/>
        <v>2.5</v>
      </c>
      <c r="P2951" s="8">
        <f t="shared" si="231"/>
        <v>12.5</v>
      </c>
      <c r="Q2951" s="4" t="s">
        <v>8317</v>
      </c>
      <c r="R2951" s="4" t="s">
        <v>8357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  <c r="V2951" s="14" t="s">
        <v>8376</v>
      </c>
    </row>
    <row r="2952" spans="1:22" ht="88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9">
        <f t="shared" si="230"/>
        <v>0</v>
      </c>
      <c r="P2952" s="8">
        <f t="shared" si="231"/>
        <v>0</v>
      </c>
      <c r="Q2952" s="4" t="s">
        <v>8317</v>
      </c>
      <c r="R2952" s="4" t="s">
        <v>8357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  <c r="V2952" s="14" t="s">
        <v>8378</v>
      </c>
    </row>
    <row r="2953" spans="1:22" ht="11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9">
        <f t="shared" si="230"/>
        <v>2.1919999999999997</v>
      </c>
      <c r="P2953" s="8">
        <f t="shared" si="231"/>
        <v>18.896551724137932</v>
      </c>
      <c r="Q2953" s="4" t="s">
        <v>8317</v>
      </c>
      <c r="R2953" s="4" t="s">
        <v>8357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  <c r="V2953" s="14" t="s">
        <v>8374</v>
      </c>
    </row>
    <row r="2954" spans="1:22" ht="11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9">
        <f t="shared" si="230"/>
        <v>8.0250000000000004</v>
      </c>
      <c r="P2954" s="8">
        <f t="shared" si="231"/>
        <v>200.625</v>
      </c>
      <c r="Q2954" s="4" t="s">
        <v>8317</v>
      </c>
      <c r="R2954" s="4" t="s">
        <v>8357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  <c r="V2954" s="14" t="s">
        <v>8375</v>
      </c>
    </row>
    <row r="2955" spans="1:22" ht="88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9">
        <f t="shared" si="230"/>
        <v>0.15125</v>
      </c>
      <c r="P2955" s="8">
        <f t="shared" si="231"/>
        <v>201.66666666666666</v>
      </c>
      <c r="Q2955" s="4" t="s">
        <v>8317</v>
      </c>
      <c r="R2955" s="4" t="s">
        <v>8357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  <c r="V2955" s="14" t="s">
        <v>8375</v>
      </c>
    </row>
    <row r="2956" spans="1:22" ht="88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9">
        <f t="shared" si="230"/>
        <v>0</v>
      </c>
      <c r="P2956" s="8">
        <f t="shared" si="231"/>
        <v>0</v>
      </c>
      <c r="Q2956" s="4" t="s">
        <v>8317</v>
      </c>
      <c r="R2956" s="4" t="s">
        <v>8357</v>
      </c>
      <c r="S2956" s="13">
        <f t="shared" si="232"/>
        <v>42790.583368055552</v>
      </c>
      <c r="T2956" s="13">
        <f t="shared" si="233"/>
        <v>42810.541701388887</v>
      </c>
      <c r="U2956">
        <f t="shared" si="234"/>
        <v>2017</v>
      </c>
      <c r="V2956" s="14" t="s">
        <v>8368</v>
      </c>
    </row>
    <row r="2957" spans="1:22" ht="66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9">
        <f t="shared" si="230"/>
        <v>59.583333333333336</v>
      </c>
      <c r="P2957" s="8">
        <f t="shared" si="231"/>
        <v>65</v>
      </c>
      <c r="Q2957" s="4" t="s">
        <v>8317</v>
      </c>
      <c r="R2957" s="4" t="s">
        <v>8357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  <c r="V2957" s="14" t="s">
        <v>8370</v>
      </c>
    </row>
    <row r="2958" spans="1:22" ht="88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9">
        <f t="shared" si="230"/>
        <v>16.734177215189874</v>
      </c>
      <c r="P2958" s="8">
        <f t="shared" si="231"/>
        <v>66.099999999999994</v>
      </c>
      <c r="Q2958" s="4" t="s">
        <v>8317</v>
      </c>
      <c r="R2958" s="4" t="s">
        <v>8357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  <c r="V2958" s="14" t="s">
        <v>8369</v>
      </c>
    </row>
    <row r="2959" spans="1:22" ht="88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9">
        <f t="shared" si="230"/>
        <v>1.8666666666666669</v>
      </c>
      <c r="P2959" s="8">
        <f t="shared" si="231"/>
        <v>93.333333333333329</v>
      </c>
      <c r="Q2959" s="4" t="s">
        <v>8317</v>
      </c>
      <c r="R2959" s="4" t="s">
        <v>8357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  <c r="V2959" s="14" t="s">
        <v>8367</v>
      </c>
    </row>
    <row r="2960" spans="1:22" ht="88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9">
        <f t="shared" si="230"/>
        <v>0</v>
      </c>
      <c r="P2960" s="8">
        <f t="shared" si="231"/>
        <v>0</v>
      </c>
      <c r="Q2960" s="4" t="s">
        <v>8317</v>
      </c>
      <c r="R2960" s="4" t="s">
        <v>8357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  <c r="V2960" s="14" t="s">
        <v>8372</v>
      </c>
    </row>
    <row r="2961" spans="1:22" ht="11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9">
        <f t="shared" si="230"/>
        <v>0</v>
      </c>
      <c r="P2961" s="8">
        <f t="shared" si="231"/>
        <v>0</v>
      </c>
      <c r="Q2961" s="4" t="s">
        <v>8317</v>
      </c>
      <c r="R2961" s="4" t="s">
        <v>8357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  <c r="V2961" s="14" t="s">
        <v>8370</v>
      </c>
    </row>
    <row r="2962" spans="1:22" ht="88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9">
        <f t="shared" si="230"/>
        <v>0</v>
      </c>
      <c r="P2962" s="8">
        <f t="shared" si="231"/>
        <v>0</v>
      </c>
      <c r="Q2962" s="4" t="s">
        <v>8317</v>
      </c>
      <c r="R2962" s="4" t="s">
        <v>8357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  <c r="V2962" s="14" t="s">
        <v>8374</v>
      </c>
    </row>
    <row r="2963" spans="1:22" ht="88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9">
        <f t="shared" si="230"/>
        <v>109.62</v>
      </c>
      <c r="P2963" s="8">
        <f t="shared" si="231"/>
        <v>50.75</v>
      </c>
      <c r="Q2963" s="4" t="s">
        <v>8317</v>
      </c>
      <c r="R2963" s="4" t="s">
        <v>8318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  <c r="V2963" s="14" t="s">
        <v>8368</v>
      </c>
    </row>
    <row r="2964" spans="1:22" ht="88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9">
        <f t="shared" si="230"/>
        <v>121.8</v>
      </c>
      <c r="P2964" s="8">
        <f t="shared" si="231"/>
        <v>60.9</v>
      </c>
      <c r="Q2964" s="4" t="s">
        <v>8317</v>
      </c>
      <c r="R2964" s="4" t="s">
        <v>8318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  <c r="V2964" s="14" t="s">
        <v>8368</v>
      </c>
    </row>
    <row r="2965" spans="1:22" ht="11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9">
        <f t="shared" si="230"/>
        <v>106.85</v>
      </c>
      <c r="P2965" s="8">
        <f t="shared" si="231"/>
        <v>109.03061224489795</v>
      </c>
      <c r="Q2965" s="4" t="s">
        <v>8317</v>
      </c>
      <c r="R2965" s="4" t="s">
        <v>8318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  <c r="V2965" s="14" t="s">
        <v>8371</v>
      </c>
    </row>
    <row r="2966" spans="1:22" ht="88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9">
        <f t="shared" si="230"/>
        <v>100.71379999999999</v>
      </c>
      <c r="P2966" s="8">
        <f t="shared" si="231"/>
        <v>25.692295918367346</v>
      </c>
      <c r="Q2966" s="4" t="s">
        <v>8317</v>
      </c>
      <c r="R2966" s="4" t="s">
        <v>8318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  <c r="V2966" s="14" t="s">
        <v>8373</v>
      </c>
    </row>
    <row r="2967" spans="1:22" ht="88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9">
        <f t="shared" si="230"/>
        <v>109.00000000000001</v>
      </c>
      <c r="P2967" s="8">
        <f t="shared" si="231"/>
        <v>41.92307692307692</v>
      </c>
      <c r="Q2967" s="4" t="s">
        <v>8317</v>
      </c>
      <c r="R2967" s="4" t="s">
        <v>8318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  <c r="V2967" s="14" t="s">
        <v>8371</v>
      </c>
    </row>
    <row r="2968" spans="1:22" ht="88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9">
        <f t="shared" si="230"/>
        <v>113.63000000000001</v>
      </c>
      <c r="P2968" s="8">
        <f t="shared" si="231"/>
        <v>88.7734375</v>
      </c>
      <c r="Q2968" s="4" t="s">
        <v>8317</v>
      </c>
      <c r="R2968" s="4" t="s">
        <v>8318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  <c r="V2968" s="14" t="s">
        <v>8374</v>
      </c>
    </row>
    <row r="2969" spans="1:22" ht="88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9">
        <f t="shared" si="230"/>
        <v>113.92</v>
      </c>
      <c r="P2969" s="8">
        <f t="shared" si="231"/>
        <v>80.225352112676063</v>
      </c>
      <c r="Q2969" s="4" t="s">
        <v>8317</v>
      </c>
      <c r="R2969" s="4" t="s">
        <v>8318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  <c r="V2969" s="14" t="s">
        <v>8368</v>
      </c>
    </row>
    <row r="2970" spans="1:22" ht="66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9">
        <f t="shared" si="230"/>
        <v>106</v>
      </c>
      <c r="P2970" s="8">
        <f t="shared" si="231"/>
        <v>78.936170212765958</v>
      </c>
      <c r="Q2970" s="4" t="s">
        <v>8317</v>
      </c>
      <c r="R2970" s="4" t="s">
        <v>8318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  <c r="V2970" s="14" t="s">
        <v>8374</v>
      </c>
    </row>
    <row r="2971" spans="1:22" ht="88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9">
        <f t="shared" si="230"/>
        <v>162.5</v>
      </c>
      <c r="P2971" s="8">
        <f t="shared" si="231"/>
        <v>95.588235294117652</v>
      </c>
      <c r="Q2971" s="4" t="s">
        <v>8317</v>
      </c>
      <c r="R2971" s="4" t="s">
        <v>8318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  <c r="V2971" s="14" t="s">
        <v>8369</v>
      </c>
    </row>
    <row r="2972" spans="1:22" ht="88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9">
        <f t="shared" si="230"/>
        <v>106</v>
      </c>
      <c r="P2972" s="8">
        <f t="shared" si="231"/>
        <v>69.890109890109883</v>
      </c>
      <c r="Q2972" s="4" t="s">
        <v>8317</v>
      </c>
      <c r="R2972" s="4" t="s">
        <v>8318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  <c r="V2972" s="14" t="s">
        <v>8371</v>
      </c>
    </row>
    <row r="2973" spans="1:22" ht="11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9">
        <f t="shared" si="230"/>
        <v>100.15624999999999</v>
      </c>
      <c r="P2973" s="8">
        <f t="shared" si="231"/>
        <v>74.534883720930239</v>
      </c>
      <c r="Q2973" s="4" t="s">
        <v>8317</v>
      </c>
      <c r="R2973" s="4" t="s">
        <v>8318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  <c r="V2973" s="14" t="s">
        <v>8374</v>
      </c>
    </row>
    <row r="2974" spans="1:22" ht="66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9">
        <f t="shared" si="230"/>
        <v>105.35000000000001</v>
      </c>
      <c r="P2974" s="8">
        <f t="shared" si="231"/>
        <v>123.94117647058823</v>
      </c>
      <c r="Q2974" s="4" t="s">
        <v>8317</v>
      </c>
      <c r="R2974" s="4" t="s">
        <v>8318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  <c r="V2974" s="14" t="s">
        <v>8377</v>
      </c>
    </row>
    <row r="2975" spans="1:22" ht="88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9">
        <f t="shared" si="230"/>
        <v>174.8</v>
      </c>
      <c r="P2975" s="8">
        <f t="shared" si="231"/>
        <v>264.84848484848487</v>
      </c>
      <c r="Q2975" s="4" t="s">
        <v>8317</v>
      </c>
      <c r="R2975" s="4" t="s">
        <v>8318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  <c r="V2975" s="14" t="s">
        <v>8378</v>
      </c>
    </row>
    <row r="2976" spans="1:22" ht="11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9">
        <f t="shared" si="230"/>
        <v>102</v>
      </c>
      <c r="P2976" s="8">
        <f t="shared" si="231"/>
        <v>58.620689655172413</v>
      </c>
      <c r="Q2976" s="4" t="s">
        <v>8317</v>
      </c>
      <c r="R2976" s="4" t="s">
        <v>8318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  <c r="V2976" s="14" t="s">
        <v>8374</v>
      </c>
    </row>
    <row r="2977" spans="1:22" ht="11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9">
        <f t="shared" si="230"/>
        <v>100.125</v>
      </c>
      <c r="P2977" s="8">
        <f t="shared" si="231"/>
        <v>70.884955752212392</v>
      </c>
      <c r="Q2977" s="4" t="s">
        <v>8317</v>
      </c>
      <c r="R2977" s="4" t="s">
        <v>8318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  <c r="V2977" s="14" t="s">
        <v>8376</v>
      </c>
    </row>
    <row r="2978" spans="1:22" ht="88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9">
        <f t="shared" si="230"/>
        <v>171.42857142857142</v>
      </c>
      <c r="P2978" s="8">
        <f t="shared" si="231"/>
        <v>8.5714285714285712</v>
      </c>
      <c r="Q2978" s="4" t="s">
        <v>8317</v>
      </c>
      <c r="R2978" s="4" t="s">
        <v>8318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  <c r="V2978" s="14" t="s">
        <v>8368</v>
      </c>
    </row>
    <row r="2979" spans="1:22" ht="11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9">
        <f t="shared" si="230"/>
        <v>113.56666666666666</v>
      </c>
      <c r="P2979" s="8">
        <f t="shared" si="231"/>
        <v>113.56666666666666</v>
      </c>
      <c r="Q2979" s="4" t="s">
        <v>8317</v>
      </c>
      <c r="R2979" s="4" t="s">
        <v>8318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  <c r="V2979" s="14" t="s">
        <v>8367</v>
      </c>
    </row>
    <row r="2980" spans="1:22" ht="11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9">
        <f t="shared" si="230"/>
        <v>129.46666666666667</v>
      </c>
      <c r="P2980" s="8">
        <f t="shared" si="231"/>
        <v>60.6875</v>
      </c>
      <c r="Q2980" s="4" t="s">
        <v>8317</v>
      </c>
      <c r="R2980" s="4" t="s">
        <v>8318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  <c r="V2980" s="14" t="s">
        <v>8376</v>
      </c>
    </row>
    <row r="2981" spans="1:22" ht="88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9">
        <f t="shared" si="230"/>
        <v>101.4</v>
      </c>
      <c r="P2981" s="8">
        <f t="shared" si="231"/>
        <v>110.21739130434783</v>
      </c>
      <c r="Q2981" s="4" t="s">
        <v>8317</v>
      </c>
      <c r="R2981" s="4" t="s">
        <v>8318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  <c r="V2981" s="14" t="s">
        <v>8378</v>
      </c>
    </row>
    <row r="2982" spans="1:22" ht="88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9">
        <f t="shared" si="230"/>
        <v>109.16666666666666</v>
      </c>
      <c r="P2982" s="8">
        <f t="shared" si="231"/>
        <v>136.45833333333334</v>
      </c>
      <c r="Q2982" s="4" t="s">
        <v>8317</v>
      </c>
      <c r="R2982" s="4" t="s">
        <v>8318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  <c r="V2982" s="14" t="s">
        <v>8374</v>
      </c>
    </row>
    <row r="2983" spans="1:22" ht="88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9">
        <f t="shared" si="230"/>
        <v>128.92500000000001</v>
      </c>
      <c r="P2983" s="8">
        <f t="shared" si="231"/>
        <v>53.164948453608247</v>
      </c>
      <c r="Q2983" s="4" t="s">
        <v>8317</v>
      </c>
      <c r="R2983" s="4" t="s">
        <v>8357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  <c r="V2983" s="14" t="s">
        <v>8374</v>
      </c>
    </row>
    <row r="2984" spans="1:22" ht="66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9">
        <f t="shared" si="230"/>
        <v>102.06</v>
      </c>
      <c r="P2984" s="8">
        <f t="shared" si="231"/>
        <v>86.491525423728817</v>
      </c>
      <c r="Q2984" s="4" t="s">
        <v>8317</v>
      </c>
      <c r="R2984" s="4" t="s">
        <v>8357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  <c r="V2984" s="14" t="s">
        <v>8367</v>
      </c>
    </row>
    <row r="2985" spans="1:22" ht="88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9">
        <f t="shared" si="230"/>
        <v>146.53957758620692</v>
      </c>
      <c r="P2985" s="8">
        <f t="shared" si="231"/>
        <v>155.23827397260274</v>
      </c>
      <c r="Q2985" s="4" t="s">
        <v>8317</v>
      </c>
      <c r="R2985" s="4" t="s">
        <v>8357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  <c r="V2985" s="14" t="s">
        <v>8375</v>
      </c>
    </row>
    <row r="2986" spans="1:22" ht="11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9">
        <f t="shared" si="230"/>
        <v>100.352</v>
      </c>
      <c r="P2986" s="8">
        <f t="shared" si="231"/>
        <v>115.08256880733946</v>
      </c>
      <c r="Q2986" s="4" t="s">
        <v>8317</v>
      </c>
      <c r="R2986" s="4" t="s">
        <v>8357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  <c r="V2986" s="14" t="s">
        <v>8373</v>
      </c>
    </row>
    <row r="2987" spans="1:22" ht="11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9">
        <f t="shared" si="230"/>
        <v>121.64999999999999</v>
      </c>
      <c r="P2987" s="8">
        <f t="shared" si="231"/>
        <v>109.5945945945946</v>
      </c>
      <c r="Q2987" s="4" t="s">
        <v>8317</v>
      </c>
      <c r="R2987" s="4" t="s">
        <v>8357</v>
      </c>
      <c r="S2987" s="13">
        <f t="shared" si="232"/>
        <v>42654.973703703705</v>
      </c>
      <c r="T2987" s="13">
        <f t="shared" si="233"/>
        <v>42674.166666666672</v>
      </c>
      <c r="U2987">
        <f t="shared" si="234"/>
        <v>2016</v>
      </c>
      <c r="V2987" s="14" t="s">
        <v>8376</v>
      </c>
    </row>
    <row r="2988" spans="1:22" ht="88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9">
        <f t="shared" si="230"/>
        <v>105.5</v>
      </c>
      <c r="P2988" s="8">
        <f t="shared" si="231"/>
        <v>45.214285714285715</v>
      </c>
      <c r="Q2988" s="4" t="s">
        <v>8317</v>
      </c>
      <c r="R2988" s="4" t="s">
        <v>8357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  <c r="V2988" s="14" t="s">
        <v>8372</v>
      </c>
    </row>
    <row r="2989" spans="1:22" ht="88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9">
        <f t="shared" si="230"/>
        <v>110.4008</v>
      </c>
      <c r="P2989" s="8">
        <f t="shared" si="231"/>
        <v>104.15169811320754</v>
      </c>
      <c r="Q2989" s="4" t="s">
        <v>8317</v>
      </c>
      <c r="R2989" s="4" t="s">
        <v>8357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  <c r="V2989" s="14" t="s">
        <v>8375</v>
      </c>
    </row>
    <row r="2990" spans="1:22" ht="88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9">
        <f t="shared" si="230"/>
        <v>100</v>
      </c>
      <c r="P2990" s="8">
        <f t="shared" si="231"/>
        <v>35.714285714285715</v>
      </c>
      <c r="Q2990" s="4" t="s">
        <v>8317</v>
      </c>
      <c r="R2990" s="4" t="s">
        <v>8357</v>
      </c>
      <c r="S2990" s="13">
        <f t="shared" si="232"/>
        <v>42511.36204861111</v>
      </c>
      <c r="T2990" s="13">
        <f t="shared" si="233"/>
        <v>42541.36204861111</v>
      </c>
      <c r="U2990">
        <f t="shared" si="234"/>
        <v>2016</v>
      </c>
      <c r="V2990" s="14" t="s">
        <v>8370</v>
      </c>
    </row>
    <row r="2991" spans="1:22" ht="44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9">
        <f t="shared" si="230"/>
        <v>176.535</v>
      </c>
      <c r="P2991" s="8">
        <f t="shared" si="231"/>
        <v>96.997252747252745</v>
      </c>
      <c r="Q2991" s="4" t="s">
        <v>8317</v>
      </c>
      <c r="R2991" s="4" t="s">
        <v>8357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  <c r="V2991" s="14" t="s">
        <v>8377</v>
      </c>
    </row>
    <row r="2992" spans="1:22" ht="88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9">
        <f t="shared" si="230"/>
        <v>100</v>
      </c>
      <c r="P2992" s="8">
        <f t="shared" si="231"/>
        <v>370.37037037037038</v>
      </c>
      <c r="Q2992" s="4" t="s">
        <v>8317</v>
      </c>
      <c r="R2992" s="4" t="s">
        <v>8357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  <c r="V2992" s="14" t="s">
        <v>8378</v>
      </c>
    </row>
    <row r="2993" spans="1:22" ht="88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9">
        <f t="shared" si="230"/>
        <v>103.29411764705883</v>
      </c>
      <c r="P2993" s="8">
        <f t="shared" si="231"/>
        <v>94.408602150537632</v>
      </c>
      <c r="Q2993" s="4" t="s">
        <v>8317</v>
      </c>
      <c r="R2993" s="4" t="s">
        <v>8357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  <c r="V2993" s="14" t="s">
        <v>8367</v>
      </c>
    </row>
    <row r="2994" spans="1:22" ht="88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9">
        <f t="shared" si="230"/>
        <v>104.5</v>
      </c>
      <c r="P2994" s="8">
        <f t="shared" si="231"/>
        <v>48.984375</v>
      </c>
      <c r="Q2994" s="4" t="s">
        <v>8317</v>
      </c>
      <c r="R2994" s="4" t="s">
        <v>8357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  <c r="V2994" s="14" t="s">
        <v>8375</v>
      </c>
    </row>
    <row r="2995" spans="1:22" ht="44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9">
        <f t="shared" si="230"/>
        <v>100.29999999999998</v>
      </c>
      <c r="P2995" s="8">
        <f t="shared" si="231"/>
        <v>45.590909090909093</v>
      </c>
      <c r="Q2995" s="4" t="s">
        <v>8317</v>
      </c>
      <c r="R2995" s="4" t="s">
        <v>8357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  <c r="V2995" s="14" t="s">
        <v>8367</v>
      </c>
    </row>
    <row r="2996" spans="1:22" ht="88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9">
        <f t="shared" si="230"/>
        <v>457.74666666666673</v>
      </c>
      <c r="P2996" s="8">
        <f t="shared" si="231"/>
        <v>23.275254237288134</v>
      </c>
      <c r="Q2996" s="4" t="s">
        <v>8317</v>
      </c>
      <c r="R2996" s="4" t="s">
        <v>8357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  <c r="V2996" s="14" t="s">
        <v>8375</v>
      </c>
    </row>
    <row r="2997" spans="1:22" ht="88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9">
        <f t="shared" si="230"/>
        <v>104.96000000000001</v>
      </c>
      <c r="P2997" s="8">
        <f t="shared" si="231"/>
        <v>63.2289156626506</v>
      </c>
      <c r="Q2997" s="4" t="s">
        <v>8317</v>
      </c>
      <c r="R2997" s="4" t="s">
        <v>8357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  <c r="V2997" s="14" t="s">
        <v>8378</v>
      </c>
    </row>
    <row r="2998" spans="1:22" ht="66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9">
        <f t="shared" si="230"/>
        <v>171.94285714285715</v>
      </c>
      <c r="P2998" s="8">
        <f t="shared" si="231"/>
        <v>153.5204081632653</v>
      </c>
      <c r="Q2998" s="4" t="s">
        <v>8317</v>
      </c>
      <c r="R2998" s="4" t="s">
        <v>8357</v>
      </c>
      <c r="S2998" s="13">
        <f t="shared" si="232"/>
        <v>42090.912499999999</v>
      </c>
      <c r="T2998" s="13">
        <f t="shared" si="233"/>
        <v>42150.912499999999</v>
      </c>
      <c r="U2998">
        <f t="shared" si="234"/>
        <v>2015</v>
      </c>
      <c r="V2998" s="14" t="s">
        <v>8372</v>
      </c>
    </row>
    <row r="2999" spans="1:22" ht="88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9">
        <f t="shared" si="230"/>
        <v>103.73000000000002</v>
      </c>
      <c r="P2999" s="8">
        <f t="shared" si="231"/>
        <v>90.2</v>
      </c>
      <c r="Q2999" s="4" t="s">
        <v>8317</v>
      </c>
      <c r="R2999" s="4" t="s">
        <v>8357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  <c r="V2999" s="14" t="s">
        <v>8368</v>
      </c>
    </row>
    <row r="3000" spans="1:22" ht="11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9">
        <f t="shared" si="230"/>
        <v>103.029</v>
      </c>
      <c r="P3000" s="8">
        <f t="shared" si="231"/>
        <v>118.97113163972287</v>
      </c>
      <c r="Q3000" s="4" t="s">
        <v>8317</v>
      </c>
      <c r="R3000" s="4" t="s">
        <v>8357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  <c r="V3000" s="14" t="s">
        <v>8370</v>
      </c>
    </row>
    <row r="3001" spans="1:22" ht="88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9">
        <f t="shared" si="230"/>
        <v>118.88888888888889</v>
      </c>
      <c r="P3001" s="8">
        <f t="shared" si="231"/>
        <v>80.25</v>
      </c>
      <c r="Q3001" s="4" t="s">
        <v>8317</v>
      </c>
      <c r="R3001" s="4" t="s">
        <v>8357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  <c r="V3001" s="14" t="s">
        <v>8368</v>
      </c>
    </row>
    <row r="3002" spans="1:22" ht="88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9">
        <f t="shared" si="230"/>
        <v>100</v>
      </c>
      <c r="P3002" s="8">
        <f t="shared" si="231"/>
        <v>62.5</v>
      </c>
      <c r="Q3002" s="4" t="s">
        <v>8317</v>
      </c>
      <c r="R3002" s="4" t="s">
        <v>8357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  <c r="V3002" s="14" t="s">
        <v>8367</v>
      </c>
    </row>
    <row r="3003" spans="1:22" ht="88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9">
        <f t="shared" si="230"/>
        <v>318.69988910451895</v>
      </c>
      <c r="P3003" s="8">
        <f t="shared" si="231"/>
        <v>131.37719999999999</v>
      </c>
      <c r="Q3003" s="4" t="s">
        <v>8317</v>
      </c>
      <c r="R3003" s="4" t="s">
        <v>8357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  <c r="V3003" s="14" t="s">
        <v>8371</v>
      </c>
    </row>
    <row r="3004" spans="1:22" ht="66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9">
        <f t="shared" si="230"/>
        <v>108.50614285714286</v>
      </c>
      <c r="P3004" s="8">
        <f t="shared" si="231"/>
        <v>73.032980769230775</v>
      </c>
      <c r="Q3004" s="4" t="s">
        <v>8317</v>
      </c>
      <c r="R3004" s="4" t="s">
        <v>8357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  <c r="V3004" s="14" t="s">
        <v>8377</v>
      </c>
    </row>
    <row r="3005" spans="1:22" ht="11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9">
        <f t="shared" si="230"/>
        <v>101.16666666666667</v>
      </c>
      <c r="P3005" s="8">
        <f t="shared" si="231"/>
        <v>178.52941176470588</v>
      </c>
      <c r="Q3005" s="4" t="s">
        <v>8317</v>
      </c>
      <c r="R3005" s="4" t="s">
        <v>8357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  <c r="V3005" s="14" t="s">
        <v>8367</v>
      </c>
    </row>
    <row r="3006" spans="1:22" ht="11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9">
        <f t="shared" si="230"/>
        <v>112.815</v>
      </c>
      <c r="P3006" s="8">
        <f t="shared" si="231"/>
        <v>162.90974729241879</v>
      </c>
      <c r="Q3006" s="4" t="s">
        <v>8317</v>
      </c>
      <c r="R3006" s="4" t="s">
        <v>8357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  <c r="V3006" s="14" t="s">
        <v>8376</v>
      </c>
    </row>
    <row r="3007" spans="1:22" ht="11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9">
        <f t="shared" si="230"/>
        <v>120.49622641509434</v>
      </c>
      <c r="P3007" s="8">
        <f t="shared" si="231"/>
        <v>108.24237288135593</v>
      </c>
      <c r="Q3007" s="4" t="s">
        <v>8317</v>
      </c>
      <c r="R3007" s="4" t="s">
        <v>8357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  <c r="V3007" s="14" t="s">
        <v>8375</v>
      </c>
    </row>
    <row r="3008" spans="1:22" ht="66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9">
        <f t="shared" si="230"/>
        <v>107.74999999999999</v>
      </c>
      <c r="P3008" s="8">
        <f t="shared" si="231"/>
        <v>88.865979381443296</v>
      </c>
      <c r="Q3008" s="4" t="s">
        <v>8317</v>
      </c>
      <c r="R3008" s="4" t="s">
        <v>8357</v>
      </c>
      <c r="S3008" s="13">
        <f t="shared" si="232"/>
        <v>41957.756840277776</v>
      </c>
      <c r="T3008" s="13">
        <f t="shared" si="233"/>
        <v>41987.756840277776</v>
      </c>
      <c r="U3008">
        <f t="shared" si="234"/>
        <v>2014</v>
      </c>
      <c r="V3008" s="14" t="s">
        <v>8377</v>
      </c>
    </row>
    <row r="3009" spans="1:22" ht="44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9">
        <f t="shared" si="230"/>
        <v>180</v>
      </c>
      <c r="P3009" s="8">
        <f t="shared" si="231"/>
        <v>54</v>
      </c>
      <c r="Q3009" s="4" t="s">
        <v>8317</v>
      </c>
      <c r="R3009" s="4" t="s">
        <v>8357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  <c r="V3009" s="14" t="s">
        <v>8369</v>
      </c>
    </row>
    <row r="3010" spans="1:22" ht="88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9">
        <f t="shared" si="230"/>
        <v>101.16666666666667</v>
      </c>
      <c r="P3010" s="8">
        <f t="shared" si="231"/>
        <v>116.73076923076923</v>
      </c>
      <c r="Q3010" s="4" t="s">
        <v>8317</v>
      </c>
      <c r="R3010" s="4" t="s">
        <v>8357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  <c r="V3010" s="14" t="s">
        <v>8378</v>
      </c>
    </row>
    <row r="3011" spans="1:22" ht="11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9">
        <f t="shared" ref="O3011:O3074" si="235">+(E3011/D3011)*100</f>
        <v>119.756</v>
      </c>
      <c r="P3011" s="8">
        <f t="shared" ref="P3011:P3074" si="236">+IFERROR(E3011/L3011,0)</f>
        <v>233.8984375</v>
      </c>
      <c r="Q3011" s="4" t="s">
        <v>8317</v>
      </c>
      <c r="R3011" s="4" t="s">
        <v>8357</v>
      </c>
      <c r="S3011" s="13">
        <f t="shared" ref="S3011:S3074" si="237">(((J3011/86400)+25569))</f>
        <v>41939.569907407407</v>
      </c>
      <c r="T3011" s="13">
        <f t="shared" ref="T3011:T3074" si="238">(((I3011/86400)+25569))</f>
        <v>41969.611574074079</v>
      </c>
      <c r="U3011">
        <f t="shared" ref="U3011:U3074" si="239">+YEAR(S3011)</f>
        <v>2014</v>
      </c>
      <c r="V3011" s="14" t="s">
        <v>8376</v>
      </c>
    </row>
    <row r="3012" spans="1:22" ht="11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9">
        <f t="shared" si="235"/>
        <v>158</v>
      </c>
      <c r="P3012" s="8">
        <f t="shared" si="236"/>
        <v>158</v>
      </c>
      <c r="Q3012" s="4" t="s">
        <v>8317</v>
      </c>
      <c r="R3012" s="4" t="s">
        <v>8357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  <c r="V3012" s="14" t="s">
        <v>8378</v>
      </c>
    </row>
    <row r="3013" spans="1:22" ht="88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9">
        <f t="shared" si="235"/>
        <v>123.66666666666666</v>
      </c>
      <c r="P3013" s="8">
        <f t="shared" si="236"/>
        <v>14.84</v>
      </c>
      <c r="Q3013" s="4" t="s">
        <v>8317</v>
      </c>
      <c r="R3013" s="4" t="s">
        <v>8357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  <c r="V3013" s="14" t="s">
        <v>8377</v>
      </c>
    </row>
    <row r="3014" spans="1:22" ht="88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9">
        <f t="shared" si="235"/>
        <v>117.12499999999999</v>
      </c>
      <c r="P3014" s="8">
        <f t="shared" si="236"/>
        <v>85.181818181818187</v>
      </c>
      <c r="Q3014" s="4" t="s">
        <v>8317</v>
      </c>
      <c r="R3014" s="4" t="s">
        <v>8357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  <c r="V3014" s="14" t="s">
        <v>8367</v>
      </c>
    </row>
    <row r="3015" spans="1:22" ht="88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9">
        <f t="shared" si="235"/>
        <v>156.96</v>
      </c>
      <c r="P3015" s="8">
        <f t="shared" si="236"/>
        <v>146.69158878504672</v>
      </c>
      <c r="Q3015" s="4" t="s">
        <v>8317</v>
      </c>
      <c r="R3015" s="4" t="s">
        <v>8357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  <c r="V3015" s="14" t="s">
        <v>8370</v>
      </c>
    </row>
    <row r="3016" spans="1:22" ht="11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9">
        <f t="shared" si="235"/>
        <v>113.104</v>
      </c>
      <c r="P3016" s="8">
        <f t="shared" si="236"/>
        <v>50.764811490125673</v>
      </c>
      <c r="Q3016" s="4" t="s">
        <v>8317</v>
      </c>
      <c r="R3016" s="4" t="s">
        <v>8357</v>
      </c>
      <c r="S3016" s="13">
        <f t="shared" si="237"/>
        <v>41920.123611111107</v>
      </c>
      <c r="T3016" s="13">
        <f t="shared" si="238"/>
        <v>41948.208333333336</v>
      </c>
      <c r="U3016">
        <f t="shared" si="239"/>
        <v>2014</v>
      </c>
      <c r="V3016" s="14" t="s">
        <v>8376</v>
      </c>
    </row>
    <row r="3017" spans="1:22" ht="88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9">
        <f t="shared" si="235"/>
        <v>103.17647058823529</v>
      </c>
      <c r="P3017" s="8">
        <f t="shared" si="236"/>
        <v>87.7</v>
      </c>
      <c r="Q3017" s="4" t="s">
        <v>8317</v>
      </c>
      <c r="R3017" s="4" t="s">
        <v>8357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  <c r="V3017" s="14" t="s">
        <v>8370</v>
      </c>
    </row>
    <row r="3018" spans="1:22" ht="11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9">
        <f t="shared" si="235"/>
        <v>102.61176470588236</v>
      </c>
      <c r="P3018" s="8">
        <f t="shared" si="236"/>
        <v>242.27777777777777</v>
      </c>
      <c r="Q3018" s="4" t="s">
        <v>8317</v>
      </c>
      <c r="R3018" s="4" t="s">
        <v>8357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  <c r="V3018" s="14" t="s">
        <v>8370</v>
      </c>
    </row>
    <row r="3019" spans="1:22" ht="88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9">
        <f t="shared" si="235"/>
        <v>105.84090909090908</v>
      </c>
      <c r="P3019" s="8">
        <f t="shared" si="236"/>
        <v>146.44654088050314</v>
      </c>
      <c r="Q3019" s="4" t="s">
        <v>8317</v>
      </c>
      <c r="R3019" s="4" t="s">
        <v>8357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  <c r="V3019" s="14" t="s">
        <v>8373</v>
      </c>
    </row>
    <row r="3020" spans="1:22" ht="88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9">
        <f t="shared" si="235"/>
        <v>100.71428571428571</v>
      </c>
      <c r="P3020" s="8">
        <f t="shared" si="236"/>
        <v>103.17073170731707</v>
      </c>
      <c r="Q3020" s="4" t="s">
        <v>8317</v>
      </c>
      <c r="R3020" s="4" t="s">
        <v>8357</v>
      </c>
      <c r="S3020" s="13">
        <f t="shared" si="237"/>
        <v>42163.298333333332</v>
      </c>
      <c r="T3020" s="13">
        <f t="shared" si="238"/>
        <v>42205.916666666672</v>
      </c>
      <c r="U3020">
        <f t="shared" si="239"/>
        <v>2015</v>
      </c>
      <c r="V3020" s="14" t="s">
        <v>8371</v>
      </c>
    </row>
    <row r="3021" spans="1:22" ht="88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9">
        <f t="shared" si="235"/>
        <v>121.23333333333332</v>
      </c>
      <c r="P3021" s="8">
        <f t="shared" si="236"/>
        <v>80.464601769911511</v>
      </c>
      <c r="Q3021" s="4" t="s">
        <v>8317</v>
      </c>
      <c r="R3021" s="4" t="s">
        <v>8357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  <c r="V3021" s="14" t="s">
        <v>8369</v>
      </c>
    </row>
    <row r="3022" spans="1:22" ht="11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9">
        <f t="shared" si="235"/>
        <v>100.57142857142858</v>
      </c>
      <c r="P3022" s="8">
        <f t="shared" si="236"/>
        <v>234.66666666666666</v>
      </c>
      <c r="Q3022" s="4" t="s">
        <v>8317</v>
      </c>
      <c r="R3022" s="4" t="s">
        <v>8357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  <c r="V3022" s="14" t="s">
        <v>8371</v>
      </c>
    </row>
    <row r="3023" spans="1:22" ht="88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9">
        <f t="shared" si="235"/>
        <v>116.02222222222223</v>
      </c>
      <c r="P3023" s="8">
        <f t="shared" si="236"/>
        <v>50.689320388349515</v>
      </c>
      <c r="Q3023" s="4" t="s">
        <v>8317</v>
      </c>
      <c r="R3023" s="4" t="s">
        <v>8357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  <c r="V3023" s="14" t="s">
        <v>8376</v>
      </c>
    </row>
    <row r="3024" spans="1:22" ht="11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9">
        <f t="shared" si="235"/>
        <v>100.88</v>
      </c>
      <c r="P3024" s="8">
        <f t="shared" si="236"/>
        <v>162.70967741935485</v>
      </c>
      <c r="Q3024" s="4" t="s">
        <v>8317</v>
      </c>
      <c r="R3024" s="4" t="s">
        <v>8357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  <c r="V3024" s="14" t="s">
        <v>8373</v>
      </c>
    </row>
    <row r="3025" spans="1:22" ht="11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9">
        <f t="shared" si="235"/>
        <v>103</v>
      </c>
      <c r="P3025" s="8">
        <f t="shared" si="236"/>
        <v>120.16666666666667</v>
      </c>
      <c r="Q3025" s="4" t="s">
        <v>8317</v>
      </c>
      <c r="R3025" s="4" t="s">
        <v>8357</v>
      </c>
      <c r="S3025" s="13">
        <f t="shared" si="237"/>
        <v>42121.675763888888</v>
      </c>
      <c r="T3025" s="13">
        <f t="shared" si="238"/>
        <v>42166.675763888888</v>
      </c>
      <c r="U3025">
        <f t="shared" si="239"/>
        <v>2015</v>
      </c>
      <c r="V3025" s="14" t="s">
        <v>8369</v>
      </c>
    </row>
    <row r="3026" spans="1:22" ht="88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9">
        <f t="shared" si="235"/>
        <v>246.42</v>
      </c>
      <c r="P3026" s="8">
        <f t="shared" si="236"/>
        <v>67.697802197802204</v>
      </c>
      <c r="Q3026" s="4" t="s">
        <v>8317</v>
      </c>
      <c r="R3026" s="4" t="s">
        <v>8357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  <c r="V3026" s="14" t="s">
        <v>8375</v>
      </c>
    </row>
    <row r="3027" spans="1:22" ht="88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9">
        <f t="shared" si="235"/>
        <v>302.2</v>
      </c>
      <c r="P3027" s="8">
        <f t="shared" si="236"/>
        <v>52.103448275862071</v>
      </c>
      <c r="Q3027" s="4" t="s">
        <v>8317</v>
      </c>
      <c r="R3027" s="4" t="s">
        <v>8357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  <c r="V3027" s="14" t="s">
        <v>8370</v>
      </c>
    </row>
    <row r="3028" spans="1:22" ht="11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9">
        <f t="shared" si="235"/>
        <v>143.33333333333334</v>
      </c>
      <c r="P3028" s="8">
        <f t="shared" si="236"/>
        <v>51.6</v>
      </c>
      <c r="Q3028" s="4" t="s">
        <v>8317</v>
      </c>
      <c r="R3028" s="4" t="s">
        <v>8357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  <c r="V3028" s="14" t="s">
        <v>8368</v>
      </c>
    </row>
    <row r="3029" spans="1:22" ht="88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9">
        <f t="shared" si="235"/>
        <v>131.44</v>
      </c>
      <c r="P3029" s="8">
        <f t="shared" si="236"/>
        <v>164.3</v>
      </c>
      <c r="Q3029" s="4" t="s">
        <v>8317</v>
      </c>
      <c r="R3029" s="4" t="s">
        <v>8357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  <c r="V3029" s="14" t="s">
        <v>8368</v>
      </c>
    </row>
    <row r="3030" spans="1:22" ht="66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9">
        <f t="shared" si="235"/>
        <v>168.01999999999998</v>
      </c>
      <c r="P3030" s="8">
        <f t="shared" si="236"/>
        <v>84.858585858585855</v>
      </c>
      <c r="Q3030" s="4" t="s">
        <v>8317</v>
      </c>
      <c r="R3030" s="4" t="s">
        <v>8357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  <c r="V3030" s="14" t="s">
        <v>8373</v>
      </c>
    </row>
    <row r="3031" spans="1:22" ht="88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9">
        <f t="shared" si="235"/>
        <v>109.67666666666666</v>
      </c>
      <c r="P3031" s="8">
        <f t="shared" si="236"/>
        <v>94.548850574712645</v>
      </c>
      <c r="Q3031" s="4" t="s">
        <v>8317</v>
      </c>
      <c r="R3031" s="4" t="s">
        <v>8357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  <c r="V3031" s="14" t="s">
        <v>8376</v>
      </c>
    </row>
    <row r="3032" spans="1:22" ht="11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9">
        <f t="shared" si="235"/>
        <v>106.6857142857143</v>
      </c>
      <c r="P3032" s="8">
        <f t="shared" si="236"/>
        <v>45.536585365853661</v>
      </c>
      <c r="Q3032" s="4" t="s">
        <v>8317</v>
      </c>
      <c r="R3032" s="4" t="s">
        <v>8357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  <c r="V3032" s="14" t="s">
        <v>8374</v>
      </c>
    </row>
    <row r="3033" spans="1:22" ht="132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9">
        <f t="shared" si="235"/>
        <v>100</v>
      </c>
      <c r="P3033" s="8">
        <f t="shared" si="236"/>
        <v>51.724137931034484</v>
      </c>
      <c r="Q3033" s="4" t="s">
        <v>8317</v>
      </c>
      <c r="R3033" s="4" t="s">
        <v>8357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  <c r="V3033" s="14" t="s">
        <v>8374</v>
      </c>
    </row>
    <row r="3034" spans="1:22" ht="88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9">
        <f t="shared" si="235"/>
        <v>127.2</v>
      </c>
      <c r="P3034" s="8">
        <f t="shared" si="236"/>
        <v>50.88</v>
      </c>
      <c r="Q3034" s="4" t="s">
        <v>8317</v>
      </c>
      <c r="R3034" s="4" t="s">
        <v>8357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  <c r="V3034" s="14" t="s">
        <v>8374</v>
      </c>
    </row>
    <row r="3035" spans="1:22" ht="88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9">
        <f t="shared" si="235"/>
        <v>146.53333333333333</v>
      </c>
      <c r="P3035" s="8">
        <f t="shared" si="236"/>
        <v>191.13043478260869</v>
      </c>
      <c r="Q3035" s="4" t="s">
        <v>8317</v>
      </c>
      <c r="R3035" s="4" t="s">
        <v>8357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  <c r="V3035" s="14" t="s">
        <v>8373</v>
      </c>
    </row>
    <row r="3036" spans="1:22" ht="132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9">
        <f t="shared" si="235"/>
        <v>112.53599999999999</v>
      </c>
      <c r="P3036" s="8">
        <f t="shared" si="236"/>
        <v>89.314285714285717</v>
      </c>
      <c r="Q3036" s="4" t="s">
        <v>8317</v>
      </c>
      <c r="R3036" s="4" t="s">
        <v>8357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  <c r="V3036" s="14" t="s">
        <v>8376</v>
      </c>
    </row>
    <row r="3037" spans="1:22" ht="66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9">
        <f t="shared" si="235"/>
        <v>108.78684000000001</v>
      </c>
      <c r="P3037" s="8">
        <f t="shared" si="236"/>
        <v>88.588631921824103</v>
      </c>
      <c r="Q3037" s="4" t="s">
        <v>8317</v>
      </c>
      <c r="R3037" s="4" t="s">
        <v>8357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  <c r="V3037" s="14" t="s">
        <v>8369</v>
      </c>
    </row>
    <row r="3038" spans="1:22" ht="88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9">
        <f t="shared" si="235"/>
        <v>126.732</v>
      </c>
      <c r="P3038" s="8">
        <f t="shared" si="236"/>
        <v>96.300911854103347</v>
      </c>
      <c r="Q3038" s="4" t="s">
        <v>8317</v>
      </c>
      <c r="R3038" s="4" t="s">
        <v>8357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  <c r="V3038" s="14" t="s">
        <v>8373</v>
      </c>
    </row>
    <row r="3039" spans="1:22" ht="11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9">
        <f t="shared" si="235"/>
        <v>213.20000000000002</v>
      </c>
      <c r="P3039" s="8">
        <f t="shared" si="236"/>
        <v>33.3125</v>
      </c>
      <c r="Q3039" s="4" t="s">
        <v>8317</v>
      </c>
      <c r="R3039" s="4" t="s">
        <v>8357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  <c r="V3039" s="14" t="s">
        <v>8373</v>
      </c>
    </row>
    <row r="3040" spans="1:22" ht="88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9">
        <f t="shared" si="235"/>
        <v>100.49999999999999</v>
      </c>
      <c r="P3040" s="8">
        <f t="shared" si="236"/>
        <v>37.222222222222221</v>
      </c>
      <c r="Q3040" s="4" t="s">
        <v>8317</v>
      </c>
      <c r="R3040" s="4" t="s">
        <v>8357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  <c r="V3040" s="14" t="s">
        <v>8367</v>
      </c>
    </row>
    <row r="3041" spans="1:22" ht="88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9">
        <f t="shared" si="235"/>
        <v>108.71389999999998</v>
      </c>
      <c r="P3041" s="8">
        <f t="shared" si="236"/>
        <v>92.130423728813554</v>
      </c>
      <c r="Q3041" s="4" t="s">
        <v>8317</v>
      </c>
      <c r="R3041" s="4" t="s">
        <v>8357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  <c r="V3041" s="14" t="s">
        <v>8378</v>
      </c>
    </row>
    <row r="3042" spans="1:22" ht="88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9">
        <f t="shared" si="235"/>
        <v>107.5</v>
      </c>
      <c r="P3042" s="8">
        <f t="shared" si="236"/>
        <v>76.785714285714292</v>
      </c>
      <c r="Q3042" s="4" t="s">
        <v>8317</v>
      </c>
      <c r="R3042" s="4" t="s">
        <v>8357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  <c r="V3042" s="14" t="s">
        <v>8371</v>
      </c>
    </row>
    <row r="3043" spans="1:22" ht="66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9">
        <f t="shared" si="235"/>
        <v>110.48192771084338</v>
      </c>
      <c r="P3043" s="8">
        <f t="shared" si="236"/>
        <v>96.526315789473685</v>
      </c>
      <c r="Q3043" s="4" t="s">
        <v>8317</v>
      </c>
      <c r="R3043" s="4" t="s">
        <v>8357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  <c r="V3043" s="14" t="s">
        <v>8378</v>
      </c>
    </row>
    <row r="3044" spans="1:22" ht="11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9">
        <f t="shared" si="235"/>
        <v>128</v>
      </c>
      <c r="P3044" s="8">
        <f t="shared" si="236"/>
        <v>51.891891891891895</v>
      </c>
      <c r="Q3044" s="4" t="s">
        <v>8317</v>
      </c>
      <c r="R3044" s="4" t="s">
        <v>8357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  <c r="V3044" s="14" t="s">
        <v>8375</v>
      </c>
    </row>
    <row r="3045" spans="1:22" ht="88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9">
        <f t="shared" si="235"/>
        <v>110.00666666666667</v>
      </c>
      <c r="P3045" s="8">
        <f t="shared" si="236"/>
        <v>128.9140625</v>
      </c>
      <c r="Q3045" s="4" t="s">
        <v>8317</v>
      </c>
      <c r="R3045" s="4" t="s">
        <v>8357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  <c r="V3045" s="14" t="s">
        <v>8372</v>
      </c>
    </row>
    <row r="3046" spans="1:22" ht="110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9">
        <f t="shared" si="235"/>
        <v>109.34166666666667</v>
      </c>
      <c r="P3046" s="8">
        <f t="shared" si="236"/>
        <v>84.108974358974365</v>
      </c>
      <c r="Q3046" s="4" t="s">
        <v>8317</v>
      </c>
      <c r="R3046" s="4" t="s">
        <v>8357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  <c r="V3046" s="14" t="s">
        <v>8367</v>
      </c>
    </row>
    <row r="3047" spans="1:22" ht="11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9">
        <f t="shared" si="235"/>
        <v>132.70650000000001</v>
      </c>
      <c r="P3047" s="8">
        <f t="shared" si="236"/>
        <v>82.941562500000003</v>
      </c>
      <c r="Q3047" s="4" t="s">
        <v>8317</v>
      </c>
      <c r="R3047" s="4" t="s">
        <v>8357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  <c r="V3047" s="14" t="s">
        <v>8373</v>
      </c>
    </row>
    <row r="3048" spans="1:22" ht="11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9">
        <f t="shared" si="235"/>
        <v>190.84810126582278</v>
      </c>
      <c r="P3048" s="8">
        <f t="shared" si="236"/>
        <v>259.94827586206895</v>
      </c>
      <c r="Q3048" s="4" t="s">
        <v>8317</v>
      </c>
      <c r="R3048" s="4" t="s">
        <v>8357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  <c r="V3048" s="14" t="s">
        <v>8374</v>
      </c>
    </row>
    <row r="3049" spans="1:22" ht="88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9">
        <f t="shared" si="235"/>
        <v>149</v>
      </c>
      <c r="P3049" s="8">
        <f t="shared" si="236"/>
        <v>37.25</v>
      </c>
      <c r="Q3049" s="4" t="s">
        <v>8317</v>
      </c>
      <c r="R3049" s="4" t="s">
        <v>8357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  <c r="V3049" s="14" t="s">
        <v>8372</v>
      </c>
    </row>
    <row r="3050" spans="1:22" ht="11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9">
        <f t="shared" si="235"/>
        <v>166.4</v>
      </c>
      <c r="P3050" s="8">
        <f t="shared" si="236"/>
        <v>177.02127659574469</v>
      </c>
      <c r="Q3050" s="4" t="s">
        <v>8317</v>
      </c>
      <c r="R3050" s="4" t="s">
        <v>8357</v>
      </c>
      <c r="S3050" s="13">
        <f t="shared" si="237"/>
        <v>41975.901180555556</v>
      </c>
      <c r="T3050" s="13">
        <f t="shared" si="238"/>
        <v>42004.890277777777</v>
      </c>
      <c r="U3050">
        <f t="shared" si="239"/>
        <v>2014</v>
      </c>
      <c r="V3050" s="14" t="s">
        <v>8378</v>
      </c>
    </row>
    <row r="3051" spans="1:22" ht="11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9">
        <f t="shared" si="235"/>
        <v>106.66666666666667</v>
      </c>
      <c r="P3051" s="8">
        <f t="shared" si="236"/>
        <v>74.074074074074076</v>
      </c>
      <c r="Q3051" s="4" t="s">
        <v>8317</v>
      </c>
      <c r="R3051" s="4" t="s">
        <v>8357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  <c r="V3051" s="14" t="s">
        <v>8370</v>
      </c>
    </row>
    <row r="3052" spans="1:22" ht="44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9">
        <f t="shared" si="235"/>
        <v>106</v>
      </c>
      <c r="P3052" s="8">
        <f t="shared" si="236"/>
        <v>70.666666666666671</v>
      </c>
      <c r="Q3052" s="4" t="s">
        <v>8317</v>
      </c>
      <c r="R3052" s="4" t="s">
        <v>8357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  <c r="V3052" s="14" t="s">
        <v>8369</v>
      </c>
    </row>
    <row r="3053" spans="1:22" ht="11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9">
        <f t="shared" si="235"/>
        <v>23.62857142857143</v>
      </c>
      <c r="P3053" s="8">
        <f t="shared" si="236"/>
        <v>23.62857142857143</v>
      </c>
      <c r="Q3053" s="4" t="s">
        <v>8317</v>
      </c>
      <c r="R3053" s="4" t="s">
        <v>8357</v>
      </c>
      <c r="S3053" s="13">
        <f t="shared" si="237"/>
        <v>42744.416030092594</v>
      </c>
      <c r="T3053" s="13">
        <f t="shared" si="238"/>
        <v>42774.416030092594</v>
      </c>
      <c r="U3053">
        <f t="shared" si="239"/>
        <v>2017</v>
      </c>
      <c r="V3053" s="14" t="s">
        <v>8367</v>
      </c>
    </row>
    <row r="3054" spans="1:22" ht="66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9">
        <f t="shared" si="235"/>
        <v>0.15</v>
      </c>
      <c r="P3054" s="8">
        <f t="shared" si="236"/>
        <v>37.5</v>
      </c>
      <c r="Q3054" s="4" t="s">
        <v>8317</v>
      </c>
      <c r="R3054" s="4" t="s">
        <v>8357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  <c r="V3054" s="14" t="s">
        <v>8369</v>
      </c>
    </row>
    <row r="3055" spans="1:22" ht="11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9">
        <f t="shared" si="235"/>
        <v>0.4</v>
      </c>
      <c r="P3055" s="8">
        <f t="shared" si="236"/>
        <v>13.333333333333334</v>
      </c>
      <c r="Q3055" s="4" t="s">
        <v>8317</v>
      </c>
      <c r="R3055" s="4" t="s">
        <v>8357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  <c r="V3055" s="14" t="s">
        <v>8374</v>
      </c>
    </row>
    <row r="3056" spans="1:22" ht="88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9">
        <f t="shared" si="235"/>
        <v>0</v>
      </c>
      <c r="P3056" s="8">
        <f t="shared" si="236"/>
        <v>0</v>
      </c>
      <c r="Q3056" s="4" t="s">
        <v>8317</v>
      </c>
      <c r="R3056" s="4" t="s">
        <v>8357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  <c r="V3056" s="14" t="s">
        <v>8367</v>
      </c>
    </row>
    <row r="3057" spans="1:22" ht="88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9">
        <f t="shared" si="235"/>
        <v>5.0000000000000001E-3</v>
      </c>
      <c r="P3057" s="8">
        <f t="shared" si="236"/>
        <v>1</v>
      </c>
      <c r="Q3057" s="4" t="s">
        <v>8317</v>
      </c>
      <c r="R3057" s="4" t="s">
        <v>8357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  <c r="V3057" s="14" t="s">
        <v>8377</v>
      </c>
    </row>
    <row r="3058" spans="1:22" ht="88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9">
        <f t="shared" si="235"/>
        <v>0</v>
      </c>
      <c r="P3058" s="8">
        <f t="shared" si="236"/>
        <v>0</v>
      </c>
      <c r="Q3058" s="4" t="s">
        <v>8317</v>
      </c>
      <c r="R3058" s="4" t="s">
        <v>8357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  <c r="V3058" s="14" t="s">
        <v>8373</v>
      </c>
    </row>
    <row r="3059" spans="1:22" ht="88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9">
        <f t="shared" si="235"/>
        <v>0</v>
      </c>
      <c r="P3059" s="8">
        <f t="shared" si="236"/>
        <v>0</v>
      </c>
      <c r="Q3059" s="4" t="s">
        <v>8317</v>
      </c>
      <c r="R3059" s="4" t="s">
        <v>8357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  <c r="V3059" s="14" t="s">
        <v>8372</v>
      </c>
    </row>
    <row r="3060" spans="1:22" ht="88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9">
        <f t="shared" si="235"/>
        <v>1.6666666666666666E-2</v>
      </c>
      <c r="P3060" s="8">
        <f t="shared" si="236"/>
        <v>1</v>
      </c>
      <c r="Q3060" s="4" t="s">
        <v>8317</v>
      </c>
      <c r="R3060" s="4" t="s">
        <v>8357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  <c r="V3060" s="14" t="s">
        <v>8372</v>
      </c>
    </row>
    <row r="3061" spans="1:22" ht="88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9">
        <f t="shared" si="235"/>
        <v>3.0066666666666664</v>
      </c>
      <c r="P3061" s="8">
        <f t="shared" si="236"/>
        <v>41</v>
      </c>
      <c r="Q3061" s="4" t="s">
        <v>8317</v>
      </c>
      <c r="R3061" s="4" t="s">
        <v>8357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  <c r="V3061" s="14" t="s">
        <v>8373</v>
      </c>
    </row>
    <row r="3062" spans="1:22" ht="66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9">
        <f t="shared" si="235"/>
        <v>0.15227272727272728</v>
      </c>
      <c r="P3062" s="8">
        <f t="shared" si="236"/>
        <v>55.833333333333336</v>
      </c>
      <c r="Q3062" s="4" t="s">
        <v>8317</v>
      </c>
      <c r="R3062" s="4" t="s">
        <v>8357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  <c r="V3062" s="14" t="s">
        <v>8374</v>
      </c>
    </row>
    <row r="3063" spans="1:22" ht="22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9">
        <f t="shared" si="235"/>
        <v>0</v>
      </c>
      <c r="P3063" s="8">
        <f t="shared" si="236"/>
        <v>0</v>
      </c>
      <c r="Q3063" s="4" t="s">
        <v>8317</v>
      </c>
      <c r="R3063" s="4" t="s">
        <v>8357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  <c r="V3063" s="14" t="s">
        <v>8373</v>
      </c>
    </row>
    <row r="3064" spans="1:22" ht="88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9">
        <f t="shared" si="235"/>
        <v>66.84</v>
      </c>
      <c r="P3064" s="8">
        <f t="shared" si="236"/>
        <v>99.761194029850742</v>
      </c>
      <c r="Q3064" s="4" t="s">
        <v>8317</v>
      </c>
      <c r="R3064" s="4" t="s">
        <v>8357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  <c r="V3064" s="14" t="s">
        <v>8375</v>
      </c>
    </row>
    <row r="3065" spans="1:22" ht="66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9">
        <f t="shared" si="235"/>
        <v>19.566666666666666</v>
      </c>
      <c r="P3065" s="8">
        <f t="shared" si="236"/>
        <v>25.521739130434781</v>
      </c>
      <c r="Q3065" s="4" t="s">
        <v>8317</v>
      </c>
      <c r="R3065" s="4" t="s">
        <v>8357</v>
      </c>
      <c r="S3065" s="13">
        <f t="shared" si="237"/>
        <v>42630.922893518524</v>
      </c>
      <c r="T3065" s="13">
        <f t="shared" si="238"/>
        <v>42665.922893518524</v>
      </c>
      <c r="U3065">
        <f t="shared" si="239"/>
        <v>2016</v>
      </c>
      <c r="V3065" s="14" t="s">
        <v>8375</v>
      </c>
    </row>
    <row r="3066" spans="1:22" ht="66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9">
        <f t="shared" si="235"/>
        <v>11.294666666666666</v>
      </c>
      <c r="P3066" s="8">
        <f t="shared" si="236"/>
        <v>117.65277777777777</v>
      </c>
      <c r="Q3066" s="4" t="s">
        <v>8317</v>
      </c>
      <c r="R3066" s="4" t="s">
        <v>8357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  <c r="V3066" s="14" t="s">
        <v>8376</v>
      </c>
    </row>
    <row r="3067" spans="1:22" ht="88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9">
        <f t="shared" si="235"/>
        <v>0.04</v>
      </c>
      <c r="P3067" s="8">
        <f t="shared" si="236"/>
        <v>5</v>
      </c>
      <c r="Q3067" s="4" t="s">
        <v>8317</v>
      </c>
      <c r="R3067" s="4" t="s">
        <v>8357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  <c r="V3067" s="14" t="s">
        <v>8373</v>
      </c>
    </row>
    <row r="3068" spans="1:22" ht="88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9">
        <f t="shared" si="235"/>
        <v>11.985714285714286</v>
      </c>
      <c r="P3068" s="8">
        <f t="shared" si="236"/>
        <v>2796.6666666666665</v>
      </c>
      <c r="Q3068" s="4" t="s">
        <v>8317</v>
      </c>
      <c r="R3068" s="4" t="s">
        <v>8357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  <c r="V3068" s="14" t="s">
        <v>8371</v>
      </c>
    </row>
    <row r="3069" spans="1:22" ht="11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9">
        <f t="shared" si="235"/>
        <v>2.5</v>
      </c>
      <c r="P3069" s="8">
        <f t="shared" si="236"/>
        <v>200</v>
      </c>
      <c r="Q3069" s="4" t="s">
        <v>8317</v>
      </c>
      <c r="R3069" s="4" t="s">
        <v>8357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  <c r="V3069" s="14" t="s">
        <v>8374</v>
      </c>
    </row>
    <row r="3070" spans="1:22" ht="11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9">
        <f t="shared" si="235"/>
        <v>6.9999999999999993E-2</v>
      </c>
      <c r="P3070" s="8">
        <f t="shared" si="236"/>
        <v>87.5</v>
      </c>
      <c r="Q3070" s="4" t="s">
        <v>8317</v>
      </c>
      <c r="R3070" s="4" t="s">
        <v>8357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  <c r="V3070" s="14" t="s">
        <v>8375</v>
      </c>
    </row>
    <row r="3071" spans="1:22" ht="11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9">
        <f t="shared" si="235"/>
        <v>14.099999999999998</v>
      </c>
      <c r="P3071" s="8">
        <f t="shared" si="236"/>
        <v>20.142857142857142</v>
      </c>
      <c r="Q3071" s="4" t="s">
        <v>8317</v>
      </c>
      <c r="R3071" s="4" t="s">
        <v>8357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  <c r="V3071" s="14" t="s">
        <v>8377</v>
      </c>
    </row>
    <row r="3072" spans="1:22" ht="88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9">
        <f t="shared" si="235"/>
        <v>3.34</v>
      </c>
      <c r="P3072" s="8">
        <f t="shared" si="236"/>
        <v>20.875</v>
      </c>
      <c r="Q3072" s="4" t="s">
        <v>8317</v>
      </c>
      <c r="R3072" s="4" t="s">
        <v>8357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  <c r="V3072" s="14" t="s">
        <v>8377</v>
      </c>
    </row>
    <row r="3073" spans="1:22" ht="88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9">
        <f t="shared" si="235"/>
        <v>59.774999999999999</v>
      </c>
      <c r="P3073" s="8">
        <f t="shared" si="236"/>
        <v>61.307692307692307</v>
      </c>
      <c r="Q3073" s="4" t="s">
        <v>8317</v>
      </c>
      <c r="R3073" s="4" t="s">
        <v>8357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  <c r="V3073" s="14" t="s">
        <v>8369</v>
      </c>
    </row>
    <row r="3074" spans="1:22" ht="11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9">
        <f t="shared" si="235"/>
        <v>1.6666666666666666E-2</v>
      </c>
      <c r="P3074" s="8">
        <f t="shared" si="236"/>
        <v>1</v>
      </c>
      <c r="Q3074" s="4" t="s">
        <v>8317</v>
      </c>
      <c r="R3074" s="4" t="s">
        <v>8357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  <c r="V3074" s="14" t="s">
        <v>8376</v>
      </c>
    </row>
    <row r="3075" spans="1:22" ht="88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9">
        <f t="shared" ref="O3075:O3138" si="240">+(E3075/D3075)*100</f>
        <v>2.3035714285714284E-2</v>
      </c>
      <c r="P3075" s="8">
        <f t="shared" ref="P3075:P3138" si="241">+IFERROR(E3075/L3075,0)</f>
        <v>92.142857142857139</v>
      </c>
      <c r="Q3075" s="4" t="s">
        <v>8317</v>
      </c>
      <c r="R3075" s="4" t="s">
        <v>8357</v>
      </c>
      <c r="S3075" s="13">
        <f t="shared" ref="S3075:S3138" si="242">(((J3075/86400)+25569))</f>
        <v>42111.684027777781</v>
      </c>
      <c r="T3075" s="13">
        <f t="shared" ref="T3075:T3138" si="243">(((I3075/86400)+25569))</f>
        <v>42169.804861111115</v>
      </c>
      <c r="U3075">
        <f t="shared" ref="U3075:U3138" si="244">+YEAR(S3075)</f>
        <v>2015</v>
      </c>
      <c r="V3075" s="14" t="s">
        <v>8369</v>
      </c>
    </row>
    <row r="3076" spans="1:22" ht="110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9">
        <f t="shared" si="240"/>
        <v>8.8000000000000009E-2</v>
      </c>
      <c r="P3076" s="8">
        <f t="shared" si="241"/>
        <v>7.333333333333333</v>
      </c>
      <c r="Q3076" s="4" t="s">
        <v>8317</v>
      </c>
      <c r="R3076" s="4" t="s">
        <v>8357</v>
      </c>
      <c r="S3076" s="13">
        <f t="shared" si="242"/>
        <v>42409.571284722224</v>
      </c>
      <c r="T3076" s="13">
        <f t="shared" si="243"/>
        <v>42439.571284722224</v>
      </c>
      <c r="U3076">
        <f t="shared" si="244"/>
        <v>2016</v>
      </c>
      <c r="V3076" s="14" t="s">
        <v>8368</v>
      </c>
    </row>
    <row r="3077" spans="1:22" ht="88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9">
        <f t="shared" si="240"/>
        <v>8.64</v>
      </c>
      <c r="P3077" s="8">
        <f t="shared" si="241"/>
        <v>64.8</v>
      </c>
      <c r="Q3077" s="4" t="s">
        <v>8317</v>
      </c>
      <c r="R3077" s="4" t="s">
        <v>8357</v>
      </c>
      <c r="S3077" s="13">
        <f t="shared" si="242"/>
        <v>42551.102314814816</v>
      </c>
      <c r="T3077" s="13">
        <f t="shared" si="243"/>
        <v>42601.102314814816</v>
      </c>
      <c r="U3077">
        <f t="shared" si="244"/>
        <v>2016</v>
      </c>
      <c r="V3077" s="14" t="s">
        <v>8371</v>
      </c>
    </row>
    <row r="3078" spans="1:22" ht="44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9">
        <f t="shared" si="240"/>
        <v>15.06</v>
      </c>
      <c r="P3078" s="8">
        <f t="shared" si="241"/>
        <v>30.12</v>
      </c>
      <c r="Q3078" s="4" t="s">
        <v>8317</v>
      </c>
      <c r="R3078" s="4" t="s">
        <v>8357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  <c r="V3078" s="14" t="s">
        <v>8374</v>
      </c>
    </row>
    <row r="3079" spans="1:22" ht="88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9">
        <f t="shared" si="240"/>
        <v>0.47727272727272729</v>
      </c>
      <c r="P3079" s="8">
        <f t="shared" si="241"/>
        <v>52.5</v>
      </c>
      <c r="Q3079" s="4" t="s">
        <v>8317</v>
      </c>
      <c r="R3079" s="4" t="s">
        <v>8357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  <c r="V3079" s="14" t="s">
        <v>8367</v>
      </c>
    </row>
    <row r="3080" spans="1:22" ht="88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9">
        <f t="shared" si="240"/>
        <v>0.11833333333333333</v>
      </c>
      <c r="P3080" s="8">
        <f t="shared" si="241"/>
        <v>23.666666666666668</v>
      </c>
      <c r="Q3080" s="4" t="s">
        <v>8317</v>
      </c>
      <c r="R3080" s="4" t="s">
        <v>8357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  <c r="V3080" s="14" t="s">
        <v>8367</v>
      </c>
    </row>
    <row r="3081" spans="1:22" ht="88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9">
        <f t="shared" si="240"/>
        <v>0.8417399858735245</v>
      </c>
      <c r="P3081" s="8">
        <f t="shared" si="241"/>
        <v>415.77777777777777</v>
      </c>
      <c r="Q3081" s="4" t="s">
        <v>8317</v>
      </c>
      <c r="R3081" s="4" t="s">
        <v>8357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  <c r="V3081" s="14" t="s">
        <v>8368</v>
      </c>
    </row>
    <row r="3082" spans="1:22" ht="88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9">
        <f t="shared" si="240"/>
        <v>1.8799999999999997E-2</v>
      </c>
      <c r="P3082" s="8">
        <f t="shared" si="241"/>
        <v>53.714285714285715</v>
      </c>
      <c r="Q3082" s="4" t="s">
        <v>8317</v>
      </c>
      <c r="R3082" s="4" t="s">
        <v>8357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  <c r="V3082" s="14" t="s">
        <v>8376</v>
      </c>
    </row>
    <row r="3083" spans="1:22" ht="11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9">
        <f t="shared" si="240"/>
        <v>0.21029999999999999</v>
      </c>
      <c r="P3083" s="8">
        <f t="shared" si="241"/>
        <v>420.6</v>
      </c>
      <c r="Q3083" s="4" t="s">
        <v>8317</v>
      </c>
      <c r="R3083" s="4" t="s">
        <v>8357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  <c r="V3083" s="14" t="s">
        <v>8374</v>
      </c>
    </row>
    <row r="3084" spans="1:22" ht="88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9">
        <f t="shared" si="240"/>
        <v>0</v>
      </c>
      <c r="P3084" s="8">
        <f t="shared" si="241"/>
        <v>0</v>
      </c>
      <c r="Q3084" s="4" t="s">
        <v>8317</v>
      </c>
      <c r="R3084" s="4" t="s">
        <v>8357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  <c r="V3084" s="14" t="s">
        <v>8376</v>
      </c>
    </row>
    <row r="3085" spans="1:22" ht="110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9">
        <f t="shared" si="240"/>
        <v>0.27999999999999997</v>
      </c>
      <c r="P3085" s="8">
        <f t="shared" si="241"/>
        <v>18.666666666666668</v>
      </c>
      <c r="Q3085" s="4" t="s">
        <v>8317</v>
      </c>
      <c r="R3085" s="4" t="s">
        <v>8357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  <c r="V3085" s="14" t="s">
        <v>8374</v>
      </c>
    </row>
    <row r="3086" spans="1:22" ht="88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9">
        <f t="shared" si="240"/>
        <v>11.57920670115792</v>
      </c>
      <c r="P3086" s="8">
        <f t="shared" si="241"/>
        <v>78.333333333333329</v>
      </c>
      <c r="Q3086" s="4" t="s">
        <v>8317</v>
      </c>
      <c r="R3086" s="4" t="s">
        <v>8357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  <c r="V3086" s="14" t="s">
        <v>8369</v>
      </c>
    </row>
    <row r="3087" spans="1:22" ht="88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9">
        <f t="shared" si="240"/>
        <v>2.44</v>
      </c>
      <c r="P3087" s="8">
        <f t="shared" si="241"/>
        <v>67.777777777777771</v>
      </c>
      <c r="Q3087" s="4" t="s">
        <v>8317</v>
      </c>
      <c r="R3087" s="4" t="s">
        <v>8357</v>
      </c>
      <c r="S3087" s="13">
        <f t="shared" si="242"/>
        <v>42246.883784722224</v>
      </c>
      <c r="T3087" s="13">
        <f t="shared" si="243"/>
        <v>42276.883784722224</v>
      </c>
      <c r="U3087">
        <f t="shared" si="244"/>
        <v>2015</v>
      </c>
      <c r="V3087" s="14" t="s">
        <v>8374</v>
      </c>
    </row>
    <row r="3088" spans="1:22" ht="88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9">
        <f t="shared" si="240"/>
        <v>0.25</v>
      </c>
      <c r="P3088" s="8">
        <f t="shared" si="241"/>
        <v>16.666666666666668</v>
      </c>
      <c r="Q3088" s="4" t="s">
        <v>8317</v>
      </c>
      <c r="R3088" s="4" t="s">
        <v>8357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  <c r="V3088" s="14" t="s">
        <v>8371</v>
      </c>
    </row>
    <row r="3089" spans="1:22" ht="11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9">
        <f t="shared" si="240"/>
        <v>0.625</v>
      </c>
      <c r="P3089" s="8">
        <f t="shared" si="241"/>
        <v>62.5</v>
      </c>
      <c r="Q3089" s="4" t="s">
        <v>8317</v>
      </c>
      <c r="R3089" s="4" t="s">
        <v>8357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  <c r="V3089" s="14" t="s">
        <v>8376</v>
      </c>
    </row>
    <row r="3090" spans="1:22" ht="66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9">
        <f t="shared" si="240"/>
        <v>0.19384615384615383</v>
      </c>
      <c r="P3090" s="8">
        <f t="shared" si="241"/>
        <v>42</v>
      </c>
      <c r="Q3090" s="4" t="s">
        <v>8317</v>
      </c>
      <c r="R3090" s="4" t="s">
        <v>8357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  <c r="V3090" s="14" t="s">
        <v>8378</v>
      </c>
    </row>
    <row r="3091" spans="1:22" ht="88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9">
        <f t="shared" si="240"/>
        <v>23.416</v>
      </c>
      <c r="P3091" s="8">
        <f t="shared" si="241"/>
        <v>130.0888888888889</v>
      </c>
      <c r="Q3091" s="4" t="s">
        <v>8317</v>
      </c>
      <c r="R3091" s="4" t="s">
        <v>8357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  <c r="V3091" s="14" t="s">
        <v>8371</v>
      </c>
    </row>
    <row r="3092" spans="1:22" ht="11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9">
        <f t="shared" si="240"/>
        <v>5.0808888888888886</v>
      </c>
      <c r="P3092" s="8">
        <f t="shared" si="241"/>
        <v>1270.2222222222222</v>
      </c>
      <c r="Q3092" s="4" t="s">
        <v>8317</v>
      </c>
      <c r="R3092" s="4" t="s">
        <v>8357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  <c r="V3092" s="14" t="s">
        <v>8372</v>
      </c>
    </row>
    <row r="3093" spans="1:22" ht="11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9">
        <f t="shared" si="240"/>
        <v>15.920000000000002</v>
      </c>
      <c r="P3093" s="8">
        <f t="shared" si="241"/>
        <v>88.444444444444443</v>
      </c>
      <c r="Q3093" s="4" t="s">
        <v>8317</v>
      </c>
      <c r="R3093" s="4" t="s">
        <v>8357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  <c r="V3093" s="14" t="s">
        <v>8373</v>
      </c>
    </row>
    <row r="3094" spans="1:22" ht="88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9">
        <f t="shared" si="240"/>
        <v>1.1831900000000002</v>
      </c>
      <c r="P3094" s="8">
        <f t="shared" si="241"/>
        <v>56.342380952380957</v>
      </c>
      <c r="Q3094" s="4" t="s">
        <v>8317</v>
      </c>
      <c r="R3094" s="4" t="s">
        <v>8357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  <c r="V3094" s="14" t="s">
        <v>8375</v>
      </c>
    </row>
    <row r="3095" spans="1:22" ht="11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9">
        <f t="shared" si="240"/>
        <v>22.75</v>
      </c>
      <c r="P3095" s="8">
        <f t="shared" si="241"/>
        <v>53.529411764705884</v>
      </c>
      <c r="Q3095" s="4" t="s">
        <v>8317</v>
      </c>
      <c r="R3095" s="4" t="s">
        <v>8357</v>
      </c>
      <c r="S3095" s="13">
        <f t="shared" si="242"/>
        <v>41760.909039351856</v>
      </c>
      <c r="T3095" s="13">
        <f t="shared" si="243"/>
        <v>41791.165972222225</v>
      </c>
      <c r="U3095">
        <f t="shared" si="244"/>
        <v>2014</v>
      </c>
      <c r="V3095" s="14" t="s">
        <v>8370</v>
      </c>
    </row>
    <row r="3096" spans="1:22" ht="66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9">
        <f t="shared" si="240"/>
        <v>2.5000000000000001E-2</v>
      </c>
      <c r="P3096" s="8">
        <f t="shared" si="241"/>
        <v>25</v>
      </c>
      <c r="Q3096" s="4" t="s">
        <v>8317</v>
      </c>
      <c r="R3096" s="4" t="s">
        <v>8357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  <c r="V3096" s="14" t="s">
        <v>8373</v>
      </c>
    </row>
    <row r="3097" spans="1:22" ht="88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9">
        <f t="shared" si="240"/>
        <v>0.33512064343163539</v>
      </c>
      <c r="P3097" s="8">
        <f t="shared" si="241"/>
        <v>50</v>
      </c>
      <c r="Q3097" s="4" t="s">
        <v>8317</v>
      </c>
      <c r="R3097" s="4" t="s">
        <v>8357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  <c r="V3097" s="14" t="s">
        <v>8371</v>
      </c>
    </row>
    <row r="3098" spans="1:22" ht="88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9">
        <f t="shared" si="240"/>
        <v>3.9750000000000001</v>
      </c>
      <c r="P3098" s="8">
        <f t="shared" si="241"/>
        <v>56.785714285714285</v>
      </c>
      <c r="Q3098" s="4" t="s">
        <v>8317</v>
      </c>
      <c r="R3098" s="4" t="s">
        <v>8357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  <c r="V3098" s="14" t="s">
        <v>8369</v>
      </c>
    </row>
    <row r="3099" spans="1:22" ht="11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9">
        <f t="shared" si="240"/>
        <v>17.150000000000002</v>
      </c>
      <c r="P3099" s="8">
        <f t="shared" si="241"/>
        <v>40.833333333333336</v>
      </c>
      <c r="Q3099" s="4" t="s">
        <v>8317</v>
      </c>
      <c r="R3099" s="4" t="s">
        <v>8357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  <c r="V3099" s="14" t="s">
        <v>8375</v>
      </c>
    </row>
    <row r="3100" spans="1:22" ht="11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9">
        <f t="shared" si="240"/>
        <v>3.6080041046690612</v>
      </c>
      <c r="P3100" s="8">
        <f t="shared" si="241"/>
        <v>65.111111111111114</v>
      </c>
      <c r="Q3100" s="4" t="s">
        <v>8317</v>
      </c>
      <c r="R3100" s="4" t="s">
        <v>8357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  <c r="V3100" s="14" t="s">
        <v>8378</v>
      </c>
    </row>
    <row r="3101" spans="1:22" ht="88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9">
        <f t="shared" si="240"/>
        <v>13.900000000000002</v>
      </c>
      <c r="P3101" s="8">
        <f t="shared" si="241"/>
        <v>55.6</v>
      </c>
      <c r="Q3101" s="4" t="s">
        <v>8317</v>
      </c>
      <c r="R3101" s="4" t="s">
        <v>8357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  <c r="V3101" s="14" t="s">
        <v>8367</v>
      </c>
    </row>
    <row r="3102" spans="1:22" ht="88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9">
        <f t="shared" si="240"/>
        <v>15.225</v>
      </c>
      <c r="P3102" s="8">
        <f t="shared" si="241"/>
        <v>140.53846153846155</v>
      </c>
      <c r="Q3102" s="4" t="s">
        <v>8317</v>
      </c>
      <c r="R3102" s="4" t="s">
        <v>8357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  <c r="V3102" s="14" t="s">
        <v>8375</v>
      </c>
    </row>
    <row r="3103" spans="1:22" ht="11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9">
        <f t="shared" si="240"/>
        <v>12</v>
      </c>
      <c r="P3103" s="8">
        <f t="shared" si="241"/>
        <v>25</v>
      </c>
      <c r="Q3103" s="4" t="s">
        <v>8317</v>
      </c>
      <c r="R3103" s="4" t="s">
        <v>8357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  <c r="V3103" s="14" t="s">
        <v>8371</v>
      </c>
    </row>
    <row r="3104" spans="1:22" ht="11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9">
        <f t="shared" si="240"/>
        <v>39.112499999999997</v>
      </c>
      <c r="P3104" s="8">
        <f t="shared" si="241"/>
        <v>69.533333333333331</v>
      </c>
      <c r="Q3104" s="4" t="s">
        <v>8317</v>
      </c>
      <c r="R3104" s="4" t="s">
        <v>8357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  <c r="V3104" s="14" t="s">
        <v>8373</v>
      </c>
    </row>
    <row r="3105" spans="1:22" ht="66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9">
        <f t="shared" si="240"/>
        <v>0.26829268292682928</v>
      </c>
      <c r="P3105" s="8">
        <f t="shared" si="241"/>
        <v>5.5</v>
      </c>
      <c r="Q3105" s="4" t="s">
        <v>8317</v>
      </c>
      <c r="R3105" s="4" t="s">
        <v>8357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  <c r="V3105" s="14" t="s">
        <v>8369</v>
      </c>
    </row>
    <row r="3106" spans="1:22" ht="88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9">
        <f t="shared" si="240"/>
        <v>29.625</v>
      </c>
      <c r="P3106" s="8">
        <f t="shared" si="241"/>
        <v>237</v>
      </c>
      <c r="Q3106" s="4" t="s">
        <v>8317</v>
      </c>
      <c r="R3106" s="4" t="s">
        <v>8357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  <c r="V3106" s="14" t="s">
        <v>8367</v>
      </c>
    </row>
    <row r="3107" spans="1:22" ht="88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9">
        <f t="shared" si="240"/>
        <v>42.360992301112063</v>
      </c>
      <c r="P3107" s="8">
        <f t="shared" si="241"/>
        <v>79.870967741935488</v>
      </c>
      <c r="Q3107" s="4" t="s">
        <v>8317</v>
      </c>
      <c r="R3107" s="4" t="s">
        <v>8357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  <c r="V3107" s="14" t="s">
        <v>8374</v>
      </c>
    </row>
    <row r="3108" spans="1:22" ht="11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9">
        <f t="shared" si="240"/>
        <v>4.1000000000000005</v>
      </c>
      <c r="P3108" s="8">
        <f t="shared" si="241"/>
        <v>10.25</v>
      </c>
      <c r="Q3108" s="4" t="s">
        <v>8317</v>
      </c>
      <c r="R3108" s="4" t="s">
        <v>8357</v>
      </c>
      <c r="S3108" s="13">
        <f t="shared" si="242"/>
        <v>42241.429120370369</v>
      </c>
      <c r="T3108" s="13">
        <f t="shared" si="243"/>
        <v>42263.916666666672</v>
      </c>
      <c r="U3108">
        <f t="shared" si="244"/>
        <v>2015</v>
      </c>
      <c r="V3108" s="14" t="s">
        <v>8374</v>
      </c>
    </row>
    <row r="3109" spans="1:22" ht="11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9">
        <f t="shared" si="240"/>
        <v>19.762499999999999</v>
      </c>
      <c r="P3109" s="8">
        <f t="shared" si="241"/>
        <v>272.58620689655174</v>
      </c>
      <c r="Q3109" s="4" t="s">
        <v>8317</v>
      </c>
      <c r="R3109" s="4" t="s">
        <v>8357</v>
      </c>
      <c r="S3109" s="13">
        <f t="shared" si="242"/>
        <v>42128.814247685186</v>
      </c>
      <c r="T3109" s="13">
        <f t="shared" si="243"/>
        <v>42135.814247685186</v>
      </c>
      <c r="U3109">
        <f t="shared" si="244"/>
        <v>2015</v>
      </c>
      <c r="V3109" s="14" t="s">
        <v>8370</v>
      </c>
    </row>
    <row r="3110" spans="1:22" ht="44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9">
        <f t="shared" si="240"/>
        <v>5.1999999999999998E-2</v>
      </c>
      <c r="P3110" s="8">
        <f t="shared" si="241"/>
        <v>13</v>
      </c>
      <c r="Q3110" s="4" t="s">
        <v>8317</v>
      </c>
      <c r="R3110" s="4" t="s">
        <v>8357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  <c r="V3110" s="14" t="s">
        <v>8368</v>
      </c>
    </row>
    <row r="3111" spans="1:22" ht="88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9">
        <f t="shared" si="240"/>
        <v>25.030188679245285</v>
      </c>
      <c r="P3111" s="8">
        <f t="shared" si="241"/>
        <v>58.184210526315788</v>
      </c>
      <c r="Q3111" s="4" t="s">
        <v>8317</v>
      </c>
      <c r="R3111" s="4" t="s">
        <v>8357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  <c r="V3111" s="14" t="s">
        <v>8373</v>
      </c>
    </row>
    <row r="3112" spans="1:22" ht="66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9">
        <f t="shared" si="240"/>
        <v>0.04</v>
      </c>
      <c r="P3112" s="8">
        <f t="shared" si="241"/>
        <v>10</v>
      </c>
      <c r="Q3112" s="4" t="s">
        <v>8317</v>
      </c>
      <c r="R3112" s="4" t="s">
        <v>8357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  <c r="V3112" s="14" t="s">
        <v>8367</v>
      </c>
    </row>
    <row r="3113" spans="1:22" ht="66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9">
        <f t="shared" si="240"/>
        <v>26.640000000000004</v>
      </c>
      <c r="P3113" s="8">
        <f t="shared" si="241"/>
        <v>70.10526315789474</v>
      </c>
      <c r="Q3113" s="4" t="s">
        <v>8317</v>
      </c>
      <c r="R3113" s="4" t="s">
        <v>8357</v>
      </c>
      <c r="S3113" s="13">
        <f t="shared" si="242"/>
        <v>41885.595138888893</v>
      </c>
      <c r="T3113" s="13">
        <f t="shared" si="243"/>
        <v>41916.595138888893</v>
      </c>
      <c r="U3113">
        <f t="shared" si="244"/>
        <v>2014</v>
      </c>
      <c r="V3113" s="14" t="s">
        <v>8375</v>
      </c>
    </row>
    <row r="3114" spans="1:22" ht="88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9">
        <f t="shared" si="240"/>
        <v>4.7363636363636363</v>
      </c>
      <c r="P3114" s="8">
        <f t="shared" si="241"/>
        <v>57.888888888888886</v>
      </c>
      <c r="Q3114" s="4" t="s">
        <v>8317</v>
      </c>
      <c r="R3114" s="4" t="s">
        <v>8357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  <c r="V3114" s="14" t="s">
        <v>8375</v>
      </c>
    </row>
    <row r="3115" spans="1:22" ht="88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9">
        <f t="shared" si="240"/>
        <v>4.2435339894712749</v>
      </c>
      <c r="P3115" s="8">
        <f t="shared" si="241"/>
        <v>125.27027027027027</v>
      </c>
      <c r="Q3115" s="4" t="s">
        <v>8317</v>
      </c>
      <c r="R3115" s="4" t="s">
        <v>8357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  <c r="V3115" s="14" t="s">
        <v>8372</v>
      </c>
    </row>
    <row r="3116" spans="1:22" ht="88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9">
        <f t="shared" si="240"/>
        <v>0</v>
      </c>
      <c r="P3116" s="8">
        <f t="shared" si="241"/>
        <v>0</v>
      </c>
      <c r="Q3116" s="4" t="s">
        <v>8317</v>
      </c>
      <c r="R3116" s="4" t="s">
        <v>8357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  <c r="V3116" s="14" t="s">
        <v>8373</v>
      </c>
    </row>
    <row r="3117" spans="1:22" ht="11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9">
        <f t="shared" si="240"/>
        <v>3</v>
      </c>
      <c r="P3117" s="8">
        <f t="shared" si="241"/>
        <v>300</v>
      </c>
      <c r="Q3117" s="4" t="s">
        <v>8317</v>
      </c>
      <c r="R3117" s="4" t="s">
        <v>8357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  <c r="V3117" s="14" t="s">
        <v>8370</v>
      </c>
    </row>
    <row r="3118" spans="1:22" ht="88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9">
        <f t="shared" si="240"/>
        <v>57.333333333333336</v>
      </c>
      <c r="P3118" s="8">
        <f t="shared" si="241"/>
        <v>43</v>
      </c>
      <c r="Q3118" s="4" t="s">
        <v>8317</v>
      </c>
      <c r="R3118" s="4" t="s">
        <v>8357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  <c r="V3118" s="14" t="s">
        <v>8372</v>
      </c>
    </row>
    <row r="3119" spans="1:22" ht="88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9">
        <f t="shared" si="240"/>
        <v>0.1</v>
      </c>
      <c r="P3119" s="8">
        <f t="shared" si="241"/>
        <v>1</v>
      </c>
      <c r="Q3119" s="4" t="s">
        <v>8317</v>
      </c>
      <c r="R3119" s="4" t="s">
        <v>8357</v>
      </c>
      <c r="S3119" s="13">
        <f t="shared" si="242"/>
        <v>42509.374537037038</v>
      </c>
      <c r="T3119" s="13">
        <f t="shared" si="243"/>
        <v>42517.55</v>
      </c>
      <c r="U3119">
        <f t="shared" si="244"/>
        <v>2016</v>
      </c>
      <c r="V3119" s="14" t="s">
        <v>8370</v>
      </c>
    </row>
    <row r="3120" spans="1:22" ht="66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9">
        <f t="shared" si="240"/>
        <v>0.31</v>
      </c>
      <c r="P3120" s="8">
        <f t="shared" si="241"/>
        <v>775</v>
      </c>
      <c r="Q3120" s="4" t="s">
        <v>8317</v>
      </c>
      <c r="R3120" s="4" t="s">
        <v>8357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  <c r="V3120" s="14" t="s">
        <v>8371</v>
      </c>
    </row>
    <row r="3121" spans="1:22" ht="88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9">
        <f t="shared" si="240"/>
        <v>0.05</v>
      </c>
      <c r="P3121" s="8">
        <f t="shared" si="241"/>
        <v>5</v>
      </c>
      <c r="Q3121" s="4" t="s">
        <v>8317</v>
      </c>
      <c r="R3121" s="4" t="s">
        <v>8357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  <c r="V3121" s="14" t="s">
        <v>8368</v>
      </c>
    </row>
    <row r="3122" spans="1:22" ht="88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9">
        <f t="shared" si="240"/>
        <v>9.8461538461538465E-3</v>
      </c>
      <c r="P3122" s="8">
        <f t="shared" si="241"/>
        <v>12.8</v>
      </c>
      <c r="Q3122" s="4" t="s">
        <v>8317</v>
      </c>
      <c r="R3122" s="4" t="s">
        <v>8357</v>
      </c>
      <c r="S3122" s="13">
        <f t="shared" si="242"/>
        <v>42435.942083333328</v>
      </c>
      <c r="T3122" s="13">
        <f t="shared" si="243"/>
        <v>42495.900416666671</v>
      </c>
      <c r="U3122">
        <f t="shared" si="244"/>
        <v>2016</v>
      </c>
      <c r="V3122" s="14" t="s">
        <v>8372</v>
      </c>
    </row>
    <row r="3123" spans="1:22" ht="66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9">
        <f t="shared" si="240"/>
        <v>0.66666666666666674</v>
      </c>
      <c r="P3123" s="8">
        <f t="shared" si="241"/>
        <v>10</v>
      </c>
      <c r="Q3123" s="4" t="s">
        <v>8317</v>
      </c>
      <c r="R3123" s="4" t="s">
        <v>8357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  <c r="V3123" s="14" t="s">
        <v>8373</v>
      </c>
    </row>
    <row r="3124" spans="1:22" ht="22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9">
        <f t="shared" si="240"/>
        <v>58.291457286432156</v>
      </c>
      <c r="P3124" s="8">
        <f t="shared" si="241"/>
        <v>58</v>
      </c>
      <c r="Q3124" s="4" t="s">
        <v>8317</v>
      </c>
      <c r="R3124" s="4" t="s">
        <v>8357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  <c r="V3124" s="14" t="s">
        <v>8377</v>
      </c>
    </row>
    <row r="3125" spans="1:22" ht="11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9">
        <f t="shared" si="240"/>
        <v>68.153599999999997</v>
      </c>
      <c r="P3125" s="8">
        <f t="shared" si="241"/>
        <v>244.80459770114942</v>
      </c>
      <c r="Q3125" s="4" t="s">
        <v>8317</v>
      </c>
      <c r="R3125" s="4" t="s">
        <v>8357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  <c r="V3125" s="14" t="s">
        <v>8371</v>
      </c>
    </row>
    <row r="3126" spans="1:22" ht="66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9">
        <f t="shared" si="240"/>
        <v>3.2499999999999999E-3</v>
      </c>
      <c r="P3126" s="8">
        <f t="shared" si="241"/>
        <v>6.5</v>
      </c>
      <c r="Q3126" s="4" t="s">
        <v>8317</v>
      </c>
      <c r="R3126" s="4" t="s">
        <v>8357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  <c r="V3126" s="14" t="s">
        <v>8378</v>
      </c>
    </row>
    <row r="3127" spans="1:22" ht="22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9">
        <f t="shared" si="240"/>
        <v>0</v>
      </c>
      <c r="P3127" s="8">
        <f t="shared" si="241"/>
        <v>0</v>
      </c>
      <c r="Q3127" s="4" t="s">
        <v>8317</v>
      </c>
      <c r="R3127" s="4" t="s">
        <v>8357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  <c r="V3127" s="14" t="s">
        <v>8378</v>
      </c>
    </row>
    <row r="3128" spans="1:22" ht="132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9">
        <f t="shared" si="240"/>
        <v>4.16</v>
      </c>
      <c r="P3128" s="8">
        <f t="shared" si="241"/>
        <v>61.176470588235297</v>
      </c>
      <c r="Q3128" s="4" t="s">
        <v>8317</v>
      </c>
      <c r="R3128" s="4" t="s">
        <v>8357</v>
      </c>
      <c r="S3128" s="13">
        <f t="shared" si="242"/>
        <v>42427.018078703702</v>
      </c>
      <c r="T3128" s="13">
        <f t="shared" si="243"/>
        <v>42456.976412037038</v>
      </c>
      <c r="U3128">
        <f t="shared" si="244"/>
        <v>2016</v>
      </c>
      <c r="V3128" s="14" t="s">
        <v>8368</v>
      </c>
    </row>
    <row r="3129" spans="1:22" ht="88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9">
        <f t="shared" si="240"/>
        <v>0</v>
      </c>
      <c r="P3129" s="8">
        <f t="shared" si="241"/>
        <v>0</v>
      </c>
      <c r="Q3129" s="4" t="s">
        <v>8317</v>
      </c>
      <c r="R3129" s="4" t="s">
        <v>8357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  <c r="V3129" s="14" t="s">
        <v>8367</v>
      </c>
    </row>
    <row r="3130" spans="1:22" ht="88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9">
        <f t="shared" si="240"/>
        <v>108.60666666666667</v>
      </c>
      <c r="P3130" s="8">
        <f t="shared" si="241"/>
        <v>139.23931623931625</v>
      </c>
      <c r="Q3130" s="4" t="s">
        <v>8317</v>
      </c>
      <c r="R3130" s="4" t="s">
        <v>8318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  <c r="V3130" s="14" t="s">
        <v>8368</v>
      </c>
    </row>
    <row r="3131" spans="1:22" ht="88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9">
        <f t="shared" si="240"/>
        <v>0.8</v>
      </c>
      <c r="P3131" s="8">
        <f t="shared" si="241"/>
        <v>10</v>
      </c>
      <c r="Q3131" s="4" t="s">
        <v>8317</v>
      </c>
      <c r="R3131" s="4" t="s">
        <v>8318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  <c r="V3131" s="14" t="s">
        <v>8372</v>
      </c>
    </row>
    <row r="3132" spans="1:22" ht="66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9">
        <f t="shared" si="240"/>
        <v>3.75</v>
      </c>
      <c r="P3132" s="8">
        <f t="shared" si="241"/>
        <v>93.75</v>
      </c>
      <c r="Q3132" s="4" t="s">
        <v>8317</v>
      </c>
      <c r="R3132" s="4" t="s">
        <v>8318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  <c r="V3132" s="14" t="s">
        <v>8372</v>
      </c>
    </row>
    <row r="3133" spans="1:22" ht="44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9">
        <f t="shared" si="240"/>
        <v>15.731707317073171</v>
      </c>
      <c r="P3133" s="8">
        <f t="shared" si="241"/>
        <v>53.75</v>
      </c>
      <c r="Q3133" s="4" t="s">
        <v>8317</v>
      </c>
      <c r="R3133" s="4" t="s">
        <v>8318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  <c r="V3133" s="14" t="s">
        <v>8372</v>
      </c>
    </row>
    <row r="3134" spans="1:22" ht="66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9">
        <f t="shared" si="240"/>
        <v>3.3333333333333333E-2</v>
      </c>
      <c r="P3134" s="8">
        <f t="shared" si="241"/>
        <v>10</v>
      </c>
      <c r="Q3134" s="4" t="s">
        <v>8317</v>
      </c>
      <c r="R3134" s="4" t="s">
        <v>8318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  <c r="V3134" s="14" t="s">
        <v>8368</v>
      </c>
    </row>
    <row r="3135" spans="1:22" ht="88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9">
        <f t="shared" si="240"/>
        <v>108</v>
      </c>
      <c r="P3135" s="8">
        <f t="shared" si="241"/>
        <v>33.75</v>
      </c>
      <c r="Q3135" s="4" t="s">
        <v>8317</v>
      </c>
      <c r="R3135" s="4" t="s">
        <v>8318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  <c r="V3135" s="14" t="s">
        <v>8368</v>
      </c>
    </row>
    <row r="3136" spans="1:22" ht="11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9">
        <f t="shared" si="240"/>
        <v>22.5</v>
      </c>
      <c r="P3136" s="8">
        <f t="shared" si="241"/>
        <v>18.75</v>
      </c>
      <c r="Q3136" s="4" t="s">
        <v>8317</v>
      </c>
      <c r="R3136" s="4" t="s">
        <v>8318</v>
      </c>
      <c r="S3136" s="13">
        <f t="shared" si="242"/>
        <v>42800.720127314809</v>
      </c>
      <c r="T3136" s="13">
        <f t="shared" si="243"/>
        <v>42821.678460648152</v>
      </c>
      <c r="U3136">
        <f t="shared" si="244"/>
        <v>2017</v>
      </c>
      <c r="V3136" s="14" t="s">
        <v>8372</v>
      </c>
    </row>
    <row r="3137" spans="1:22" ht="88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9">
        <f t="shared" si="240"/>
        <v>20.849420849420849</v>
      </c>
      <c r="P3137" s="8">
        <f t="shared" si="241"/>
        <v>23.142857142857142</v>
      </c>
      <c r="Q3137" s="4" t="s">
        <v>8317</v>
      </c>
      <c r="R3137" s="4" t="s">
        <v>8318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  <c r="V3137" s="14" t="s">
        <v>8372</v>
      </c>
    </row>
    <row r="3138" spans="1:22" ht="88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9">
        <f t="shared" si="240"/>
        <v>127.8</v>
      </c>
      <c r="P3138" s="8">
        <f t="shared" si="241"/>
        <v>29.045454545454547</v>
      </c>
      <c r="Q3138" s="4" t="s">
        <v>8317</v>
      </c>
      <c r="R3138" s="4" t="s">
        <v>8318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  <c r="V3138" s="14" t="s">
        <v>8368</v>
      </c>
    </row>
    <row r="3139" spans="1:22" ht="66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9">
        <f t="shared" ref="O3139:O3202" si="245">+(E3139/D3139)*100</f>
        <v>3.3333333333333335</v>
      </c>
      <c r="P3139" s="8">
        <f t="shared" ref="P3139:P3202" si="246">+IFERROR(E3139/L3139,0)</f>
        <v>50</v>
      </c>
      <c r="Q3139" s="4" t="s">
        <v>8317</v>
      </c>
      <c r="R3139" s="4" t="s">
        <v>8318</v>
      </c>
      <c r="S3139" s="13">
        <f t="shared" ref="S3139:S3202" si="247">(((J3139/86400)+25569))</f>
        <v>42807.885057870371</v>
      </c>
      <c r="T3139" s="13">
        <f t="shared" ref="T3139:T3202" si="248">(((I3139/86400)+25569))</f>
        <v>42858.8</v>
      </c>
      <c r="U3139">
        <f t="shared" ref="U3139:U3202" si="249">+YEAR(S3139)</f>
        <v>2017</v>
      </c>
      <c r="V3139" s="14" t="s">
        <v>8372</v>
      </c>
    </row>
    <row r="3140" spans="1:22" ht="11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9">
        <f t="shared" si="245"/>
        <v>0</v>
      </c>
      <c r="P3140" s="8">
        <f t="shared" si="246"/>
        <v>0</v>
      </c>
      <c r="Q3140" s="4" t="s">
        <v>8317</v>
      </c>
      <c r="R3140" s="4" t="s">
        <v>8318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  <c r="V3140" s="14" t="s">
        <v>8372</v>
      </c>
    </row>
    <row r="3141" spans="1:22" ht="88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9">
        <f t="shared" si="245"/>
        <v>5.4</v>
      </c>
      <c r="P3141" s="8">
        <f t="shared" si="246"/>
        <v>450</v>
      </c>
      <c r="Q3141" s="4" t="s">
        <v>8317</v>
      </c>
      <c r="R3141" s="4" t="s">
        <v>8318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  <c r="V3141" s="14" t="s">
        <v>8368</v>
      </c>
    </row>
    <row r="3142" spans="1:22" ht="11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9">
        <f t="shared" si="245"/>
        <v>0.96</v>
      </c>
      <c r="P3142" s="8">
        <f t="shared" si="246"/>
        <v>24</v>
      </c>
      <c r="Q3142" s="4" t="s">
        <v>8317</v>
      </c>
      <c r="R3142" s="4" t="s">
        <v>8318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  <c r="V3142" s="14" t="s">
        <v>8372</v>
      </c>
    </row>
    <row r="3143" spans="1:22" ht="11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9">
        <f t="shared" si="245"/>
        <v>51.6</v>
      </c>
      <c r="P3143" s="8">
        <f t="shared" si="246"/>
        <v>32.25</v>
      </c>
      <c r="Q3143" s="4" t="s">
        <v>8317</v>
      </c>
      <c r="R3143" s="4" t="s">
        <v>8318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  <c r="V3143" s="14" t="s">
        <v>8372</v>
      </c>
    </row>
    <row r="3144" spans="1:22" ht="88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9">
        <f t="shared" si="245"/>
        <v>1.6363636363636365</v>
      </c>
      <c r="P3144" s="8">
        <f t="shared" si="246"/>
        <v>15</v>
      </c>
      <c r="Q3144" s="4" t="s">
        <v>8317</v>
      </c>
      <c r="R3144" s="4" t="s">
        <v>8318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  <c r="V3144" s="14" t="s">
        <v>8368</v>
      </c>
    </row>
    <row r="3145" spans="1:22" ht="132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9">
        <f t="shared" si="245"/>
        <v>0</v>
      </c>
      <c r="P3145" s="8">
        <f t="shared" si="246"/>
        <v>0</v>
      </c>
      <c r="Q3145" s="4" t="s">
        <v>8317</v>
      </c>
      <c r="R3145" s="4" t="s">
        <v>8318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  <c r="V3145" s="14" t="s">
        <v>8372</v>
      </c>
    </row>
    <row r="3146" spans="1:22" ht="11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9">
        <f t="shared" si="245"/>
        <v>75.400000000000006</v>
      </c>
      <c r="P3146" s="8">
        <f t="shared" si="246"/>
        <v>251.33333333333334</v>
      </c>
      <c r="Q3146" s="4" t="s">
        <v>8317</v>
      </c>
      <c r="R3146" s="4" t="s">
        <v>8318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  <c r="V3146" s="14" t="s">
        <v>8372</v>
      </c>
    </row>
    <row r="3147" spans="1:22" ht="66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9">
        <f t="shared" si="245"/>
        <v>0</v>
      </c>
      <c r="P3147" s="8">
        <f t="shared" si="246"/>
        <v>0</v>
      </c>
      <c r="Q3147" s="4" t="s">
        <v>8317</v>
      </c>
      <c r="R3147" s="4" t="s">
        <v>8318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  <c r="V3147" s="14" t="s">
        <v>8367</v>
      </c>
    </row>
    <row r="3148" spans="1:22" ht="66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9">
        <f t="shared" si="245"/>
        <v>10.5</v>
      </c>
      <c r="P3148" s="8">
        <f t="shared" si="246"/>
        <v>437.5</v>
      </c>
      <c r="Q3148" s="4" t="s">
        <v>8317</v>
      </c>
      <c r="R3148" s="4" t="s">
        <v>8318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  <c r="V3148" s="14" t="s">
        <v>8372</v>
      </c>
    </row>
    <row r="3149" spans="1:22" ht="88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9">
        <f t="shared" si="245"/>
        <v>117.52499999999999</v>
      </c>
      <c r="P3149" s="8">
        <f t="shared" si="246"/>
        <v>110.35211267605634</v>
      </c>
      <c r="Q3149" s="4" t="s">
        <v>8317</v>
      </c>
      <c r="R3149" s="4" t="s">
        <v>8318</v>
      </c>
      <c r="S3149" s="13">
        <f t="shared" si="247"/>
        <v>41909.96938657407</v>
      </c>
      <c r="T3149" s="13">
        <f t="shared" si="248"/>
        <v>41950.011053240742</v>
      </c>
      <c r="U3149">
        <f t="shared" si="249"/>
        <v>2014</v>
      </c>
      <c r="V3149" s="14" t="s">
        <v>8375</v>
      </c>
    </row>
    <row r="3150" spans="1:22" ht="44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9">
        <f t="shared" si="245"/>
        <v>131.16666666666669</v>
      </c>
      <c r="P3150" s="8">
        <f t="shared" si="246"/>
        <v>41.421052631578945</v>
      </c>
      <c r="Q3150" s="4" t="s">
        <v>8317</v>
      </c>
      <c r="R3150" s="4" t="s">
        <v>8318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  <c r="V3150" s="14" t="s">
        <v>8375</v>
      </c>
    </row>
    <row r="3151" spans="1:22" ht="11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9">
        <f t="shared" si="245"/>
        <v>104</v>
      </c>
      <c r="P3151" s="8">
        <f t="shared" si="246"/>
        <v>52</v>
      </c>
      <c r="Q3151" s="4" t="s">
        <v>8317</v>
      </c>
      <c r="R3151" s="4" t="s">
        <v>8318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  <c r="V3151" s="14" t="s">
        <v>8377</v>
      </c>
    </row>
    <row r="3152" spans="1:22" ht="11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9">
        <f t="shared" si="245"/>
        <v>101</v>
      </c>
      <c r="P3152" s="8">
        <f t="shared" si="246"/>
        <v>33.990384615384613</v>
      </c>
      <c r="Q3152" s="4" t="s">
        <v>8317</v>
      </c>
      <c r="R3152" s="4" t="s">
        <v>8318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  <c r="V3152" s="14" t="s">
        <v>8376</v>
      </c>
    </row>
    <row r="3153" spans="1:22" ht="66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9">
        <f t="shared" si="245"/>
        <v>100.4</v>
      </c>
      <c r="P3153" s="8">
        <f t="shared" si="246"/>
        <v>103.35294117647059</v>
      </c>
      <c r="Q3153" s="4" t="s">
        <v>8317</v>
      </c>
      <c r="R3153" s="4" t="s">
        <v>8318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  <c r="V3153" s="14" t="s">
        <v>8374</v>
      </c>
    </row>
    <row r="3154" spans="1:22" ht="88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9">
        <f t="shared" si="245"/>
        <v>105.95454545454545</v>
      </c>
      <c r="P3154" s="8">
        <f t="shared" si="246"/>
        <v>34.791044776119406</v>
      </c>
      <c r="Q3154" s="4" t="s">
        <v>8317</v>
      </c>
      <c r="R3154" s="4" t="s">
        <v>8318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  <c r="V3154" s="14" t="s">
        <v>8376</v>
      </c>
    </row>
    <row r="3155" spans="1:22" ht="88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9">
        <f t="shared" si="245"/>
        <v>335.58333333333337</v>
      </c>
      <c r="P3155" s="8">
        <f t="shared" si="246"/>
        <v>41.773858921161825</v>
      </c>
      <c r="Q3155" s="4" t="s">
        <v>8317</v>
      </c>
      <c r="R3155" s="4" t="s">
        <v>8318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  <c r="V3155" s="14" t="s">
        <v>8372</v>
      </c>
    </row>
    <row r="3156" spans="1:22" ht="88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9">
        <f t="shared" si="245"/>
        <v>112.92857142857142</v>
      </c>
      <c r="P3156" s="8">
        <f t="shared" si="246"/>
        <v>64.268292682926827</v>
      </c>
      <c r="Q3156" s="4" t="s">
        <v>8317</v>
      </c>
      <c r="R3156" s="4" t="s">
        <v>8318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  <c r="V3156" s="14" t="s">
        <v>8372</v>
      </c>
    </row>
    <row r="3157" spans="1:22" ht="88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9">
        <f t="shared" si="245"/>
        <v>188.50460000000001</v>
      </c>
      <c r="P3157" s="8">
        <f t="shared" si="246"/>
        <v>31.209370860927152</v>
      </c>
      <c r="Q3157" s="4" t="s">
        <v>8317</v>
      </c>
      <c r="R3157" s="4" t="s">
        <v>8318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  <c r="V3157" s="14" t="s">
        <v>8377</v>
      </c>
    </row>
    <row r="3158" spans="1:22" ht="11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9">
        <f t="shared" si="245"/>
        <v>101.81818181818181</v>
      </c>
      <c r="P3158" s="8">
        <f t="shared" si="246"/>
        <v>62.921348314606739</v>
      </c>
      <c r="Q3158" s="4" t="s">
        <v>8317</v>
      </c>
      <c r="R3158" s="4" t="s">
        <v>8318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  <c r="V3158" s="14" t="s">
        <v>8369</v>
      </c>
    </row>
    <row r="3159" spans="1:22" ht="44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9">
        <f t="shared" si="245"/>
        <v>101</v>
      </c>
      <c r="P3159" s="8">
        <f t="shared" si="246"/>
        <v>98.536585365853654</v>
      </c>
      <c r="Q3159" s="4" t="s">
        <v>8317</v>
      </c>
      <c r="R3159" s="4" t="s">
        <v>8318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  <c r="V3159" s="14" t="s">
        <v>8373</v>
      </c>
    </row>
    <row r="3160" spans="1:22" ht="44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9">
        <f t="shared" si="245"/>
        <v>113.99999999999999</v>
      </c>
      <c r="P3160" s="8">
        <f t="shared" si="246"/>
        <v>82.608695652173907</v>
      </c>
      <c r="Q3160" s="4" t="s">
        <v>8317</v>
      </c>
      <c r="R3160" s="4" t="s">
        <v>8318</v>
      </c>
      <c r="S3160" s="13">
        <f t="shared" si="247"/>
        <v>41447.839722222227</v>
      </c>
      <c r="T3160" s="13">
        <f t="shared" si="248"/>
        <v>41477.839722222227</v>
      </c>
      <c r="U3160">
        <f t="shared" si="249"/>
        <v>2013</v>
      </c>
      <c r="V3160" s="14" t="s">
        <v>8371</v>
      </c>
    </row>
    <row r="3161" spans="1:22" ht="66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9">
        <f t="shared" si="245"/>
        <v>133.48133333333334</v>
      </c>
      <c r="P3161" s="8">
        <f t="shared" si="246"/>
        <v>38.504230769230773</v>
      </c>
      <c r="Q3161" s="4" t="s">
        <v>8317</v>
      </c>
      <c r="R3161" s="4" t="s">
        <v>8318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  <c r="V3161" s="14" t="s">
        <v>8378</v>
      </c>
    </row>
    <row r="3162" spans="1:22" ht="110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9">
        <f t="shared" si="245"/>
        <v>101.53333333333335</v>
      </c>
      <c r="P3162" s="8">
        <f t="shared" si="246"/>
        <v>80.15789473684211</v>
      </c>
      <c r="Q3162" s="4" t="s">
        <v>8317</v>
      </c>
      <c r="R3162" s="4" t="s">
        <v>8318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  <c r="V3162" s="14" t="s">
        <v>8373</v>
      </c>
    </row>
    <row r="3163" spans="1:22" ht="11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9">
        <f t="shared" si="245"/>
        <v>105.1</v>
      </c>
      <c r="P3163" s="8">
        <f t="shared" si="246"/>
        <v>28.405405405405407</v>
      </c>
      <c r="Q3163" s="4" t="s">
        <v>8317</v>
      </c>
      <c r="R3163" s="4" t="s">
        <v>8318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  <c r="V3163" s="14" t="s">
        <v>8375</v>
      </c>
    </row>
    <row r="3164" spans="1:22" ht="88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9">
        <f t="shared" si="245"/>
        <v>127.15</v>
      </c>
      <c r="P3164" s="8">
        <f t="shared" si="246"/>
        <v>80.730158730158735</v>
      </c>
      <c r="Q3164" s="4" t="s">
        <v>8317</v>
      </c>
      <c r="R3164" s="4" t="s">
        <v>8318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  <c r="V3164" s="14" t="s">
        <v>8371</v>
      </c>
    </row>
    <row r="3165" spans="1:22" ht="88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9">
        <f t="shared" si="245"/>
        <v>111.15384615384616</v>
      </c>
      <c r="P3165" s="8">
        <f t="shared" si="246"/>
        <v>200.69444444444446</v>
      </c>
      <c r="Q3165" s="4" t="s">
        <v>8317</v>
      </c>
      <c r="R3165" s="4" t="s">
        <v>8318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  <c r="V3165" s="14" t="s">
        <v>8370</v>
      </c>
    </row>
    <row r="3166" spans="1:22" ht="11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9">
        <f t="shared" si="245"/>
        <v>106.76</v>
      </c>
      <c r="P3166" s="8">
        <f t="shared" si="246"/>
        <v>37.591549295774648</v>
      </c>
      <c r="Q3166" s="4" t="s">
        <v>8317</v>
      </c>
      <c r="R3166" s="4" t="s">
        <v>8318</v>
      </c>
      <c r="S3166" s="13">
        <f t="shared" si="247"/>
        <v>41766.805729166663</v>
      </c>
      <c r="T3166" s="13">
        <f t="shared" si="248"/>
        <v>41799.805729166663</v>
      </c>
      <c r="U3166">
        <f t="shared" si="249"/>
        <v>2014</v>
      </c>
      <c r="V3166" s="14" t="s">
        <v>8370</v>
      </c>
    </row>
    <row r="3167" spans="1:22" ht="11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9">
        <f t="shared" si="245"/>
        <v>162.66666666666666</v>
      </c>
      <c r="P3167" s="8">
        <f t="shared" si="246"/>
        <v>58.095238095238095</v>
      </c>
      <c r="Q3167" s="4" t="s">
        <v>8317</v>
      </c>
      <c r="R3167" s="4" t="s">
        <v>8318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  <c r="V3167" s="14" t="s">
        <v>8369</v>
      </c>
    </row>
    <row r="3168" spans="1:22" ht="88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9">
        <f t="shared" si="245"/>
        <v>160.22808571428573</v>
      </c>
      <c r="P3168" s="8">
        <f t="shared" si="246"/>
        <v>60.300892473118282</v>
      </c>
      <c r="Q3168" s="4" t="s">
        <v>8317</v>
      </c>
      <c r="R3168" s="4" t="s">
        <v>8318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  <c r="V3168" s="14" t="s">
        <v>8376</v>
      </c>
    </row>
    <row r="3169" spans="1:22" ht="44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9">
        <f t="shared" si="245"/>
        <v>116.16666666666666</v>
      </c>
      <c r="P3169" s="8">
        <f t="shared" si="246"/>
        <v>63.363636363636367</v>
      </c>
      <c r="Q3169" s="4" t="s">
        <v>8317</v>
      </c>
      <c r="R3169" s="4" t="s">
        <v>8318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  <c r="V3169" s="14" t="s">
        <v>8373</v>
      </c>
    </row>
    <row r="3170" spans="1:22" ht="88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9">
        <f t="shared" si="245"/>
        <v>124.2</v>
      </c>
      <c r="P3170" s="8">
        <f t="shared" si="246"/>
        <v>50.901639344262293</v>
      </c>
      <c r="Q3170" s="4" t="s">
        <v>8317</v>
      </c>
      <c r="R3170" s="4" t="s">
        <v>8318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  <c r="V3170" s="14" t="s">
        <v>8370</v>
      </c>
    </row>
    <row r="3171" spans="1:22" ht="66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9">
        <f t="shared" si="245"/>
        <v>103.01249999999999</v>
      </c>
      <c r="P3171" s="8">
        <f t="shared" si="246"/>
        <v>100.5</v>
      </c>
      <c r="Q3171" s="4" t="s">
        <v>8317</v>
      </c>
      <c r="R3171" s="4" t="s">
        <v>8318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  <c r="V3171" s="14" t="s">
        <v>8377</v>
      </c>
    </row>
    <row r="3172" spans="1:22" ht="66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9">
        <f t="shared" si="245"/>
        <v>112.25</v>
      </c>
      <c r="P3172" s="8">
        <f t="shared" si="246"/>
        <v>31.619718309859156</v>
      </c>
      <c r="Q3172" s="4" t="s">
        <v>8317</v>
      </c>
      <c r="R3172" s="4" t="s">
        <v>8318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  <c r="V3172" s="14" t="s">
        <v>8370</v>
      </c>
    </row>
    <row r="3173" spans="1:22" ht="11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9">
        <f t="shared" si="245"/>
        <v>108.8142857142857</v>
      </c>
      <c r="P3173" s="8">
        <f t="shared" si="246"/>
        <v>65.102564102564102</v>
      </c>
      <c r="Q3173" s="4" t="s">
        <v>8317</v>
      </c>
      <c r="R3173" s="4" t="s">
        <v>8318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  <c r="V3173" s="14" t="s">
        <v>8369</v>
      </c>
    </row>
    <row r="3174" spans="1:22" ht="88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9">
        <f t="shared" si="245"/>
        <v>114.99999999999999</v>
      </c>
      <c r="P3174" s="8">
        <f t="shared" si="246"/>
        <v>79.310344827586206</v>
      </c>
      <c r="Q3174" s="4" t="s">
        <v>8317</v>
      </c>
      <c r="R3174" s="4" t="s">
        <v>8318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  <c r="V3174" s="14" t="s">
        <v>8367</v>
      </c>
    </row>
    <row r="3175" spans="1:22" ht="88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9">
        <f t="shared" si="245"/>
        <v>103</v>
      </c>
      <c r="P3175" s="8">
        <f t="shared" si="246"/>
        <v>139.18918918918919</v>
      </c>
      <c r="Q3175" s="4" t="s">
        <v>8317</v>
      </c>
      <c r="R3175" s="4" t="s">
        <v>8318</v>
      </c>
      <c r="S3175" s="13">
        <f t="shared" si="247"/>
        <v>41878.878379629634</v>
      </c>
      <c r="T3175" s="13">
        <f t="shared" si="248"/>
        <v>41908.878379629634</v>
      </c>
      <c r="U3175">
        <f t="shared" si="249"/>
        <v>2014</v>
      </c>
      <c r="V3175" s="14" t="s">
        <v>8374</v>
      </c>
    </row>
    <row r="3176" spans="1:22" ht="11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9">
        <f t="shared" si="245"/>
        <v>101.13333333333334</v>
      </c>
      <c r="P3176" s="8">
        <f t="shared" si="246"/>
        <v>131.91304347826087</v>
      </c>
      <c r="Q3176" s="4" t="s">
        <v>8317</v>
      </c>
      <c r="R3176" s="4" t="s">
        <v>8318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  <c r="V3176" s="14" t="s">
        <v>8374</v>
      </c>
    </row>
    <row r="3177" spans="1:22" ht="11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9">
        <f t="shared" si="245"/>
        <v>109.55999999999999</v>
      </c>
      <c r="P3177" s="8">
        <f t="shared" si="246"/>
        <v>91.3</v>
      </c>
      <c r="Q3177" s="4" t="s">
        <v>8317</v>
      </c>
      <c r="R3177" s="4" t="s">
        <v>8318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  <c r="V3177" s="14" t="s">
        <v>8378</v>
      </c>
    </row>
    <row r="3178" spans="1:22" ht="88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9">
        <f t="shared" si="245"/>
        <v>114.8421052631579</v>
      </c>
      <c r="P3178" s="8">
        <f t="shared" si="246"/>
        <v>39.672727272727272</v>
      </c>
      <c r="Q3178" s="4" t="s">
        <v>8317</v>
      </c>
      <c r="R3178" s="4" t="s">
        <v>8318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  <c r="V3178" s="14" t="s">
        <v>8373</v>
      </c>
    </row>
    <row r="3179" spans="1:22" ht="88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9">
        <f t="shared" si="245"/>
        <v>117.39999999999999</v>
      </c>
      <c r="P3179" s="8">
        <f t="shared" si="246"/>
        <v>57.549019607843135</v>
      </c>
      <c r="Q3179" s="4" t="s">
        <v>8317</v>
      </c>
      <c r="R3179" s="4" t="s">
        <v>8318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  <c r="V3179" s="14" t="s">
        <v>8370</v>
      </c>
    </row>
    <row r="3180" spans="1:22" ht="11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9">
        <f t="shared" si="245"/>
        <v>171.73333333333335</v>
      </c>
      <c r="P3180" s="8">
        <f t="shared" si="246"/>
        <v>33.025641025641029</v>
      </c>
      <c r="Q3180" s="4" t="s">
        <v>8317</v>
      </c>
      <c r="R3180" s="4" t="s">
        <v>8318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  <c r="V3180" s="14" t="s">
        <v>8371</v>
      </c>
    </row>
    <row r="3181" spans="1:22" ht="66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9">
        <f t="shared" si="245"/>
        <v>114.16238095238094</v>
      </c>
      <c r="P3181" s="8">
        <f t="shared" si="246"/>
        <v>77.335806451612896</v>
      </c>
      <c r="Q3181" s="4" t="s">
        <v>8317</v>
      </c>
      <c r="R3181" s="4" t="s">
        <v>8318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  <c r="V3181" s="14" t="s">
        <v>8369</v>
      </c>
    </row>
    <row r="3182" spans="1:22" ht="88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9">
        <f t="shared" si="245"/>
        <v>119.75</v>
      </c>
      <c r="P3182" s="8">
        <f t="shared" si="246"/>
        <v>31.933333333333334</v>
      </c>
      <c r="Q3182" s="4" t="s">
        <v>8317</v>
      </c>
      <c r="R3182" s="4" t="s">
        <v>8318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  <c r="V3182" s="14" t="s">
        <v>8370</v>
      </c>
    </row>
    <row r="3183" spans="1:22" ht="88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9">
        <f t="shared" si="245"/>
        <v>109.00000000000001</v>
      </c>
      <c r="P3183" s="8">
        <f t="shared" si="246"/>
        <v>36.333333333333336</v>
      </c>
      <c r="Q3183" s="4" t="s">
        <v>8317</v>
      </c>
      <c r="R3183" s="4" t="s">
        <v>8318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  <c r="V3183" s="14" t="s">
        <v>8370</v>
      </c>
    </row>
    <row r="3184" spans="1:22" ht="11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9">
        <f t="shared" si="245"/>
        <v>100.88571428571429</v>
      </c>
      <c r="P3184" s="8">
        <f t="shared" si="246"/>
        <v>46.768211920529801</v>
      </c>
      <c r="Q3184" s="4" t="s">
        <v>8317</v>
      </c>
      <c r="R3184" s="4" t="s">
        <v>8318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  <c r="V3184" s="14" t="s">
        <v>8378</v>
      </c>
    </row>
    <row r="3185" spans="1:22" ht="88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9">
        <f t="shared" si="245"/>
        <v>109.00000000000001</v>
      </c>
      <c r="P3185" s="8">
        <f t="shared" si="246"/>
        <v>40.073529411764703</v>
      </c>
      <c r="Q3185" s="4" t="s">
        <v>8317</v>
      </c>
      <c r="R3185" s="4" t="s">
        <v>8318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  <c r="V3185" s="14" t="s">
        <v>8374</v>
      </c>
    </row>
    <row r="3186" spans="1:22" ht="66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9">
        <f t="shared" si="245"/>
        <v>107.20930232558139</v>
      </c>
      <c r="P3186" s="8">
        <f t="shared" si="246"/>
        <v>100.21739130434783</v>
      </c>
      <c r="Q3186" s="4" t="s">
        <v>8317</v>
      </c>
      <c r="R3186" s="4" t="s">
        <v>8318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  <c r="V3186" s="14" t="s">
        <v>8371</v>
      </c>
    </row>
    <row r="3187" spans="1:22" ht="88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9">
        <f t="shared" si="245"/>
        <v>100</v>
      </c>
      <c r="P3187" s="8">
        <f t="shared" si="246"/>
        <v>41.666666666666664</v>
      </c>
      <c r="Q3187" s="4" t="s">
        <v>8317</v>
      </c>
      <c r="R3187" s="4" t="s">
        <v>8318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  <c r="V3187" s="14" t="s">
        <v>8373</v>
      </c>
    </row>
    <row r="3188" spans="1:22" ht="88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9">
        <f t="shared" si="245"/>
        <v>102.18750000000001</v>
      </c>
      <c r="P3188" s="8">
        <f t="shared" si="246"/>
        <v>46.714285714285715</v>
      </c>
      <c r="Q3188" s="4" t="s">
        <v>8317</v>
      </c>
      <c r="R3188" s="4" t="s">
        <v>8318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  <c r="V3188" s="14" t="s">
        <v>8374</v>
      </c>
    </row>
    <row r="3189" spans="1:22" ht="11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9">
        <f t="shared" si="245"/>
        <v>116.29333333333334</v>
      </c>
      <c r="P3189" s="8">
        <f t="shared" si="246"/>
        <v>71.491803278688522</v>
      </c>
      <c r="Q3189" s="4" t="s">
        <v>8317</v>
      </c>
      <c r="R3189" s="4" t="s">
        <v>8318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  <c r="V3189" s="14" t="s">
        <v>8373</v>
      </c>
    </row>
    <row r="3190" spans="1:22" ht="11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9">
        <f t="shared" si="245"/>
        <v>65</v>
      </c>
      <c r="P3190" s="8">
        <f t="shared" si="246"/>
        <v>14.444444444444445</v>
      </c>
      <c r="Q3190" s="4" t="s">
        <v>8317</v>
      </c>
      <c r="R3190" s="4" t="s">
        <v>8359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  <c r="V3190" s="14" t="s">
        <v>8370</v>
      </c>
    </row>
    <row r="3191" spans="1:22" ht="11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9">
        <f t="shared" si="245"/>
        <v>12.327272727272726</v>
      </c>
      <c r="P3191" s="8">
        <f t="shared" si="246"/>
        <v>356.84210526315792</v>
      </c>
      <c r="Q3191" s="4" t="s">
        <v>8317</v>
      </c>
      <c r="R3191" s="4" t="s">
        <v>8359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  <c r="V3191" s="14" t="s">
        <v>8369</v>
      </c>
    </row>
    <row r="3192" spans="1:22" ht="88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9">
        <f t="shared" si="245"/>
        <v>0</v>
      </c>
      <c r="P3192" s="8">
        <f t="shared" si="246"/>
        <v>0</v>
      </c>
      <c r="Q3192" s="4" t="s">
        <v>8317</v>
      </c>
      <c r="R3192" s="4" t="s">
        <v>8359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  <c r="V3192" s="14" t="s">
        <v>8377</v>
      </c>
    </row>
    <row r="3193" spans="1:22" ht="88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9">
        <f t="shared" si="245"/>
        <v>4.0266666666666664</v>
      </c>
      <c r="P3193" s="8">
        <f t="shared" si="246"/>
        <v>37.75</v>
      </c>
      <c r="Q3193" s="4" t="s">
        <v>8317</v>
      </c>
      <c r="R3193" s="4" t="s">
        <v>8359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  <c r="V3193" s="14" t="s">
        <v>8371</v>
      </c>
    </row>
    <row r="3194" spans="1:22" ht="88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9">
        <f t="shared" si="245"/>
        <v>1.02</v>
      </c>
      <c r="P3194" s="8">
        <f t="shared" si="246"/>
        <v>12.75</v>
      </c>
      <c r="Q3194" s="4" t="s">
        <v>8317</v>
      </c>
      <c r="R3194" s="4" t="s">
        <v>8359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  <c r="V3194" s="14" t="s">
        <v>8367</v>
      </c>
    </row>
    <row r="3195" spans="1:22" ht="88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9">
        <f t="shared" si="245"/>
        <v>11.74</v>
      </c>
      <c r="P3195" s="8">
        <f t="shared" si="246"/>
        <v>24.458333333333332</v>
      </c>
      <c r="Q3195" s="4" t="s">
        <v>8317</v>
      </c>
      <c r="R3195" s="4" t="s">
        <v>8359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  <c r="V3195" s="14" t="s">
        <v>8367</v>
      </c>
    </row>
    <row r="3196" spans="1:22" ht="88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9">
        <f t="shared" si="245"/>
        <v>0</v>
      </c>
      <c r="P3196" s="8">
        <f t="shared" si="246"/>
        <v>0</v>
      </c>
      <c r="Q3196" s="4" t="s">
        <v>8317</v>
      </c>
      <c r="R3196" s="4" t="s">
        <v>8359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  <c r="V3196" s="14" t="s">
        <v>8371</v>
      </c>
    </row>
    <row r="3197" spans="1:22" ht="11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9">
        <f t="shared" si="245"/>
        <v>59.142857142857139</v>
      </c>
      <c r="P3197" s="8">
        <f t="shared" si="246"/>
        <v>53.07692307692308</v>
      </c>
      <c r="Q3197" s="4" t="s">
        <v>8317</v>
      </c>
      <c r="R3197" s="4" t="s">
        <v>8359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  <c r="V3197" s="14" t="s">
        <v>8367</v>
      </c>
    </row>
    <row r="3198" spans="1:22" ht="88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9">
        <f t="shared" si="245"/>
        <v>0.06</v>
      </c>
      <c r="P3198" s="8">
        <f t="shared" si="246"/>
        <v>300</v>
      </c>
      <c r="Q3198" s="4" t="s">
        <v>8317</v>
      </c>
      <c r="R3198" s="4" t="s">
        <v>8359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  <c r="V3198" s="14" t="s">
        <v>8371</v>
      </c>
    </row>
    <row r="3199" spans="1:22" ht="66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9">
        <f t="shared" si="245"/>
        <v>11.450000000000001</v>
      </c>
      <c r="P3199" s="8">
        <f t="shared" si="246"/>
        <v>286.25</v>
      </c>
      <c r="Q3199" s="4" t="s">
        <v>8317</v>
      </c>
      <c r="R3199" s="4" t="s">
        <v>8359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  <c r="V3199" s="14" t="s">
        <v>8367</v>
      </c>
    </row>
    <row r="3200" spans="1:22" ht="11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9">
        <f t="shared" si="245"/>
        <v>0.36666666666666664</v>
      </c>
      <c r="P3200" s="8">
        <f t="shared" si="246"/>
        <v>36.666666666666664</v>
      </c>
      <c r="Q3200" s="4" t="s">
        <v>8317</v>
      </c>
      <c r="R3200" s="4" t="s">
        <v>8359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  <c r="V3200" s="14" t="s">
        <v>8367</v>
      </c>
    </row>
    <row r="3201" spans="1:22" ht="88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9">
        <f t="shared" si="245"/>
        <v>52.16</v>
      </c>
      <c r="P3201" s="8">
        <f t="shared" si="246"/>
        <v>49.20754716981132</v>
      </c>
      <c r="Q3201" s="4" t="s">
        <v>8317</v>
      </c>
      <c r="R3201" s="4" t="s">
        <v>8359</v>
      </c>
      <c r="S3201" s="13">
        <f t="shared" si="247"/>
        <v>41858.761782407411</v>
      </c>
      <c r="T3201" s="13">
        <f t="shared" si="248"/>
        <v>41888.875</v>
      </c>
      <c r="U3201">
        <f t="shared" si="249"/>
        <v>2014</v>
      </c>
      <c r="V3201" s="14" t="s">
        <v>8374</v>
      </c>
    </row>
    <row r="3202" spans="1:22" ht="11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9">
        <f t="shared" si="245"/>
        <v>2E-3</v>
      </c>
      <c r="P3202" s="8">
        <f t="shared" si="246"/>
        <v>1</v>
      </c>
      <c r="Q3202" s="4" t="s">
        <v>8317</v>
      </c>
      <c r="R3202" s="4" t="s">
        <v>8359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  <c r="V3202" s="14" t="s">
        <v>8372</v>
      </c>
    </row>
    <row r="3203" spans="1:22" ht="11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9">
        <f t="shared" ref="O3203:O3266" si="250">+(E3203/D3203)*100</f>
        <v>1.25</v>
      </c>
      <c r="P3203" s="8">
        <f t="shared" ref="P3203:P3266" si="251">+IFERROR(E3203/L3203,0)</f>
        <v>12.5</v>
      </c>
      <c r="Q3203" s="4" t="s">
        <v>8317</v>
      </c>
      <c r="R3203" s="4" t="s">
        <v>8359</v>
      </c>
      <c r="S3203" s="13">
        <f t="shared" ref="S3203:S3266" si="252">(((J3203/86400)+25569))</f>
        <v>41861.767094907409</v>
      </c>
      <c r="T3203" s="13">
        <f t="shared" ref="T3203:T3266" si="253">(((I3203/86400)+25569))</f>
        <v>41882.767094907409</v>
      </c>
      <c r="U3203">
        <f t="shared" ref="U3203:U3266" si="254">+YEAR(S3203)</f>
        <v>2014</v>
      </c>
      <c r="V3203" s="14" t="s">
        <v>8374</v>
      </c>
    </row>
    <row r="3204" spans="1:22" ht="88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9">
        <f t="shared" si="250"/>
        <v>54.52</v>
      </c>
      <c r="P3204" s="8">
        <f t="shared" si="251"/>
        <v>109.04</v>
      </c>
      <c r="Q3204" s="4" t="s">
        <v>8317</v>
      </c>
      <c r="R3204" s="4" t="s">
        <v>8359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  <c r="V3204" s="14" t="s">
        <v>8376</v>
      </c>
    </row>
    <row r="3205" spans="1:22" ht="66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9">
        <f t="shared" si="250"/>
        <v>25</v>
      </c>
      <c r="P3205" s="8">
        <f t="shared" si="251"/>
        <v>41.666666666666664</v>
      </c>
      <c r="Q3205" s="4" t="s">
        <v>8317</v>
      </c>
      <c r="R3205" s="4" t="s">
        <v>8359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  <c r="V3205" s="14" t="s">
        <v>8374</v>
      </c>
    </row>
    <row r="3206" spans="1:22" ht="88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9">
        <f t="shared" si="250"/>
        <v>0</v>
      </c>
      <c r="P3206" s="8">
        <f t="shared" si="251"/>
        <v>0</v>
      </c>
      <c r="Q3206" s="4" t="s">
        <v>8317</v>
      </c>
      <c r="R3206" s="4" t="s">
        <v>8359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  <c r="V3206" s="14" t="s">
        <v>8371</v>
      </c>
    </row>
    <row r="3207" spans="1:22" ht="88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9">
        <f t="shared" si="250"/>
        <v>3.4125000000000001</v>
      </c>
      <c r="P3207" s="8">
        <f t="shared" si="251"/>
        <v>22.75</v>
      </c>
      <c r="Q3207" s="4" t="s">
        <v>8317</v>
      </c>
      <c r="R3207" s="4" t="s">
        <v>8359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  <c r="V3207" s="14" t="s">
        <v>8369</v>
      </c>
    </row>
    <row r="3208" spans="1:22" ht="88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9">
        <f t="shared" si="250"/>
        <v>0</v>
      </c>
      <c r="P3208" s="8">
        <f t="shared" si="251"/>
        <v>0</v>
      </c>
      <c r="Q3208" s="4" t="s">
        <v>8317</v>
      </c>
      <c r="R3208" s="4" t="s">
        <v>8359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  <c r="V3208" s="14" t="s">
        <v>8374</v>
      </c>
    </row>
    <row r="3209" spans="1:22" ht="88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9">
        <f t="shared" si="250"/>
        <v>46.36363636363636</v>
      </c>
      <c r="P3209" s="8">
        <f t="shared" si="251"/>
        <v>70.833333333333329</v>
      </c>
      <c r="Q3209" s="4" t="s">
        <v>8317</v>
      </c>
      <c r="R3209" s="4" t="s">
        <v>8359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  <c r="V3209" s="14" t="s">
        <v>8368</v>
      </c>
    </row>
    <row r="3210" spans="1:22" ht="88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9">
        <f t="shared" si="250"/>
        <v>103.49999999999999</v>
      </c>
      <c r="P3210" s="8">
        <f t="shared" si="251"/>
        <v>63.109756097560975</v>
      </c>
      <c r="Q3210" s="4" t="s">
        <v>8317</v>
      </c>
      <c r="R3210" s="4" t="s">
        <v>8318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  <c r="V3210" s="14" t="s">
        <v>8373</v>
      </c>
    </row>
    <row r="3211" spans="1:22" ht="88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9">
        <f t="shared" si="250"/>
        <v>119.32315789473684</v>
      </c>
      <c r="P3211" s="8">
        <f t="shared" si="251"/>
        <v>50.157964601769912</v>
      </c>
      <c r="Q3211" s="4" t="s">
        <v>8317</v>
      </c>
      <c r="R3211" s="4" t="s">
        <v>8318</v>
      </c>
      <c r="S3211" s="13">
        <f t="shared" si="252"/>
        <v>41778.637245370366</v>
      </c>
      <c r="T3211" s="13">
        <f t="shared" si="253"/>
        <v>41810.958333333336</v>
      </c>
      <c r="U3211">
        <f t="shared" si="254"/>
        <v>2014</v>
      </c>
      <c r="V3211" s="14" t="s">
        <v>8370</v>
      </c>
    </row>
    <row r="3212" spans="1:22" ht="88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9">
        <f t="shared" si="250"/>
        <v>125.76666666666667</v>
      </c>
      <c r="P3212" s="8">
        <f t="shared" si="251"/>
        <v>62.883333333333333</v>
      </c>
      <c r="Q3212" s="4" t="s">
        <v>8317</v>
      </c>
      <c r="R3212" s="4" t="s">
        <v>8318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  <c r="V3212" s="14" t="s">
        <v>8369</v>
      </c>
    </row>
    <row r="3213" spans="1:22" ht="88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9">
        <f t="shared" si="250"/>
        <v>119.74347826086958</v>
      </c>
      <c r="P3213" s="8">
        <f t="shared" si="251"/>
        <v>85.531055900621112</v>
      </c>
      <c r="Q3213" s="4" t="s">
        <v>8317</v>
      </c>
      <c r="R3213" s="4" t="s">
        <v>8318</v>
      </c>
      <c r="S3213" s="13">
        <f t="shared" si="252"/>
        <v>41834.58657407407</v>
      </c>
      <c r="T3213" s="13">
        <f t="shared" si="253"/>
        <v>41866.083333333336</v>
      </c>
      <c r="U3213">
        <f t="shared" si="254"/>
        <v>2014</v>
      </c>
      <c r="V3213" s="14" t="s">
        <v>8373</v>
      </c>
    </row>
    <row r="3214" spans="1:22" ht="66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9">
        <f t="shared" si="250"/>
        <v>126.25</v>
      </c>
      <c r="P3214" s="8">
        <f t="shared" si="251"/>
        <v>53.723404255319146</v>
      </c>
      <c r="Q3214" s="4" t="s">
        <v>8317</v>
      </c>
      <c r="R3214" s="4" t="s">
        <v>8318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  <c r="V3214" s="14" t="s">
        <v>8373</v>
      </c>
    </row>
    <row r="3215" spans="1:22" ht="88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9">
        <f t="shared" si="250"/>
        <v>100.11666666666667</v>
      </c>
      <c r="P3215" s="8">
        <f t="shared" si="251"/>
        <v>127.80851063829788</v>
      </c>
      <c r="Q3215" s="4" t="s">
        <v>8317</v>
      </c>
      <c r="R3215" s="4" t="s">
        <v>8318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  <c r="V3215" s="14" t="s">
        <v>8371</v>
      </c>
    </row>
    <row r="3216" spans="1:22" ht="88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9">
        <f t="shared" si="250"/>
        <v>102.13333333333334</v>
      </c>
      <c r="P3216" s="8">
        <f t="shared" si="251"/>
        <v>106.57391304347826</v>
      </c>
      <c r="Q3216" s="4" t="s">
        <v>8317</v>
      </c>
      <c r="R3216" s="4" t="s">
        <v>8318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  <c r="V3216" s="14" t="s">
        <v>8377</v>
      </c>
    </row>
    <row r="3217" spans="1:22" ht="132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9">
        <f t="shared" si="250"/>
        <v>100.35142857142858</v>
      </c>
      <c r="P3217" s="8">
        <f t="shared" si="251"/>
        <v>262.11194029850748</v>
      </c>
      <c r="Q3217" s="4" t="s">
        <v>8317</v>
      </c>
      <c r="R3217" s="4" t="s">
        <v>8318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  <c r="V3217" s="14" t="s">
        <v>8374</v>
      </c>
    </row>
    <row r="3218" spans="1:22" ht="88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9">
        <f t="shared" si="250"/>
        <v>100.05</v>
      </c>
      <c r="P3218" s="8">
        <f t="shared" si="251"/>
        <v>57.171428571428571</v>
      </c>
      <c r="Q3218" s="4" t="s">
        <v>8317</v>
      </c>
      <c r="R3218" s="4" t="s">
        <v>8318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  <c r="V3218" s="14" t="s">
        <v>8371</v>
      </c>
    </row>
    <row r="3219" spans="1:22" ht="66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9">
        <f t="shared" si="250"/>
        <v>116.02222222222223</v>
      </c>
      <c r="P3219" s="8">
        <f t="shared" si="251"/>
        <v>50.20192307692308</v>
      </c>
      <c r="Q3219" s="4" t="s">
        <v>8317</v>
      </c>
      <c r="R3219" s="4" t="s">
        <v>8318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  <c r="V3219" s="14" t="s">
        <v>8376</v>
      </c>
    </row>
    <row r="3220" spans="1:22" ht="88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9">
        <f t="shared" si="250"/>
        <v>102.1</v>
      </c>
      <c r="P3220" s="8">
        <f t="shared" si="251"/>
        <v>66.586956521739125</v>
      </c>
      <c r="Q3220" s="4" t="s">
        <v>8317</v>
      </c>
      <c r="R3220" s="4" t="s">
        <v>8318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  <c r="V3220" s="14" t="s">
        <v>8377</v>
      </c>
    </row>
    <row r="3221" spans="1:22" ht="66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9">
        <f t="shared" si="250"/>
        <v>100.11000000000001</v>
      </c>
      <c r="P3221" s="8">
        <f t="shared" si="251"/>
        <v>168.25210084033614</v>
      </c>
      <c r="Q3221" s="4" t="s">
        <v>8317</v>
      </c>
      <c r="R3221" s="4" t="s">
        <v>8318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  <c r="V3221" s="14" t="s">
        <v>8368</v>
      </c>
    </row>
    <row r="3222" spans="1:22" ht="44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9">
        <f t="shared" si="250"/>
        <v>100.84</v>
      </c>
      <c r="P3222" s="8">
        <f t="shared" si="251"/>
        <v>256.37288135593218</v>
      </c>
      <c r="Q3222" s="4" t="s">
        <v>8317</v>
      </c>
      <c r="R3222" s="4" t="s">
        <v>8318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  <c r="V3222" s="14" t="s">
        <v>8368</v>
      </c>
    </row>
    <row r="3223" spans="1:22" ht="11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9">
        <f t="shared" si="250"/>
        <v>103.42499999999998</v>
      </c>
      <c r="P3223" s="8">
        <f t="shared" si="251"/>
        <v>36.610619469026545</v>
      </c>
      <c r="Q3223" s="4" t="s">
        <v>8317</v>
      </c>
      <c r="R3223" s="4" t="s">
        <v>8318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  <c r="V3223" s="14" t="s">
        <v>8370</v>
      </c>
    </row>
    <row r="3224" spans="1:22" ht="66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9">
        <f t="shared" si="250"/>
        <v>124.8</v>
      </c>
      <c r="P3224" s="8">
        <f t="shared" si="251"/>
        <v>37.142857142857146</v>
      </c>
      <c r="Q3224" s="4" t="s">
        <v>8317</v>
      </c>
      <c r="R3224" s="4" t="s">
        <v>8318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  <c r="V3224" s="14" t="s">
        <v>8375</v>
      </c>
    </row>
    <row r="3225" spans="1:22" ht="66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9">
        <f t="shared" si="250"/>
        <v>109.51612903225806</v>
      </c>
      <c r="P3225" s="8">
        <f t="shared" si="251"/>
        <v>45.878378378378379</v>
      </c>
      <c r="Q3225" s="4" t="s">
        <v>8317</v>
      </c>
      <c r="R3225" s="4" t="s">
        <v>8318</v>
      </c>
      <c r="S3225" s="13">
        <f t="shared" si="252"/>
        <v>42206.835370370369</v>
      </c>
      <c r="T3225" s="13">
        <f t="shared" si="253"/>
        <v>42236.835370370369</v>
      </c>
      <c r="U3225">
        <f t="shared" si="254"/>
        <v>2015</v>
      </c>
      <c r="V3225" s="14" t="s">
        <v>8373</v>
      </c>
    </row>
    <row r="3226" spans="1:22" ht="88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9">
        <f t="shared" si="250"/>
        <v>102.03333333333333</v>
      </c>
      <c r="P3226" s="8">
        <f t="shared" si="251"/>
        <v>141.71296296296296</v>
      </c>
      <c r="Q3226" s="4" t="s">
        <v>8317</v>
      </c>
      <c r="R3226" s="4" t="s">
        <v>8318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  <c r="V3226" s="14" t="s">
        <v>8377</v>
      </c>
    </row>
    <row r="3227" spans="1:22" ht="88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9">
        <f t="shared" si="250"/>
        <v>102.35000000000001</v>
      </c>
      <c r="P3227" s="8">
        <f t="shared" si="251"/>
        <v>52.487179487179489</v>
      </c>
      <c r="Q3227" s="4" t="s">
        <v>8317</v>
      </c>
      <c r="R3227" s="4" t="s">
        <v>8318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  <c r="V3227" s="14" t="s">
        <v>8370</v>
      </c>
    </row>
    <row r="3228" spans="1:22" ht="88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9">
        <f t="shared" si="250"/>
        <v>104.16666666666667</v>
      </c>
      <c r="P3228" s="8">
        <f t="shared" si="251"/>
        <v>59.523809523809526</v>
      </c>
      <c r="Q3228" s="4" t="s">
        <v>8317</v>
      </c>
      <c r="R3228" s="4" t="s">
        <v>8318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  <c r="V3228" s="14" t="s">
        <v>8375</v>
      </c>
    </row>
    <row r="3229" spans="1:22" ht="88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9">
        <f t="shared" si="250"/>
        <v>125</v>
      </c>
      <c r="P3229" s="8">
        <f t="shared" si="251"/>
        <v>50</v>
      </c>
      <c r="Q3229" s="4" t="s">
        <v>8317</v>
      </c>
      <c r="R3229" s="4" t="s">
        <v>8318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  <c r="V3229" s="14" t="s">
        <v>8378</v>
      </c>
    </row>
    <row r="3230" spans="1:22" ht="44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9">
        <f t="shared" si="250"/>
        <v>102.34285714285714</v>
      </c>
      <c r="P3230" s="8">
        <f t="shared" si="251"/>
        <v>193.62162162162161</v>
      </c>
      <c r="Q3230" s="4" t="s">
        <v>8317</v>
      </c>
      <c r="R3230" s="4" t="s">
        <v>8318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  <c r="V3230" s="14" t="s">
        <v>8377</v>
      </c>
    </row>
    <row r="3231" spans="1:22" ht="88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9">
        <f t="shared" si="250"/>
        <v>107.86500000000001</v>
      </c>
      <c r="P3231" s="8">
        <f t="shared" si="251"/>
        <v>106.79702970297029</v>
      </c>
      <c r="Q3231" s="4" t="s">
        <v>8317</v>
      </c>
      <c r="R3231" s="4" t="s">
        <v>8318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  <c r="V3231" s="14" t="s">
        <v>8376</v>
      </c>
    </row>
    <row r="3232" spans="1:22" ht="88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9">
        <f t="shared" si="250"/>
        <v>109.88461538461539</v>
      </c>
      <c r="P3232" s="8">
        <f t="shared" si="251"/>
        <v>77.21621621621621</v>
      </c>
      <c r="Q3232" s="4" t="s">
        <v>8317</v>
      </c>
      <c r="R3232" s="4" t="s">
        <v>8318</v>
      </c>
      <c r="S3232" s="13">
        <f t="shared" si="252"/>
        <v>41898.168124999997</v>
      </c>
      <c r="T3232" s="13">
        <f t="shared" si="253"/>
        <v>41913.165972222225</v>
      </c>
      <c r="U3232">
        <f t="shared" si="254"/>
        <v>2014</v>
      </c>
      <c r="V3232" s="14" t="s">
        <v>8375</v>
      </c>
    </row>
    <row r="3233" spans="1:22" ht="88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9">
        <f t="shared" si="250"/>
        <v>161</v>
      </c>
      <c r="P3233" s="8">
        <f t="shared" si="251"/>
        <v>57.5</v>
      </c>
      <c r="Q3233" s="4" t="s">
        <v>8317</v>
      </c>
      <c r="R3233" s="4" t="s">
        <v>8318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  <c r="V3233" s="14" t="s">
        <v>8372</v>
      </c>
    </row>
    <row r="3234" spans="1:22" ht="88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9">
        <f t="shared" si="250"/>
        <v>131.20000000000002</v>
      </c>
      <c r="P3234" s="8">
        <f t="shared" si="251"/>
        <v>50.46153846153846</v>
      </c>
      <c r="Q3234" s="4" t="s">
        <v>8317</v>
      </c>
      <c r="R3234" s="4" t="s">
        <v>8318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  <c r="V3234" s="14" t="s">
        <v>8369</v>
      </c>
    </row>
    <row r="3235" spans="1:22" ht="88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9">
        <f t="shared" si="250"/>
        <v>118.8</v>
      </c>
      <c r="P3235" s="8">
        <f t="shared" si="251"/>
        <v>97.377049180327873</v>
      </c>
      <c r="Q3235" s="4" t="s">
        <v>8317</v>
      </c>
      <c r="R3235" s="4" t="s">
        <v>8318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  <c r="V3235" s="14" t="s">
        <v>8367</v>
      </c>
    </row>
    <row r="3236" spans="1:22" ht="88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9">
        <f t="shared" si="250"/>
        <v>100.39275000000001</v>
      </c>
      <c r="P3236" s="8">
        <f t="shared" si="251"/>
        <v>34.91921739130435</v>
      </c>
      <c r="Q3236" s="4" t="s">
        <v>8317</v>
      </c>
      <c r="R3236" s="4" t="s">
        <v>8318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  <c r="V3236" s="14" t="s">
        <v>8378</v>
      </c>
    </row>
    <row r="3237" spans="1:22" ht="11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9">
        <f t="shared" si="250"/>
        <v>103.20666666666666</v>
      </c>
      <c r="P3237" s="8">
        <f t="shared" si="251"/>
        <v>85.530386740331494</v>
      </c>
      <c r="Q3237" s="4" t="s">
        <v>8317</v>
      </c>
      <c r="R3237" s="4" t="s">
        <v>8318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  <c r="V3237" s="14" t="s">
        <v>8371</v>
      </c>
    </row>
    <row r="3238" spans="1:22" ht="11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9">
        <f t="shared" si="250"/>
        <v>100.6</v>
      </c>
      <c r="P3238" s="8">
        <f t="shared" si="251"/>
        <v>182.90909090909091</v>
      </c>
      <c r="Q3238" s="4" t="s">
        <v>8317</v>
      </c>
      <c r="R3238" s="4" t="s">
        <v>8318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  <c r="V3238" s="14" t="s">
        <v>8377</v>
      </c>
    </row>
    <row r="3239" spans="1:22" ht="44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9">
        <f t="shared" si="250"/>
        <v>100.78754285714287</v>
      </c>
      <c r="P3239" s="8">
        <f t="shared" si="251"/>
        <v>131.13620817843866</v>
      </c>
      <c r="Q3239" s="4" t="s">
        <v>8317</v>
      </c>
      <c r="R3239" s="4" t="s">
        <v>8318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  <c r="V3239" s="14" t="s">
        <v>8375</v>
      </c>
    </row>
    <row r="3240" spans="1:22" ht="11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9">
        <f t="shared" si="250"/>
        <v>112.32142857142857</v>
      </c>
      <c r="P3240" s="8">
        <f t="shared" si="251"/>
        <v>39.810126582278478</v>
      </c>
      <c r="Q3240" s="4" t="s">
        <v>8317</v>
      </c>
      <c r="R3240" s="4" t="s">
        <v>8318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  <c r="V3240" s="14" t="s">
        <v>8371</v>
      </c>
    </row>
    <row r="3241" spans="1:22" ht="88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9">
        <f t="shared" si="250"/>
        <v>105.91914022517912</v>
      </c>
      <c r="P3241" s="8">
        <f t="shared" si="251"/>
        <v>59.701730769230764</v>
      </c>
      <c r="Q3241" s="4" t="s">
        <v>8317</v>
      </c>
      <c r="R3241" s="4" t="s">
        <v>8318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  <c r="V3241" s="14" t="s">
        <v>8376</v>
      </c>
    </row>
    <row r="3242" spans="1:22" ht="88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9">
        <f t="shared" si="250"/>
        <v>100.56666666666668</v>
      </c>
      <c r="P3242" s="8">
        <f t="shared" si="251"/>
        <v>88.735294117647058</v>
      </c>
      <c r="Q3242" s="4" t="s">
        <v>8317</v>
      </c>
      <c r="R3242" s="4" t="s">
        <v>8318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  <c r="V3242" s="14" t="s">
        <v>8367</v>
      </c>
    </row>
    <row r="3243" spans="1:22" ht="11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9">
        <f t="shared" si="250"/>
        <v>115.30588235294117</v>
      </c>
      <c r="P3243" s="8">
        <f t="shared" si="251"/>
        <v>58.688622754491021</v>
      </c>
      <c r="Q3243" s="4" t="s">
        <v>8317</v>
      </c>
      <c r="R3243" s="4" t="s">
        <v>8318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  <c r="V3243" s="14" t="s">
        <v>8375</v>
      </c>
    </row>
    <row r="3244" spans="1:22" ht="66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9">
        <f t="shared" si="250"/>
        <v>127.30419999999999</v>
      </c>
      <c r="P3244" s="8">
        <f t="shared" si="251"/>
        <v>69.56513661202186</v>
      </c>
      <c r="Q3244" s="4" t="s">
        <v>8317</v>
      </c>
      <c r="R3244" s="4" t="s">
        <v>8318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  <c r="V3244" s="14" t="s">
        <v>8374</v>
      </c>
    </row>
    <row r="3245" spans="1:22" ht="110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9">
        <f t="shared" si="250"/>
        <v>102.83750000000001</v>
      </c>
      <c r="P3245" s="8">
        <f t="shared" si="251"/>
        <v>115.87323943661971</v>
      </c>
      <c r="Q3245" s="4" t="s">
        <v>8317</v>
      </c>
      <c r="R3245" s="4" t="s">
        <v>8318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  <c r="V3245" s="14" t="s">
        <v>8375</v>
      </c>
    </row>
    <row r="3246" spans="1:22" ht="88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9">
        <f t="shared" si="250"/>
        <v>102.9375</v>
      </c>
      <c r="P3246" s="8">
        <f t="shared" si="251"/>
        <v>23.869565217391305</v>
      </c>
      <c r="Q3246" s="4" t="s">
        <v>8317</v>
      </c>
      <c r="R3246" s="4" t="s">
        <v>8318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  <c r="V3246" s="14" t="s">
        <v>8377</v>
      </c>
    </row>
    <row r="3247" spans="1:22" ht="88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9">
        <f t="shared" si="250"/>
        <v>104.3047619047619</v>
      </c>
      <c r="P3247" s="8">
        <f t="shared" si="251"/>
        <v>81.125925925925927</v>
      </c>
      <c r="Q3247" s="4" t="s">
        <v>8317</v>
      </c>
      <c r="R3247" s="4" t="s">
        <v>8318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  <c r="V3247" s="14" t="s">
        <v>8370</v>
      </c>
    </row>
    <row r="3248" spans="1:22" ht="88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9">
        <f t="shared" si="250"/>
        <v>111.22000000000001</v>
      </c>
      <c r="P3248" s="8">
        <f t="shared" si="251"/>
        <v>57.626943005181346</v>
      </c>
      <c r="Q3248" s="4" t="s">
        <v>8317</v>
      </c>
      <c r="R3248" s="4" t="s">
        <v>8318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  <c r="V3248" s="14" t="s">
        <v>8374</v>
      </c>
    </row>
    <row r="3249" spans="1:22" ht="88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9">
        <f t="shared" si="250"/>
        <v>105.86</v>
      </c>
      <c r="P3249" s="8">
        <f t="shared" si="251"/>
        <v>46.429824561403507</v>
      </c>
      <c r="Q3249" s="4" t="s">
        <v>8317</v>
      </c>
      <c r="R3249" s="4" t="s">
        <v>8318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  <c r="V3249" s="14" t="s">
        <v>8371</v>
      </c>
    </row>
    <row r="3250" spans="1:22" ht="44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9">
        <f t="shared" si="250"/>
        <v>100.79166666666666</v>
      </c>
      <c r="P3250" s="8">
        <f t="shared" si="251"/>
        <v>60.475000000000001</v>
      </c>
      <c r="Q3250" s="4" t="s">
        <v>8317</v>
      </c>
      <c r="R3250" s="4" t="s">
        <v>8318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  <c r="V3250" s="14" t="s">
        <v>8372</v>
      </c>
    </row>
    <row r="3251" spans="1:22" ht="88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9">
        <f t="shared" si="250"/>
        <v>104.92727272727274</v>
      </c>
      <c r="P3251" s="8">
        <f t="shared" si="251"/>
        <v>65.579545454545453</v>
      </c>
      <c r="Q3251" s="4" t="s">
        <v>8317</v>
      </c>
      <c r="R3251" s="4" t="s">
        <v>8318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  <c r="V3251" s="14" t="s">
        <v>8370</v>
      </c>
    </row>
    <row r="3252" spans="1:22" ht="11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9">
        <f t="shared" si="250"/>
        <v>101.55199999999999</v>
      </c>
      <c r="P3252" s="8">
        <f t="shared" si="251"/>
        <v>119.1924882629108</v>
      </c>
      <c r="Q3252" s="4" t="s">
        <v>8317</v>
      </c>
      <c r="R3252" s="4" t="s">
        <v>8318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  <c r="V3252" s="14" t="s">
        <v>8376</v>
      </c>
    </row>
    <row r="3253" spans="1:22" ht="88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9">
        <f t="shared" si="250"/>
        <v>110.73333333333333</v>
      </c>
      <c r="P3253" s="8">
        <f t="shared" si="251"/>
        <v>83.05</v>
      </c>
      <c r="Q3253" s="4" t="s">
        <v>8317</v>
      </c>
      <c r="R3253" s="4" t="s">
        <v>8318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  <c r="V3253" s="14" t="s">
        <v>8370</v>
      </c>
    </row>
    <row r="3254" spans="1:22" ht="66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9">
        <f t="shared" si="250"/>
        <v>127.82222222222221</v>
      </c>
      <c r="P3254" s="8">
        <f t="shared" si="251"/>
        <v>57.52</v>
      </c>
      <c r="Q3254" s="4" t="s">
        <v>8317</v>
      </c>
      <c r="R3254" s="4" t="s">
        <v>8318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  <c r="V3254" s="14" t="s">
        <v>8374</v>
      </c>
    </row>
    <row r="3255" spans="1:22" ht="66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9">
        <f t="shared" si="250"/>
        <v>101.82500000000002</v>
      </c>
      <c r="P3255" s="8">
        <f t="shared" si="251"/>
        <v>177.08695652173913</v>
      </c>
      <c r="Q3255" s="4" t="s">
        <v>8317</v>
      </c>
      <c r="R3255" s="4" t="s">
        <v>8318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  <c r="V3255" s="14" t="s">
        <v>8374</v>
      </c>
    </row>
    <row r="3256" spans="1:22" ht="88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9">
        <f t="shared" si="250"/>
        <v>101.25769230769231</v>
      </c>
      <c r="P3256" s="8">
        <f t="shared" si="251"/>
        <v>70.771505376344081</v>
      </c>
      <c r="Q3256" s="4" t="s">
        <v>8317</v>
      </c>
      <c r="R3256" s="4" t="s">
        <v>8318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  <c r="V3256" s="14" t="s">
        <v>8368</v>
      </c>
    </row>
    <row r="3257" spans="1:22" ht="11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9">
        <f t="shared" si="250"/>
        <v>175</v>
      </c>
      <c r="P3257" s="8">
        <f t="shared" si="251"/>
        <v>29.166666666666668</v>
      </c>
      <c r="Q3257" s="4" t="s">
        <v>8317</v>
      </c>
      <c r="R3257" s="4" t="s">
        <v>8318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  <c r="V3257" s="14" t="s">
        <v>8375</v>
      </c>
    </row>
    <row r="3258" spans="1:22" ht="88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9">
        <f t="shared" si="250"/>
        <v>128.06</v>
      </c>
      <c r="P3258" s="8">
        <f t="shared" si="251"/>
        <v>72.76136363636364</v>
      </c>
      <c r="Q3258" s="4" t="s">
        <v>8317</v>
      </c>
      <c r="R3258" s="4" t="s">
        <v>8318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  <c r="V3258" s="14" t="s">
        <v>8370</v>
      </c>
    </row>
    <row r="3259" spans="1:22" ht="88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9">
        <f t="shared" si="250"/>
        <v>106.29949999999999</v>
      </c>
      <c r="P3259" s="8">
        <f t="shared" si="251"/>
        <v>51.853414634146333</v>
      </c>
      <c r="Q3259" s="4" t="s">
        <v>8317</v>
      </c>
      <c r="R3259" s="4" t="s">
        <v>8318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  <c r="V3259" s="14" t="s">
        <v>8367</v>
      </c>
    </row>
    <row r="3260" spans="1:22" ht="66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9">
        <f t="shared" si="250"/>
        <v>105.21428571428571</v>
      </c>
      <c r="P3260" s="8">
        <f t="shared" si="251"/>
        <v>98.2</v>
      </c>
      <c r="Q3260" s="4" t="s">
        <v>8317</v>
      </c>
      <c r="R3260" s="4" t="s">
        <v>8318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  <c r="V3260" s="14" t="s">
        <v>8378</v>
      </c>
    </row>
    <row r="3261" spans="1:22" ht="88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9">
        <f t="shared" si="250"/>
        <v>106.16782608695652</v>
      </c>
      <c r="P3261" s="8">
        <f t="shared" si="251"/>
        <v>251.7381443298969</v>
      </c>
      <c r="Q3261" s="4" t="s">
        <v>8317</v>
      </c>
      <c r="R3261" s="4" t="s">
        <v>8318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  <c r="V3261" s="14" t="s">
        <v>8375</v>
      </c>
    </row>
    <row r="3262" spans="1:22" ht="88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9">
        <f t="shared" si="250"/>
        <v>109.24000000000001</v>
      </c>
      <c r="P3262" s="8">
        <f t="shared" si="251"/>
        <v>74.821917808219183</v>
      </c>
      <c r="Q3262" s="4" t="s">
        <v>8317</v>
      </c>
      <c r="R3262" s="4" t="s">
        <v>8318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  <c r="V3262" s="14" t="s">
        <v>8376</v>
      </c>
    </row>
    <row r="3263" spans="1:22" ht="88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9">
        <f t="shared" si="250"/>
        <v>100.45454545454547</v>
      </c>
      <c r="P3263" s="8">
        <f t="shared" si="251"/>
        <v>67.65306122448979</v>
      </c>
      <c r="Q3263" s="4" t="s">
        <v>8317</v>
      </c>
      <c r="R3263" s="4" t="s">
        <v>8318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  <c r="V3263" s="14" t="s">
        <v>8371</v>
      </c>
    </row>
    <row r="3264" spans="1:22" ht="66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9">
        <f t="shared" si="250"/>
        <v>103.04098360655738</v>
      </c>
      <c r="P3264" s="8">
        <f t="shared" si="251"/>
        <v>93.81343283582089</v>
      </c>
      <c r="Q3264" s="4" t="s">
        <v>8317</v>
      </c>
      <c r="R3264" s="4" t="s">
        <v>8318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  <c r="V3264" s="14" t="s">
        <v>8377</v>
      </c>
    </row>
    <row r="3265" spans="1:22" ht="66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9">
        <f t="shared" si="250"/>
        <v>112.1664</v>
      </c>
      <c r="P3265" s="8">
        <f t="shared" si="251"/>
        <v>41.237647058823526</v>
      </c>
      <c r="Q3265" s="4" t="s">
        <v>8317</v>
      </c>
      <c r="R3265" s="4" t="s">
        <v>8318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  <c r="V3265" s="14" t="s">
        <v>8376</v>
      </c>
    </row>
    <row r="3266" spans="1:22" ht="66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9">
        <f t="shared" si="250"/>
        <v>103</v>
      </c>
      <c r="P3266" s="8">
        <f t="shared" si="251"/>
        <v>52.551020408163268</v>
      </c>
      <c r="Q3266" s="4" t="s">
        <v>8317</v>
      </c>
      <c r="R3266" s="4" t="s">
        <v>8318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  <c r="V3266" s="14" t="s">
        <v>8367</v>
      </c>
    </row>
    <row r="3267" spans="1:22" ht="66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9">
        <f t="shared" ref="O3267:O3330" si="255">+(E3267/D3267)*100</f>
        <v>164</v>
      </c>
      <c r="P3267" s="8">
        <f t="shared" ref="P3267:P3330" si="256">+IFERROR(E3267/L3267,0)</f>
        <v>70.285714285714292</v>
      </c>
      <c r="Q3267" s="4" t="s">
        <v>8317</v>
      </c>
      <c r="R3267" s="4" t="s">
        <v>8318</v>
      </c>
      <c r="S3267" s="13">
        <f t="shared" ref="S3267:S3330" si="257">(((J3267/86400)+25569))</f>
        <v>42311.711979166663</v>
      </c>
      <c r="T3267" s="13">
        <f t="shared" ref="T3267:T3330" si="258">(((I3267/86400)+25569))</f>
        <v>42341.708333333328</v>
      </c>
      <c r="U3267">
        <f t="shared" ref="U3267:U3330" si="259">+YEAR(S3267)</f>
        <v>2015</v>
      </c>
      <c r="V3267" s="14" t="s">
        <v>8377</v>
      </c>
    </row>
    <row r="3268" spans="1:22" ht="88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9">
        <f t="shared" si="255"/>
        <v>131.28333333333333</v>
      </c>
      <c r="P3268" s="8">
        <f t="shared" si="256"/>
        <v>48.325153374233132</v>
      </c>
      <c r="Q3268" s="4" t="s">
        <v>8317</v>
      </c>
      <c r="R3268" s="4" t="s">
        <v>8318</v>
      </c>
      <c r="S3268" s="13">
        <f t="shared" si="257"/>
        <v>42136.536134259259</v>
      </c>
      <c r="T3268" s="13">
        <f t="shared" si="258"/>
        <v>42167.875</v>
      </c>
      <c r="U3268">
        <f t="shared" si="259"/>
        <v>2015</v>
      </c>
      <c r="V3268" s="14" t="s">
        <v>8370</v>
      </c>
    </row>
    <row r="3269" spans="1:22" ht="88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9">
        <f t="shared" si="255"/>
        <v>102.1</v>
      </c>
      <c r="P3269" s="8">
        <f t="shared" si="256"/>
        <v>53.177083333333336</v>
      </c>
      <c r="Q3269" s="4" t="s">
        <v>8317</v>
      </c>
      <c r="R3269" s="4" t="s">
        <v>8318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  <c r="V3269" s="14" t="s">
        <v>8371</v>
      </c>
    </row>
    <row r="3270" spans="1:22" ht="88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9">
        <f t="shared" si="255"/>
        <v>128</v>
      </c>
      <c r="P3270" s="8">
        <f t="shared" si="256"/>
        <v>60.952380952380949</v>
      </c>
      <c r="Q3270" s="4" t="s">
        <v>8317</v>
      </c>
      <c r="R3270" s="4" t="s">
        <v>8318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  <c r="V3270" s="14" t="s">
        <v>8374</v>
      </c>
    </row>
    <row r="3271" spans="1:22" ht="88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9">
        <f t="shared" si="255"/>
        <v>101.49999999999999</v>
      </c>
      <c r="P3271" s="8">
        <f t="shared" si="256"/>
        <v>116</v>
      </c>
      <c r="Q3271" s="4" t="s">
        <v>8317</v>
      </c>
      <c r="R3271" s="4" t="s">
        <v>8318</v>
      </c>
      <c r="S3271" s="13">
        <f t="shared" si="257"/>
        <v>42137.395798611113</v>
      </c>
      <c r="T3271" s="13">
        <f t="shared" si="258"/>
        <v>42171.458333333328</v>
      </c>
      <c r="U3271">
        <f t="shared" si="259"/>
        <v>2015</v>
      </c>
      <c r="V3271" s="14" t="s">
        <v>8370</v>
      </c>
    </row>
    <row r="3272" spans="1:22" ht="11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9">
        <f t="shared" si="255"/>
        <v>101.66666666666666</v>
      </c>
      <c r="P3272" s="8">
        <f t="shared" si="256"/>
        <v>61</v>
      </c>
      <c r="Q3272" s="4" t="s">
        <v>8317</v>
      </c>
      <c r="R3272" s="4" t="s">
        <v>8318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  <c r="V3272" s="14" t="s">
        <v>8371</v>
      </c>
    </row>
    <row r="3273" spans="1:22" ht="44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9">
        <f t="shared" si="255"/>
        <v>130</v>
      </c>
      <c r="P3273" s="8">
        <f t="shared" si="256"/>
        <v>38.235294117647058</v>
      </c>
      <c r="Q3273" s="4" t="s">
        <v>8317</v>
      </c>
      <c r="R3273" s="4" t="s">
        <v>8318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  <c r="V3273" s="14" t="s">
        <v>8376</v>
      </c>
    </row>
    <row r="3274" spans="1:22" ht="88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9">
        <f t="shared" si="255"/>
        <v>154.43</v>
      </c>
      <c r="P3274" s="8">
        <f t="shared" si="256"/>
        <v>106.50344827586207</v>
      </c>
      <c r="Q3274" s="4" t="s">
        <v>8317</v>
      </c>
      <c r="R3274" s="4" t="s">
        <v>8318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  <c r="V3274" s="14" t="s">
        <v>8376</v>
      </c>
    </row>
    <row r="3275" spans="1:22" ht="11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9">
        <f t="shared" si="255"/>
        <v>107.4</v>
      </c>
      <c r="P3275" s="8">
        <f t="shared" si="256"/>
        <v>204.57142857142858</v>
      </c>
      <c r="Q3275" s="4" t="s">
        <v>8317</v>
      </c>
      <c r="R3275" s="4" t="s">
        <v>8318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  <c r="V3275" s="14" t="s">
        <v>8374</v>
      </c>
    </row>
    <row r="3276" spans="1:22" ht="88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9">
        <f t="shared" si="255"/>
        <v>101.32258064516128</v>
      </c>
      <c r="P3276" s="8">
        <f t="shared" si="256"/>
        <v>54.912587412587413</v>
      </c>
      <c r="Q3276" s="4" t="s">
        <v>8317</v>
      </c>
      <c r="R3276" s="4" t="s">
        <v>8318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  <c r="V3276" s="14" t="s">
        <v>8367</v>
      </c>
    </row>
    <row r="3277" spans="1:22" ht="88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9">
        <f t="shared" si="255"/>
        <v>100.27777777777777</v>
      </c>
      <c r="P3277" s="8">
        <f t="shared" si="256"/>
        <v>150.41666666666666</v>
      </c>
      <c r="Q3277" s="4" t="s">
        <v>8317</v>
      </c>
      <c r="R3277" s="4" t="s">
        <v>8318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  <c r="V3277" s="14" t="s">
        <v>8367</v>
      </c>
    </row>
    <row r="3278" spans="1:22" ht="88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9">
        <f t="shared" si="255"/>
        <v>116.84444444444443</v>
      </c>
      <c r="P3278" s="8">
        <f t="shared" si="256"/>
        <v>52.58</v>
      </c>
      <c r="Q3278" s="4" t="s">
        <v>8317</v>
      </c>
      <c r="R3278" s="4" t="s">
        <v>8318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  <c r="V3278" s="14" t="s">
        <v>8368</v>
      </c>
    </row>
    <row r="3279" spans="1:22" ht="88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9">
        <f t="shared" si="255"/>
        <v>108.60000000000001</v>
      </c>
      <c r="P3279" s="8">
        <f t="shared" si="256"/>
        <v>54.3</v>
      </c>
      <c r="Q3279" s="4" t="s">
        <v>8317</v>
      </c>
      <c r="R3279" s="4" t="s">
        <v>8318</v>
      </c>
      <c r="S3279" s="13">
        <f t="shared" si="257"/>
        <v>41931.682939814811</v>
      </c>
      <c r="T3279" s="13">
        <f t="shared" si="258"/>
        <v>41961.724606481483</v>
      </c>
      <c r="U3279">
        <f t="shared" si="259"/>
        <v>2014</v>
      </c>
      <c r="V3279" s="14" t="s">
        <v>8376</v>
      </c>
    </row>
    <row r="3280" spans="1:22" ht="11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9">
        <f t="shared" si="255"/>
        <v>103.4</v>
      </c>
      <c r="P3280" s="8">
        <f t="shared" si="256"/>
        <v>76.029411764705884</v>
      </c>
      <c r="Q3280" s="4" t="s">
        <v>8317</v>
      </c>
      <c r="R3280" s="4" t="s">
        <v>8318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  <c r="V3280" s="14" t="s">
        <v>8369</v>
      </c>
    </row>
    <row r="3281" spans="1:22" ht="11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9">
        <f t="shared" si="255"/>
        <v>114.27586206896552</v>
      </c>
      <c r="P3281" s="8">
        <f t="shared" si="256"/>
        <v>105.2063492063492</v>
      </c>
      <c r="Q3281" s="4" t="s">
        <v>8317</v>
      </c>
      <c r="R3281" s="4" t="s">
        <v>8318</v>
      </c>
      <c r="S3281" s="13">
        <f t="shared" si="257"/>
        <v>42431.102534722224</v>
      </c>
      <c r="T3281" s="13">
        <f t="shared" si="258"/>
        <v>42461.06086805556</v>
      </c>
      <c r="U3281">
        <f t="shared" si="259"/>
        <v>2016</v>
      </c>
      <c r="V3281" s="14" t="s">
        <v>8372</v>
      </c>
    </row>
    <row r="3282" spans="1:22" ht="11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9">
        <f t="shared" si="255"/>
        <v>103</v>
      </c>
      <c r="P3282" s="8">
        <f t="shared" si="256"/>
        <v>68.666666666666671</v>
      </c>
      <c r="Q3282" s="4" t="s">
        <v>8317</v>
      </c>
      <c r="R3282" s="4" t="s">
        <v>8318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  <c r="V3282" s="14" t="s">
        <v>8369</v>
      </c>
    </row>
    <row r="3283" spans="1:22" ht="66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9">
        <f t="shared" si="255"/>
        <v>121.6</v>
      </c>
      <c r="P3283" s="8">
        <f t="shared" si="256"/>
        <v>129.36170212765958</v>
      </c>
      <c r="Q3283" s="4" t="s">
        <v>8317</v>
      </c>
      <c r="R3283" s="4" t="s">
        <v>8318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  <c r="V3283" s="14" t="s">
        <v>8374</v>
      </c>
    </row>
    <row r="3284" spans="1:22" ht="11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9">
        <f t="shared" si="255"/>
        <v>102.6467741935484</v>
      </c>
      <c r="P3284" s="8">
        <f t="shared" si="256"/>
        <v>134.26371308016877</v>
      </c>
      <c r="Q3284" s="4" t="s">
        <v>8317</v>
      </c>
      <c r="R3284" s="4" t="s">
        <v>8318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  <c r="V3284" s="14" t="s">
        <v>8372</v>
      </c>
    </row>
    <row r="3285" spans="1:22" ht="88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9">
        <f t="shared" si="255"/>
        <v>104.75000000000001</v>
      </c>
      <c r="P3285" s="8">
        <f t="shared" si="256"/>
        <v>17.829787234042552</v>
      </c>
      <c r="Q3285" s="4" t="s">
        <v>8317</v>
      </c>
      <c r="R3285" s="4" t="s">
        <v>8318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  <c r="V3285" s="14" t="s">
        <v>8367</v>
      </c>
    </row>
    <row r="3286" spans="1:22" ht="88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9">
        <f t="shared" si="255"/>
        <v>101.6</v>
      </c>
      <c r="P3286" s="8">
        <f t="shared" si="256"/>
        <v>203.2</v>
      </c>
      <c r="Q3286" s="4" t="s">
        <v>8317</v>
      </c>
      <c r="R3286" s="4" t="s">
        <v>8318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  <c r="V3286" s="14" t="s">
        <v>8367</v>
      </c>
    </row>
    <row r="3287" spans="1:22" ht="22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9">
        <f t="shared" si="255"/>
        <v>112.10242048409683</v>
      </c>
      <c r="P3287" s="8">
        <f t="shared" si="256"/>
        <v>69.18518518518519</v>
      </c>
      <c r="Q3287" s="4" t="s">
        <v>8317</v>
      </c>
      <c r="R3287" s="4" t="s">
        <v>8318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  <c r="V3287" s="14" t="s">
        <v>8367</v>
      </c>
    </row>
    <row r="3288" spans="1:22" ht="11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9">
        <f t="shared" si="255"/>
        <v>101.76666666666667</v>
      </c>
      <c r="P3288" s="8">
        <f t="shared" si="256"/>
        <v>125.12295081967213</v>
      </c>
      <c r="Q3288" s="4" t="s">
        <v>8317</v>
      </c>
      <c r="R3288" s="4" t="s">
        <v>8318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  <c r="V3288" s="14" t="s">
        <v>8373</v>
      </c>
    </row>
    <row r="3289" spans="1:22" ht="66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9">
        <f t="shared" si="255"/>
        <v>100</v>
      </c>
      <c r="P3289" s="8">
        <f t="shared" si="256"/>
        <v>73.529411764705884</v>
      </c>
      <c r="Q3289" s="4" t="s">
        <v>8317</v>
      </c>
      <c r="R3289" s="4" t="s">
        <v>8318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  <c r="V3289" s="14" t="s">
        <v>8377</v>
      </c>
    </row>
    <row r="3290" spans="1:22" ht="88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9">
        <f t="shared" si="255"/>
        <v>100.26489999999998</v>
      </c>
      <c r="P3290" s="8">
        <f t="shared" si="256"/>
        <v>48.437149758454105</v>
      </c>
      <c r="Q3290" s="4" t="s">
        <v>8317</v>
      </c>
      <c r="R3290" s="4" t="s">
        <v>8318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  <c r="V3290" s="14" t="s">
        <v>8370</v>
      </c>
    </row>
    <row r="3291" spans="1:22" ht="11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9">
        <f t="shared" si="255"/>
        <v>133.04200000000003</v>
      </c>
      <c r="P3291" s="8">
        <f t="shared" si="256"/>
        <v>26.608400000000003</v>
      </c>
      <c r="Q3291" s="4" t="s">
        <v>8317</v>
      </c>
      <c r="R3291" s="4" t="s">
        <v>8318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  <c r="V3291" s="14" t="s">
        <v>8367</v>
      </c>
    </row>
    <row r="3292" spans="1:22" ht="132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9">
        <f t="shared" si="255"/>
        <v>121.2</v>
      </c>
      <c r="P3292" s="8">
        <f t="shared" si="256"/>
        <v>33.666666666666664</v>
      </c>
      <c r="Q3292" s="4" t="s">
        <v>8317</v>
      </c>
      <c r="R3292" s="4" t="s">
        <v>8318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  <c r="V3292" s="14" t="s">
        <v>8368</v>
      </c>
    </row>
    <row r="3293" spans="1:22" ht="11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9">
        <f t="shared" si="255"/>
        <v>113.99999999999999</v>
      </c>
      <c r="P3293" s="8">
        <f t="shared" si="256"/>
        <v>40.714285714285715</v>
      </c>
      <c r="Q3293" s="4" t="s">
        <v>8317</v>
      </c>
      <c r="R3293" s="4" t="s">
        <v>8318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  <c r="V3293" s="14" t="s">
        <v>8374</v>
      </c>
    </row>
    <row r="3294" spans="1:22" ht="88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9">
        <f t="shared" si="255"/>
        <v>286.13861386138615</v>
      </c>
      <c r="P3294" s="8">
        <f t="shared" si="256"/>
        <v>19.266666666666666</v>
      </c>
      <c r="Q3294" s="4" t="s">
        <v>8317</v>
      </c>
      <c r="R3294" s="4" t="s">
        <v>8318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  <c r="V3294" s="14" t="s">
        <v>8376</v>
      </c>
    </row>
    <row r="3295" spans="1:22" ht="11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9">
        <f t="shared" si="255"/>
        <v>170.44444444444446</v>
      </c>
      <c r="P3295" s="8">
        <f t="shared" si="256"/>
        <v>84.285714285714292</v>
      </c>
      <c r="Q3295" s="4" t="s">
        <v>8317</v>
      </c>
      <c r="R3295" s="4" t="s">
        <v>8318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  <c r="V3295" s="14" t="s">
        <v>8368</v>
      </c>
    </row>
    <row r="3296" spans="1:22" ht="11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9">
        <f t="shared" si="255"/>
        <v>118.33333333333333</v>
      </c>
      <c r="P3296" s="8">
        <f t="shared" si="256"/>
        <v>29.583333333333332</v>
      </c>
      <c r="Q3296" s="4" t="s">
        <v>8317</v>
      </c>
      <c r="R3296" s="4" t="s">
        <v>8318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  <c r="V3296" s="14" t="s">
        <v>8370</v>
      </c>
    </row>
    <row r="3297" spans="1:22" ht="88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9">
        <f t="shared" si="255"/>
        <v>102.85857142857142</v>
      </c>
      <c r="P3297" s="8">
        <f t="shared" si="256"/>
        <v>26.667037037037037</v>
      </c>
      <c r="Q3297" s="4" t="s">
        <v>8317</v>
      </c>
      <c r="R3297" s="4" t="s">
        <v>8318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  <c r="V3297" s="14" t="s">
        <v>8374</v>
      </c>
    </row>
    <row r="3298" spans="1:22" ht="88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9">
        <f t="shared" si="255"/>
        <v>144.06666666666666</v>
      </c>
      <c r="P3298" s="8">
        <f t="shared" si="256"/>
        <v>45.978723404255319</v>
      </c>
      <c r="Q3298" s="4" t="s">
        <v>8317</v>
      </c>
      <c r="R3298" s="4" t="s">
        <v>8318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  <c r="V3298" s="14" t="s">
        <v>8377</v>
      </c>
    </row>
    <row r="3299" spans="1:22" ht="88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9">
        <f t="shared" si="255"/>
        <v>100.07272727272726</v>
      </c>
      <c r="P3299" s="8">
        <f t="shared" si="256"/>
        <v>125.09090909090909</v>
      </c>
      <c r="Q3299" s="4" t="s">
        <v>8317</v>
      </c>
      <c r="R3299" s="4" t="s">
        <v>8318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  <c r="V3299" s="14" t="s">
        <v>8373</v>
      </c>
    </row>
    <row r="3300" spans="1:22" ht="88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9">
        <f t="shared" si="255"/>
        <v>101.73</v>
      </c>
      <c r="P3300" s="8">
        <f t="shared" si="256"/>
        <v>141.29166666666666</v>
      </c>
      <c r="Q3300" s="4" t="s">
        <v>8317</v>
      </c>
      <c r="R3300" s="4" t="s">
        <v>8318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  <c r="V3300" s="14" t="s">
        <v>8374</v>
      </c>
    </row>
    <row r="3301" spans="1:22" ht="88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9">
        <f t="shared" si="255"/>
        <v>116.19999999999999</v>
      </c>
      <c r="P3301" s="8">
        <f t="shared" si="256"/>
        <v>55.333333333333336</v>
      </c>
      <c r="Q3301" s="4" t="s">
        <v>8317</v>
      </c>
      <c r="R3301" s="4" t="s">
        <v>8318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  <c r="V3301" s="14" t="s">
        <v>8375</v>
      </c>
    </row>
    <row r="3302" spans="1:22" ht="88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9">
        <f t="shared" si="255"/>
        <v>136.16666666666666</v>
      </c>
      <c r="P3302" s="8">
        <f t="shared" si="256"/>
        <v>46.420454545454547</v>
      </c>
      <c r="Q3302" s="4" t="s">
        <v>8317</v>
      </c>
      <c r="R3302" s="4" t="s">
        <v>8318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  <c r="V3302" s="14" t="s">
        <v>8369</v>
      </c>
    </row>
    <row r="3303" spans="1:22" ht="11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9">
        <f t="shared" si="255"/>
        <v>133.46666666666667</v>
      </c>
      <c r="P3303" s="8">
        <f t="shared" si="256"/>
        <v>57.2</v>
      </c>
      <c r="Q3303" s="4" t="s">
        <v>8317</v>
      </c>
      <c r="R3303" s="4" t="s">
        <v>8318</v>
      </c>
      <c r="S3303" s="13">
        <f t="shared" si="257"/>
        <v>42538.735833333332</v>
      </c>
      <c r="T3303" s="13">
        <f t="shared" si="258"/>
        <v>42583.290972222225</v>
      </c>
      <c r="U3303">
        <f t="shared" si="259"/>
        <v>2016</v>
      </c>
      <c r="V3303" s="14" t="s">
        <v>8371</v>
      </c>
    </row>
    <row r="3304" spans="1:22" ht="22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9">
        <f t="shared" si="255"/>
        <v>103.39285714285715</v>
      </c>
      <c r="P3304" s="8">
        <f t="shared" si="256"/>
        <v>173.7</v>
      </c>
      <c r="Q3304" s="4" t="s">
        <v>8317</v>
      </c>
      <c r="R3304" s="4" t="s">
        <v>8318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  <c r="V3304" s="14" t="s">
        <v>8377</v>
      </c>
    </row>
    <row r="3305" spans="1:22" ht="88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9">
        <f t="shared" si="255"/>
        <v>115.88888888888889</v>
      </c>
      <c r="P3305" s="8">
        <f t="shared" si="256"/>
        <v>59.6</v>
      </c>
      <c r="Q3305" s="4" t="s">
        <v>8317</v>
      </c>
      <c r="R3305" s="4" t="s">
        <v>8318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  <c r="V3305" s="14" t="s">
        <v>8368</v>
      </c>
    </row>
    <row r="3306" spans="1:22" ht="88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9">
        <f t="shared" si="255"/>
        <v>104.51666666666665</v>
      </c>
      <c r="P3306" s="8">
        <f t="shared" si="256"/>
        <v>89.585714285714289</v>
      </c>
      <c r="Q3306" s="4" t="s">
        <v>8317</v>
      </c>
      <c r="R3306" s="4" t="s">
        <v>8318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  <c r="V3306" s="14" t="s">
        <v>8377</v>
      </c>
    </row>
    <row r="3307" spans="1:22" ht="88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9">
        <f t="shared" si="255"/>
        <v>102.02500000000001</v>
      </c>
      <c r="P3307" s="8">
        <f t="shared" si="256"/>
        <v>204.05</v>
      </c>
      <c r="Q3307" s="4" t="s">
        <v>8317</v>
      </c>
      <c r="R3307" s="4" t="s">
        <v>8318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  <c r="V3307" s="14" t="s">
        <v>8373</v>
      </c>
    </row>
    <row r="3308" spans="1:22" ht="11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9">
        <f t="shared" si="255"/>
        <v>175.33333333333334</v>
      </c>
      <c r="P3308" s="8">
        <f t="shared" si="256"/>
        <v>48.703703703703702</v>
      </c>
      <c r="Q3308" s="4" t="s">
        <v>8317</v>
      </c>
      <c r="R3308" s="4" t="s">
        <v>8318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  <c r="V3308" s="14" t="s">
        <v>8370</v>
      </c>
    </row>
    <row r="3309" spans="1:22" ht="88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9">
        <f t="shared" si="255"/>
        <v>106.67999999999999</v>
      </c>
      <c r="P3309" s="8">
        <f t="shared" si="256"/>
        <v>53.339999999999996</v>
      </c>
      <c r="Q3309" s="4" t="s">
        <v>8317</v>
      </c>
      <c r="R3309" s="4" t="s">
        <v>8318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  <c r="V3309" s="14" t="s">
        <v>8369</v>
      </c>
    </row>
    <row r="3310" spans="1:22" ht="88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9">
        <f t="shared" si="255"/>
        <v>122.28571428571429</v>
      </c>
      <c r="P3310" s="8">
        <f t="shared" si="256"/>
        <v>75.087719298245617</v>
      </c>
      <c r="Q3310" s="4" t="s">
        <v>8317</v>
      </c>
      <c r="R3310" s="4" t="s">
        <v>8318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  <c r="V3310" s="14" t="s">
        <v>8372</v>
      </c>
    </row>
    <row r="3311" spans="1:22" ht="66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9">
        <f t="shared" si="255"/>
        <v>159.42857142857144</v>
      </c>
      <c r="P3311" s="8">
        <f t="shared" si="256"/>
        <v>18</v>
      </c>
      <c r="Q3311" s="4" t="s">
        <v>8317</v>
      </c>
      <c r="R3311" s="4" t="s">
        <v>8318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  <c r="V3311" s="14" t="s">
        <v>8375</v>
      </c>
    </row>
    <row r="3312" spans="1:22" ht="66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9">
        <f t="shared" si="255"/>
        <v>100.07692307692308</v>
      </c>
      <c r="P3312" s="8">
        <f t="shared" si="256"/>
        <v>209.83870967741936</v>
      </c>
      <c r="Q3312" s="4" t="s">
        <v>8317</v>
      </c>
      <c r="R3312" s="4" t="s">
        <v>8318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  <c r="V3312" s="14" t="s">
        <v>8375</v>
      </c>
    </row>
    <row r="3313" spans="1:22" ht="88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9">
        <f t="shared" si="255"/>
        <v>109.84</v>
      </c>
      <c r="P3313" s="8">
        <f t="shared" si="256"/>
        <v>61.022222222222226</v>
      </c>
      <c r="Q3313" s="4" t="s">
        <v>8317</v>
      </c>
      <c r="R3313" s="4" t="s">
        <v>8318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  <c r="V3313" s="14" t="s">
        <v>8375</v>
      </c>
    </row>
    <row r="3314" spans="1:22" ht="88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9">
        <f t="shared" si="255"/>
        <v>100.03999999999999</v>
      </c>
      <c r="P3314" s="8">
        <f t="shared" si="256"/>
        <v>61</v>
      </c>
      <c r="Q3314" s="4" t="s">
        <v>8317</v>
      </c>
      <c r="R3314" s="4" t="s">
        <v>8318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  <c r="V3314" s="14" t="s">
        <v>8376</v>
      </c>
    </row>
    <row r="3315" spans="1:22" ht="88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9">
        <f t="shared" si="255"/>
        <v>116.05000000000001</v>
      </c>
      <c r="P3315" s="8">
        <f t="shared" si="256"/>
        <v>80.034482758620683</v>
      </c>
      <c r="Q3315" s="4" t="s">
        <v>8317</v>
      </c>
      <c r="R3315" s="4" t="s">
        <v>8318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  <c r="V3315" s="14" t="s">
        <v>8367</v>
      </c>
    </row>
    <row r="3316" spans="1:22" ht="88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9">
        <f t="shared" si="255"/>
        <v>210.75</v>
      </c>
      <c r="P3316" s="8">
        <f t="shared" si="256"/>
        <v>29.068965517241381</v>
      </c>
      <c r="Q3316" s="4" t="s">
        <v>8317</v>
      </c>
      <c r="R3316" s="4" t="s">
        <v>8318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  <c r="V3316" s="14" t="s">
        <v>8369</v>
      </c>
    </row>
    <row r="3317" spans="1:22" ht="88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9">
        <f t="shared" si="255"/>
        <v>110.00000000000001</v>
      </c>
      <c r="P3317" s="8">
        <f t="shared" si="256"/>
        <v>49.438202247191015</v>
      </c>
      <c r="Q3317" s="4" t="s">
        <v>8317</v>
      </c>
      <c r="R3317" s="4" t="s">
        <v>8318</v>
      </c>
      <c r="S3317" s="13">
        <f t="shared" si="257"/>
        <v>42466.303715277776</v>
      </c>
      <c r="T3317" s="13">
        <f t="shared" si="258"/>
        <v>42496.303715277776</v>
      </c>
      <c r="U3317">
        <f t="shared" si="259"/>
        <v>2016</v>
      </c>
      <c r="V3317" s="14" t="s">
        <v>8369</v>
      </c>
    </row>
    <row r="3318" spans="1:22" ht="110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9">
        <f t="shared" si="255"/>
        <v>100.08673425918037</v>
      </c>
      <c r="P3318" s="8">
        <f t="shared" si="256"/>
        <v>93.977440000000001</v>
      </c>
      <c r="Q3318" s="4" t="s">
        <v>8317</v>
      </c>
      <c r="R3318" s="4" t="s">
        <v>8318</v>
      </c>
      <c r="S3318" s="13">
        <f t="shared" si="257"/>
        <v>41826.871238425927</v>
      </c>
      <c r="T3318" s="13">
        <f t="shared" si="258"/>
        <v>41859.579166666663</v>
      </c>
      <c r="U3318">
        <f t="shared" si="259"/>
        <v>2014</v>
      </c>
      <c r="V3318" s="14" t="s">
        <v>8373</v>
      </c>
    </row>
    <row r="3319" spans="1:22" ht="88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9">
        <f t="shared" si="255"/>
        <v>106.19047619047619</v>
      </c>
      <c r="P3319" s="8">
        <f t="shared" si="256"/>
        <v>61.944444444444443</v>
      </c>
      <c r="Q3319" s="4" t="s">
        <v>8317</v>
      </c>
      <c r="R3319" s="4" t="s">
        <v>8318</v>
      </c>
      <c r="S3319" s="13">
        <f t="shared" si="257"/>
        <v>42499.039629629631</v>
      </c>
      <c r="T3319" s="13">
        <f t="shared" si="258"/>
        <v>42529.039629629631</v>
      </c>
      <c r="U3319">
        <f t="shared" si="259"/>
        <v>2016</v>
      </c>
      <c r="V3319" s="14" t="s">
        <v>8370</v>
      </c>
    </row>
    <row r="3320" spans="1:22" ht="44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9">
        <f t="shared" si="255"/>
        <v>125.6</v>
      </c>
      <c r="P3320" s="8">
        <f t="shared" si="256"/>
        <v>78.5</v>
      </c>
      <c r="Q3320" s="4" t="s">
        <v>8317</v>
      </c>
      <c r="R3320" s="4" t="s">
        <v>8318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  <c r="V3320" s="14" t="s">
        <v>8372</v>
      </c>
    </row>
    <row r="3321" spans="1:22" ht="11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9">
        <f t="shared" si="255"/>
        <v>108</v>
      </c>
      <c r="P3321" s="8">
        <f t="shared" si="256"/>
        <v>33.75</v>
      </c>
      <c r="Q3321" s="4" t="s">
        <v>8317</v>
      </c>
      <c r="R3321" s="4" t="s">
        <v>8318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  <c r="V3321" s="14" t="s">
        <v>8378</v>
      </c>
    </row>
    <row r="3322" spans="1:22" ht="88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9">
        <f t="shared" si="255"/>
        <v>101</v>
      </c>
      <c r="P3322" s="8">
        <f t="shared" si="256"/>
        <v>66.44736842105263</v>
      </c>
      <c r="Q3322" s="4" t="s">
        <v>8317</v>
      </c>
      <c r="R3322" s="4" t="s">
        <v>8318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  <c r="V3322" s="14" t="s">
        <v>8370</v>
      </c>
    </row>
    <row r="3323" spans="1:22" ht="88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9">
        <f t="shared" si="255"/>
        <v>107.4</v>
      </c>
      <c r="P3323" s="8">
        <f t="shared" si="256"/>
        <v>35.799999999999997</v>
      </c>
      <c r="Q3323" s="4" t="s">
        <v>8317</v>
      </c>
      <c r="R3323" s="4" t="s">
        <v>8318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  <c r="V3323" s="14" t="s">
        <v>8376</v>
      </c>
    </row>
    <row r="3324" spans="1:22" ht="88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9">
        <f t="shared" si="255"/>
        <v>101.51515151515152</v>
      </c>
      <c r="P3324" s="8">
        <f t="shared" si="256"/>
        <v>145.65217391304347</v>
      </c>
      <c r="Q3324" s="4" t="s">
        <v>8317</v>
      </c>
      <c r="R3324" s="4" t="s">
        <v>8318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  <c r="V3324" s="14" t="s">
        <v>8370</v>
      </c>
    </row>
    <row r="3325" spans="1:22" ht="88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9">
        <f t="shared" si="255"/>
        <v>125.89999999999999</v>
      </c>
      <c r="P3325" s="8">
        <f t="shared" si="256"/>
        <v>25.693877551020407</v>
      </c>
      <c r="Q3325" s="4" t="s">
        <v>8317</v>
      </c>
      <c r="R3325" s="4" t="s">
        <v>8318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  <c r="V3325" s="14" t="s">
        <v>8374</v>
      </c>
    </row>
    <row r="3326" spans="1:22" ht="66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9">
        <f t="shared" si="255"/>
        <v>101.66666666666666</v>
      </c>
      <c r="P3326" s="8">
        <f t="shared" si="256"/>
        <v>152.5</v>
      </c>
      <c r="Q3326" s="4" t="s">
        <v>8317</v>
      </c>
      <c r="R3326" s="4" t="s">
        <v>8318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  <c r="V3326" s="14" t="s">
        <v>8370</v>
      </c>
    </row>
    <row r="3327" spans="1:22" ht="88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9">
        <f t="shared" si="255"/>
        <v>112.5</v>
      </c>
      <c r="P3327" s="8">
        <f t="shared" si="256"/>
        <v>30</v>
      </c>
      <c r="Q3327" s="4" t="s">
        <v>8317</v>
      </c>
      <c r="R3327" s="4" t="s">
        <v>8318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  <c r="V3327" s="14" t="s">
        <v>8372</v>
      </c>
    </row>
    <row r="3328" spans="1:22" ht="88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9">
        <f t="shared" si="255"/>
        <v>101.375</v>
      </c>
      <c r="P3328" s="8">
        <f t="shared" si="256"/>
        <v>142.28070175438597</v>
      </c>
      <c r="Q3328" s="4" t="s">
        <v>8317</v>
      </c>
      <c r="R3328" s="4" t="s">
        <v>8318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  <c r="V3328" s="14" t="s">
        <v>8368</v>
      </c>
    </row>
    <row r="3329" spans="1:22" ht="88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9">
        <f t="shared" si="255"/>
        <v>101.25</v>
      </c>
      <c r="P3329" s="8">
        <f t="shared" si="256"/>
        <v>24.545454545454547</v>
      </c>
      <c r="Q3329" s="4" t="s">
        <v>8317</v>
      </c>
      <c r="R3329" s="4" t="s">
        <v>8318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  <c r="V3329" s="14" t="s">
        <v>8369</v>
      </c>
    </row>
    <row r="3330" spans="1:22" ht="88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9">
        <f t="shared" si="255"/>
        <v>146.38888888888889</v>
      </c>
      <c r="P3330" s="8">
        <f t="shared" si="256"/>
        <v>292.77777777777777</v>
      </c>
      <c r="Q3330" s="4" t="s">
        <v>8317</v>
      </c>
      <c r="R3330" s="4" t="s">
        <v>8318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  <c r="V3330" s="14" t="s">
        <v>8373</v>
      </c>
    </row>
    <row r="3331" spans="1:22" ht="88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9">
        <f t="shared" ref="O3331:O3394" si="260">+(E3331/D3331)*100</f>
        <v>116.8</v>
      </c>
      <c r="P3331" s="8">
        <f t="shared" ref="P3331:P3394" si="261">+IFERROR(E3331/L3331,0)</f>
        <v>44.92307692307692</v>
      </c>
      <c r="Q3331" s="4" t="s">
        <v>8317</v>
      </c>
      <c r="R3331" s="4" t="s">
        <v>8318</v>
      </c>
      <c r="S3331" s="13">
        <f t="shared" ref="S3331:S3394" si="262">(((J3331/86400)+25569))</f>
        <v>41837.323009259257</v>
      </c>
      <c r="T3331" s="13">
        <f t="shared" ref="T3331:T3394" si="263">(((I3331/86400)+25569))</f>
        <v>41847.958333333336</v>
      </c>
      <c r="U3331">
        <f t="shared" ref="U3331:U3394" si="264">+YEAR(S3331)</f>
        <v>2014</v>
      </c>
      <c r="V3331" s="14" t="s">
        <v>8373</v>
      </c>
    </row>
    <row r="3332" spans="1:22" ht="88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9">
        <f t="shared" si="260"/>
        <v>106.26666666666667</v>
      </c>
      <c r="P3332" s="8">
        <f t="shared" si="261"/>
        <v>23.10144927536232</v>
      </c>
      <c r="Q3332" s="4" t="s">
        <v>8317</v>
      </c>
      <c r="R3332" s="4" t="s">
        <v>8318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  <c r="V3332" s="14" t="s">
        <v>8372</v>
      </c>
    </row>
    <row r="3333" spans="1:22" ht="88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9">
        <f t="shared" si="260"/>
        <v>104.52</v>
      </c>
      <c r="P3333" s="8">
        <f t="shared" si="261"/>
        <v>80.400000000000006</v>
      </c>
      <c r="Q3333" s="4" t="s">
        <v>8317</v>
      </c>
      <c r="R3333" s="4" t="s">
        <v>8318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  <c r="V3333" s="14" t="s">
        <v>8375</v>
      </c>
    </row>
    <row r="3334" spans="1:22" ht="88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9">
        <f t="shared" si="260"/>
        <v>100</v>
      </c>
      <c r="P3334" s="8">
        <f t="shared" si="261"/>
        <v>72.289156626506028</v>
      </c>
      <c r="Q3334" s="4" t="s">
        <v>8317</v>
      </c>
      <c r="R3334" s="4" t="s">
        <v>8318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  <c r="V3334" s="14" t="s">
        <v>8371</v>
      </c>
    </row>
    <row r="3335" spans="1:22" ht="88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9">
        <f t="shared" si="260"/>
        <v>104.57142857142858</v>
      </c>
      <c r="P3335" s="8">
        <f t="shared" si="261"/>
        <v>32.972972972972975</v>
      </c>
      <c r="Q3335" s="4" t="s">
        <v>8317</v>
      </c>
      <c r="R3335" s="4" t="s">
        <v>8318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  <c r="V3335" s="14" t="s">
        <v>8370</v>
      </c>
    </row>
    <row r="3336" spans="1:22" ht="66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9">
        <f t="shared" si="260"/>
        <v>138.62051149573753</v>
      </c>
      <c r="P3336" s="8">
        <f t="shared" si="261"/>
        <v>116.65217391304348</v>
      </c>
      <c r="Q3336" s="4" t="s">
        <v>8317</v>
      </c>
      <c r="R3336" s="4" t="s">
        <v>8318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  <c r="V3336" s="14" t="s">
        <v>8371</v>
      </c>
    </row>
    <row r="3337" spans="1:22" ht="11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9">
        <f t="shared" si="260"/>
        <v>100.32000000000001</v>
      </c>
      <c r="P3337" s="8">
        <f t="shared" si="261"/>
        <v>79.61904761904762</v>
      </c>
      <c r="Q3337" s="4" t="s">
        <v>8317</v>
      </c>
      <c r="R3337" s="4" t="s">
        <v>8318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  <c r="V3337" s="14" t="s">
        <v>8373</v>
      </c>
    </row>
    <row r="3338" spans="1:22" ht="88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9">
        <f t="shared" si="260"/>
        <v>100</v>
      </c>
      <c r="P3338" s="8">
        <f t="shared" si="261"/>
        <v>27.777777777777779</v>
      </c>
      <c r="Q3338" s="4" t="s">
        <v>8317</v>
      </c>
      <c r="R3338" s="4" t="s">
        <v>8318</v>
      </c>
      <c r="S3338" s="13">
        <f t="shared" si="262"/>
        <v>42437.398680555554</v>
      </c>
      <c r="T3338" s="13">
        <f t="shared" si="263"/>
        <v>42465.35701388889</v>
      </c>
      <c r="U3338">
        <f t="shared" si="264"/>
        <v>2016</v>
      </c>
      <c r="V3338" s="14" t="s">
        <v>8372</v>
      </c>
    </row>
    <row r="3339" spans="1:22" ht="88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9">
        <f t="shared" si="260"/>
        <v>110.2</v>
      </c>
      <c r="P3339" s="8">
        <f t="shared" si="261"/>
        <v>81.029411764705884</v>
      </c>
      <c r="Q3339" s="4" t="s">
        <v>8317</v>
      </c>
      <c r="R3339" s="4" t="s">
        <v>8318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  <c r="V3339" s="14" t="s">
        <v>8375</v>
      </c>
    </row>
    <row r="3340" spans="1:22" ht="66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9">
        <f t="shared" si="260"/>
        <v>102.18</v>
      </c>
      <c r="P3340" s="8">
        <f t="shared" si="261"/>
        <v>136.84821428571428</v>
      </c>
      <c r="Q3340" s="4" t="s">
        <v>8317</v>
      </c>
      <c r="R3340" s="4" t="s">
        <v>8318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  <c r="V3340" s="14" t="s">
        <v>8368</v>
      </c>
    </row>
    <row r="3341" spans="1:22" ht="88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9">
        <f t="shared" si="260"/>
        <v>104.35000000000001</v>
      </c>
      <c r="P3341" s="8">
        <f t="shared" si="261"/>
        <v>177.61702127659575</v>
      </c>
      <c r="Q3341" s="4" t="s">
        <v>8317</v>
      </c>
      <c r="R3341" s="4" t="s">
        <v>8318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  <c r="V3341" s="14" t="s">
        <v>8371</v>
      </c>
    </row>
    <row r="3342" spans="1:22" ht="11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9">
        <f t="shared" si="260"/>
        <v>138.16666666666666</v>
      </c>
      <c r="P3342" s="8">
        <f t="shared" si="261"/>
        <v>109.07894736842105</v>
      </c>
      <c r="Q3342" s="4" t="s">
        <v>8317</v>
      </c>
      <c r="R3342" s="4" t="s">
        <v>8318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  <c r="V3342" s="14" t="s">
        <v>8377</v>
      </c>
    </row>
    <row r="3343" spans="1:22" ht="11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9">
        <f t="shared" si="260"/>
        <v>100</v>
      </c>
      <c r="P3343" s="8">
        <f t="shared" si="261"/>
        <v>119.64285714285714</v>
      </c>
      <c r="Q3343" s="4" t="s">
        <v>8317</v>
      </c>
      <c r="R3343" s="4" t="s">
        <v>8318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  <c r="V3343" s="14" t="s">
        <v>8370</v>
      </c>
    </row>
    <row r="3344" spans="1:22" ht="66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9">
        <f t="shared" si="260"/>
        <v>101.66666666666666</v>
      </c>
      <c r="P3344" s="8">
        <f t="shared" si="261"/>
        <v>78.205128205128204</v>
      </c>
      <c r="Q3344" s="4" t="s">
        <v>8317</v>
      </c>
      <c r="R3344" s="4" t="s">
        <v>8318</v>
      </c>
      <c r="S3344" s="13">
        <f t="shared" si="262"/>
        <v>42062.296412037038</v>
      </c>
      <c r="T3344" s="13">
        <f t="shared" si="263"/>
        <v>42095.207638888889</v>
      </c>
      <c r="U3344">
        <f t="shared" si="264"/>
        <v>2015</v>
      </c>
      <c r="V3344" s="14" t="s">
        <v>8368</v>
      </c>
    </row>
    <row r="3345" spans="1:22" ht="88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9">
        <f t="shared" si="260"/>
        <v>171.42857142857142</v>
      </c>
      <c r="P3345" s="8">
        <f t="shared" si="261"/>
        <v>52.173913043478258</v>
      </c>
      <c r="Q3345" s="4" t="s">
        <v>8317</v>
      </c>
      <c r="R3345" s="4" t="s">
        <v>8318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  <c r="V3345" s="14" t="s">
        <v>8372</v>
      </c>
    </row>
    <row r="3346" spans="1:22" ht="11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9">
        <f t="shared" si="260"/>
        <v>101.44444444444444</v>
      </c>
      <c r="P3346" s="8">
        <f t="shared" si="261"/>
        <v>114.125</v>
      </c>
      <c r="Q3346" s="4" t="s">
        <v>8317</v>
      </c>
      <c r="R3346" s="4" t="s">
        <v>8318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  <c r="V3346" s="14" t="s">
        <v>8373</v>
      </c>
    </row>
    <row r="3347" spans="1:22" ht="11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9">
        <f t="shared" si="260"/>
        <v>130</v>
      </c>
      <c r="P3347" s="8">
        <f t="shared" si="261"/>
        <v>50</v>
      </c>
      <c r="Q3347" s="4" t="s">
        <v>8317</v>
      </c>
      <c r="R3347" s="4" t="s">
        <v>8318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  <c r="V3347" s="14" t="s">
        <v>8368</v>
      </c>
    </row>
    <row r="3348" spans="1:22" ht="88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9">
        <f t="shared" si="260"/>
        <v>110.00000000000001</v>
      </c>
      <c r="P3348" s="8">
        <f t="shared" si="261"/>
        <v>91.666666666666671</v>
      </c>
      <c r="Q3348" s="4" t="s">
        <v>8317</v>
      </c>
      <c r="R3348" s="4" t="s">
        <v>8318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  <c r="V3348" s="14" t="s">
        <v>8368</v>
      </c>
    </row>
    <row r="3349" spans="1:22" ht="11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9">
        <f t="shared" si="260"/>
        <v>119.44999999999999</v>
      </c>
      <c r="P3349" s="8">
        <f t="shared" si="261"/>
        <v>108.59090909090909</v>
      </c>
      <c r="Q3349" s="4" t="s">
        <v>8317</v>
      </c>
      <c r="R3349" s="4" t="s">
        <v>8318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  <c r="V3349" s="14" t="s">
        <v>8369</v>
      </c>
    </row>
    <row r="3350" spans="1:22" ht="11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9">
        <f t="shared" si="260"/>
        <v>100.2909090909091</v>
      </c>
      <c r="P3350" s="8">
        <f t="shared" si="261"/>
        <v>69.822784810126578</v>
      </c>
      <c r="Q3350" s="4" t="s">
        <v>8317</v>
      </c>
      <c r="R3350" s="4" t="s">
        <v>8318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  <c r="V3350" s="14" t="s">
        <v>8369</v>
      </c>
    </row>
    <row r="3351" spans="1:22" ht="88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9">
        <f t="shared" si="260"/>
        <v>153.4</v>
      </c>
      <c r="P3351" s="8">
        <f t="shared" si="261"/>
        <v>109.57142857142857</v>
      </c>
      <c r="Q3351" s="4" t="s">
        <v>8317</v>
      </c>
      <c r="R3351" s="4" t="s">
        <v>8318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  <c r="V3351" s="14" t="s">
        <v>8370</v>
      </c>
    </row>
    <row r="3352" spans="1:22" ht="11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9">
        <f t="shared" si="260"/>
        <v>104.42857142857143</v>
      </c>
      <c r="P3352" s="8">
        <f t="shared" si="261"/>
        <v>71.666666666666671</v>
      </c>
      <c r="Q3352" s="4" t="s">
        <v>8317</v>
      </c>
      <c r="R3352" s="4" t="s">
        <v>8318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  <c r="V3352" s="14" t="s">
        <v>8376</v>
      </c>
    </row>
    <row r="3353" spans="1:22" ht="88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9">
        <f t="shared" si="260"/>
        <v>101.1</v>
      </c>
      <c r="P3353" s="8">
        <f t="shared" si="261"/>
        <v>93.611111111111114</v>
      </c>
      <c r="Q3353" s="4" t="s">
        <v>8317</v>
      </c>
      <c r="R3353" s="4" t="s">
        <v>8318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  <c r="V3353" s="14" t="s">
        <v>8371</v>
      </c>
    </row>
    <row r="3354" spans="1:22" ht="11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9">
        <f t="shared" si="260"/>
        <v>107.52</v>
      </c>
      <c r="P3354" s="8">
        <f t="shared" si="261"/>
        <v>76.8</v>
      </c>
      <c r="Q3354" s="4" t="s">
        <v>8317</v>
      </c>
      <c r="R3354" s="4" t="s">
        <v>8318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  <c r="V3354" s="14" t="s">
        <v>8370</v>
      </c>
    </row>
    <row r="3355" spans="1:22" ht="88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9">
        <f t="shared" si="260"/>
        <v>315</v>
      </c>
      <c r="P3355" s="8">
        <f t="shared" si="261"/>
        <v>35.795454545454547</v>
      </c>
      <c r="Q3355" s="4" t="s">
        <v>8317</v>
      </c>
      <c r="R3355" s="4" t="s">
        <v>8318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  <c r="V3355" s="14" t="s">
        <v>8369</v>
      </c>
    </row>
    <row r="3356" spans="1:22" ht="66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9">
        <f t="shared" si="260"/>
        <v>101.93333333333334</v>
      </c>
      <c r="P3356" s="8">
        <f t="shared" si="261"/>
        <v>55.6</v>
      </c>
      <c r="Q3356" s="4" t="s">
        <v>8317</v>
      </c>
      <c r="R3356" s="4" t="s">
        <v>8318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  <c r="V3356" s="14" t="s">
        <v>8375</v>
      </c>
    </row>
    <row r="3357" spans="1:22" ht="88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9">
        <f t="shared" si="260"/>
        <v>126.28571428571429</v>
      </c>
      <c r="P3357" s="8">
        <f t="shared" si="261"/>
        <v>147.33333333333334</v>
      </c>
      <c r="Q3357" s="4" t="s">
        <v>8317</v>
      </c>
      <c r="R3357" s="4" t="s">
        <v>8318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  <c r="V3357" s="14" t="s">
        <v>8369</v>
      </c>
    </row>
    <row r="3358" spans="1:22" ht="88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9">
        <f t="shared" si="260"/>
        <v>101.4</v>
      </c>
      <c r="P3358" s="8">
        <f t="shared" si="261"/>
        <v>56.333333333333336</v>
      </c>
      <c r="Q3358" s="4" t="s">
        <v>8317</v>
      </c>
      <c r="R3358" s="4" t="s">
        <v>8318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  <c r="V3358" s="14" t="s">
        <v>8371</v>
      </c>
    </row>
    <row r="3359" spans="1:22" ht="11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9">
        <f t="shared" si="260"/>
        <v>101</v>
      </c>
      <c r="P3359" s="8">
        <f t="shared" si="261"/>
        <v>96.19047619047619</v>
      </c>
      <c r="Q3359" s="4" t="s">
        <v>8317</v>
      </c>
      <c r="R3359" s="4" t="s">
        <v>8318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  <c r="V3359" s="14" t="s">
        <v>8373</v>
      </c>
    </row>
    <row r="3360" spans="1:22" ht="88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9">
        <f t="shared" si="260"/>
        <v>102.99000000000001</v>
      </c>
      <c r="P3360" s="8">
        <f t="shared" si="261"/>
        <v>63.574074074074076</v>
      </c>
      <c r="Q3360" s="4" t="s">
        <v>8317</v>
      </c>
      <c r="R3360" s="4" t="s">
        <v>8318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  <c r="V3360" s="14" t="s">
        <v>8376</v>
      </c>
    </row>
    <row r="3361" spans="1:22" ht="66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9">
        <f t="shared" si="260"/>
        <v>106.25</v>
      </c>
      <c r="P3361" s="8">
        <f t="shared" si="261"/>
        <v>184.78260869565219</v>
      </c>
      <c r="Q3361" s="4" t="s">
        <v>8317</v>
      </c>
      <c r="R3361" s="4" t="s">
        <v>8318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  <c r="V3361" s="14" t="s">
        <v>8367</v>
      </c>
    </row>
    <row r="3362" spans="1:22" ht="44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9">
        <f t="shared" si="260"/>
        <v>101.37777777777779</v>
      </c>
      <c r="P3362" s="8">
        <f t="shared" si="261"/>
        <v>126.72222222222223</v>
      </c>
      <c r="Q3362" s="4" t="s">
        <v>8317</v>
      </c>
      <c r="R3362" s="4" t="s">
        <v>8318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  <c r="V3362" s="14" t="s">
        <v>8377</v>
      </c>
    </row>
    <row r="3363" spans="1:22" ht="11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9">
        <f t="shared" si="260"/>
        <v>113.46000000000001</v>
      </c>
      <c r="P3363" s="8">
        <f t="shared" si="261"/>
        <v>83.42647058823529</v>
      </c>
      <c r="Q3363" s="4" t="s">
        <v>8317</v>
      </c>
      <c r="R3363" s="4" t="s">
        <v>8318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  <c r="V3363" s="14" t="s">
        <v>8374</v>
      </c>
    </row>
    <row r="3364" spans="1:22" ht="88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9">
        <f t="shared" si="260"/>
        <v>218.00000000000003</v>
      </c>
      <c r="P3364" s="8">
        <f t="shared" si="261"/>
        <v>54.5</v>
      </c>
      <c r="Q3364" s="4" t="s">
        <v>8317</v>
      </c>
      <c r="R3364" s="4" t="s">
        <v>8318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  <c r="V3364" s="14" t="s">
        <v>8368</v>
      </c>
    </row>
    <row r="3365" spans="1:22" ht="88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9">
        <f t="shared" si="260"/>
        <v>101.41935483870968</v>
      </c>
      <c r="P3365" s="8">
        <f t="shared" si="261"/>
        <v>302.30769230769232</v>
      </c>
      <c r="Q3365" s="4" t="s">
        <v>8317</v>
      </c>
      <c r="R3365" s="4" t="s">
        <v>8318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  <c r="V3365" s="14" t="s">
        <v>8373</v>
      </c>
    </row>
    <row r="3366" spans="1:22" ht="88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9">
        <f t="shared" si="260"/>
        <v>105.93333333333332</v>
      </c>
      <c r="P3366" s="8">
        <f t="shared" si="261"/>
        <v>44.138888888888886</v>
      </c>
      <c r="Q3366" s="4" t="s">
        <v>8317</v>
      </c>
      <c r="R3366" s="4" t="s">
        <v>8318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  <c r="V3366" s="14" t="s">
        <v>8368</v>
      </c>
    </row>
    <row r="3367" spans="1:22" ht="88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9">
        <f t="shared" si="260"/>
        <v>104</v>
      </c>
      <c r="P3367" s="8">
        <f t="shared" si="261"/>
        <v>866.66666666666663</v>
      </c>
      <c r="Q3367" s="4" t="s">
        <v>8317</v>
      </c>
      <c r="R3367" s="4" t="s">
        <v>8318</v>
      </c>
      <c r="S3367" s="13">
        <f t="shared" si="262"/>
        <v>42321.101759259254</v>
      </c>
      <c r="T3367" s="13">
        <f t="shared" si="263"/>
        <v>42351.101759259254</v>
      </c>
      <c r="U3367">
        <f t="shared" si="264"/>
        <v>2015</v>
      </c>
      <c r="V3367" s="14" t="s">
        <v>8377</v>
      </c>
    </row>
    <row r="3368" spans="1:22" ht="110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9">
        <f t="shared" si="260"/>
        <v>221</v>
      </c>
      <c r="P3368" s="8">
        <f t="shared" si="261"/>
        <v>61.388888888888886</v>
      </c>
      <c r="Q3368" s="4" t="s">
        <v>8317</v>
      </c>
      <c r="R3368" s="4" t="s">
        <v>8318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  <c r="V3368" s="14" t="s">
        <v>8369</v>
      </c>
    </row>
    <row r="3369" spans="1:22" ht="88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9">
        <f t="shared" si="260"/>
        <v>118.66666666666667</v>
      </c>
      <c r="P3369" s="8">
        <f t="shared" si="261"/>
        <v>29.666666666666668</v>
      </c>
      <c r="Q3369" s="4" t="s">
        <v>8317</v>
      </c>
      <c r="R3369" s="4" t="s">
        <v>8318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  <c r="V3369" s="14" t="s">
        <v>8373</v>
      </c>
    </row>
    <row r="3370" spans="1:22" ht="88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9">
        <f t="shared" si="260"/>
        <v>104.60000000000001</v>
      </c>
      <c r="P3370" s="8">
        <f t="shared" si="261"/>
        <v>45.478260869565219</v>
      </c>
      <c r="Q3370" s="4" t="s">
        <v>8317</v>
      </c>
      <c r="R3370" s="4" t="s">
        <v>8318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  <c r="V3370" s="14" t="s">
        <v>8377</v>
      </c>
    </row>
    <row r="3371" spans="1:22" ht="88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9">
        <f t="shared" si="260"/>
        <v>103.89999999999999</v>
      </c>
      <c r="P3371" s="8">
        <f t="shared" si="261"/>
        <v>96.203703703703709</v>
      </c>
      <c r="Q3371" s="4" t="s">
        <v>8317</v>
      </c>
      <c r="R3371" s="4" t="s">
        <v>8318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  <c r="V3371" s="14" t="s">
        <v>8377</v>
      </c>
    </row>
    <row r="3372" spans="1:22" ht="66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9">
        <f t="shared" si="260"/>
        <v>117.73333333333333</v>
      </c>
      <c r="P3372" s="8">
        <f t="shared" si="261"/>
        <v>67.92307692307692</v>
      </c>
      <c r="Q3372" s="4" t="s">
        <v>8317</v>
      </c>
      <c r="R3372" s="4" t="s">
        <v>8318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  <c r="V3372" s="14" t="s">
        <v>8377</v>
      </c>
    </row>
    <row r="3373" spans="1:22" ht="66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9">
        <f t="shared" si="260"/>
        <v>138.5</v>
      </c>
      <c r="P3373" s="8">
        <f t="shared" si="261"/>
        <v>30.777777777777779</v>
      </c>
      <c r="Q3373" s="4" t="s">
        <v>8317</v>
      </c>
      <c r="R3373" s="4" t="s">
        <v>8318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  <c r="V3373" s="14" t="s">
        <v>8377</v>
      </c>
    </row>
    <row r="3374" spans="1:22" ht="88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9">
        <f t="shared" si="260"/>
        <v>103.49999999999999</v>
      </c>
      <c r="P3374" s="8">
        <f t="shared" si="261"/>
        <v>38.333333333333336</v>
      </c>
      <c r="Q3374" s="4" t="s">
        <v>8317</v>
      </c>
      <c r="R3374" s="4" t="s">
        <v>8318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  <c r="V3374" s="14" t="s">
        <v>8374</v>
      </c>
    </row>
    <row r="3375" spans="1:22" ht="88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9">
        <f t="shared" si="260"/>
        <v>100.25</v>
      </c>
      <c r="P3375" s="8">
        <f t="shared" si="261"/>
        <v>66.833333333333329</v>
      </c>
      <c r="Q3375" s="4" t="s">
        <v>8317</v>
      </c>
      <c r="R3375" s="4" t="s">
        <v>8318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  <c r="V3375" s="14" t="s">
        <v>8371</v>
      </c>
    </row>
    <row r="3376" spans="1:22" ht="88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9">
        <f t="shared" si="260"/>
        <v>106.57142857142856</v>
      </c>
      <c r="P3376" s="8">
        <f t="shared" si="261"/>
        <v>71.730769230769226</v>
      </c>
      <c r="Q3376" s="4" t="s">
        <v>8317</v>
      </c>
      <c r="R3376" s="4" t="s">
        <v>8318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  <c r="V3376" s="14" t="s">
        <v>8375</v>
      </c>
    </row>
    <row r="3377" spans="1:22" ht="88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9">
        <f t="shared" si="260"/>
        <v>100</v>
      </c>
      <c r="P3377" s="8">
        <f t="shared" si="261"/>
        <v>176.47058823529412</v>
      </c>
      <c r="Q3377" s="4" t="s">
        <v>8317</v>
      </c>
      <c r="R3377" s="4" t="s">
        <v>8318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  <c r="V3377" s="14" t="s">
        <v>8370</v>
      </c>
    </row>
    <row r="3378" spans="1:22" ht="11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9">
        <f t="shared" si="260"/>
        <v>100.01249999999999</v>
      </c>
      <c r="P3378" s="8">
        <f t="shared" si="261"/>
        <v>421.10526315789474</v>
      </c>
      <c r="Q3378" s="4" t="s">
        <v>8317</v>
      </c>
      <c r="R3378" s="4" t="s">
        <v>8318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  <c r="V3378" s="14" t="s">
        <v>8368</v>
      </c>
    </row>
    <row r="3379" spans="1:22" ht="88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9">
        <f t="shared" si="260"/>
        <v>101.05</v>
      </c>
      <c r="P3379" s="8">
        <f t="shared" si="261"/>
        <v>104.98701298701299</v>
      </c>
      <c r="Q3379" s="4" t="s">
        <v>8317</v>
      </c>
      <c r="R3379" s="4" t="s">
        <v>8318</v>
      </c>
      <c r="S3379" s="13">
        <f t="shared" si="262"/>
        <v>42053.732627314814</v>
      </c>
      <c r="T3379" s="13">
        <f t="shared" si="263"/>
        <v>42083.705555555556</v>
      </c>
      <c r="U3379">
        <f t="shared" si="264"/>
        <v>2015</v>
      </c>
      <c r="V3379" s="14" t="s">
        <v>8368</v>
      </c>
    </row>
    <row r="3380" spans="1:22" ht="11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9">
        <f t="shared" si="260"/>
        <v>107.63636363636364</v>
      </c>
      <c r="P3380" s="8">
        <f t="shared" si="261"/>
        <v>28.19047619047619</v>
      </c>
      <c r="Q3380" s="4" t="s">
        <v>8317</v>
      </c>
      <c r="R3380" s="4" t="s">
        <v>8318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  <c r="V3380" s="14" t="s">
        <v>8374</v>
      </c>
    </row>
    <row r="3381" spans="1:22" ht="88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9">
        <f t="shared" si="260"/>
        <v>103.64999999999999</v>
      </c>
      <c r="P3381" s="8">
        <f t="shared" si="261"/>
        <v>54.55263157894737</v>
      </c>
      <c r="Q3381" s="4" t="s">
        <v>8317</v>
      </c>
      <c r="R3381" s="4" t="s">
        <v>8318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  <c r="V3381" s="14" t="s">
        <v>8374</v>
      </c>
    </row>
    <row r="3382" spans="1:22" ht="11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9">
        <f t="shared" si="260"/>
        <v>104.43333333333334</v>
      </c>
      <c r="P3382" s="8">
        <f t="shared" si="261"/>
        <v>111.89285714285714</v>
      </c>
      <c r="Q3382" s="4" t="s">
        <v>8317</v>
      </c>
      <c r="R3382" s="4" t="s">
        <v>8318</v>
      </c>
      <c r="S3382" s="13">
        <f t="shared" si="262"/>
        <v>41937.953449074077</v>
      </c>
      <c r="T3382" s="13">
        <f t="shared" si="263"/>
        <v>41972.995115740741</v>
      </c>
      <c r="U3382">
        <f t="shared" si="264"/>
        <v>2014</v>
      </c>
      <c r="V3382" s="14" t="s">
        <v>8376</v>
      </c>
    </row>
    <row r="3383" spans="1:22" ht="88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9">
        <f t="shared" si="260"/>
        <v>102.25</v>
      </c>
      <c r="P3383" s="8">
        <f t="shared" si="261"/>
        <v>85.208333333333329</v>
      </c>
      <c r="Q3383" s="4" t="s">
        <v>8317</v>
      </c>
      <c r="R3383" s="4" t="s">
        <v>8318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  <c r="V3383" s="14" t="s">
        <v>8368</v>
      </c>
    </row>
    <row r="3384" spans="1:22" ht="11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9">
        <f t="shared" si="260"/>
        <v>100.74285714285713</v>
      </c>
      <c r="P3384" s="8">
        <f t="shared" si="261"/>
        <v>76.652173913043484</v>
      </c>
      <c r="Q3384" s="4" t="s">
        <v>8317</v>
      </c>
      <c r="R3384" s="4" t="s">
        <v>8318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  <c r="V3384" s="14" t="s">
        <v>8373</v>
      </c>
    </row>
    <row r="3385" spans="1:22" ht="88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9">
        <f t="shared" si="260"/>
        <v>111.71428571428572</v>
      </c>
      <c r="P3385" s="8">
        <f t="shared" si="261"/>
        <v>65.166666666666671</v>
      </c>
      <c r="Q3385" s="4" t="s">
        <v>8317</v>
      </c>
      <c r="R3385" s="4" t="s">
        <v>8318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  <c r="V3385" s="14" t="s">
        <v>8371</v>
      </c>
    </row>
    <row r="3386" spans="1:22" ht="88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9">
        <f t="shared" si="260"/>
        <v>100.01100000000001</v>
      </c>
      <c r="P3386" s="8">
        <f t="shared" si="261"/>
        <v>93.760312499999998</v>
      </c>
      <c r="Q3386" s="4" t="s">
        <v>8317</v>
      </c>
      <c r="R3386" s="4" t="s">
        <v>8318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  <c r="V3386" s="14" t="s">
        <v>8376</v>
      </c>
    </row>
    <row r="3387" spans="1:22" ht="88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9">
        <f t="shared" si="260"/>
        <v>100</v>
      </c>
      <c r="P3387" s="8">
        <f t="shared" si="261"/>
        <v>133.33333333333334</v>
      </c>
      <c r="Q3387" s="4" t="s">
        <v>8317</v>
      </c>
      <c r="R3387" s="4" t="s">
        <v>8318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  <c r="V3387" s="14" t="s">
        <v>8377</v>
      </c>
    </row>
    <row r="3388" spans="1:22" ht="88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9">
        <f t="shared" si="260"/>
        <v>105</v>
      </c>
      <c r="P3388" s="8">
        <f t="shared" si="261"/>
        <v>51.219512195121951</v>
      </c>
      <c r="Q3388" s="4" t="s">
        <v>8317</v>
      </c>
      <c r="R3388" s="4" t="s">
        <v>8318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  <c r="V3388" s="14" t="s">
        <v>8377</v>
      </c>
    </row>
    <row r="3389" spans="1:22" ht="11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9">
        <f t="shared" si="260"/>
        <v>116.86666666666667</v>
      </c>
      <c r="P3389" s="8">
        <f t="shared" si="261"/>
        <v>100.17142857142858</v>
      </c>
      <c r="Q3389" s="4" t="s">
        <v>8317</v>
      </c>
      <c r="R3389" s="4" t="s">
        <v>8318</v>
      </c>
      <c r="S3389" s="13">
        <f t="shared" si="262"/>
        <v>41947.762592592597</v>
      </c>
      <c r="T3389" s="13">
        <f t="shared" si="263"/>
        <v>41987.762592592597</v>
      </c>
      <c r="U3389">
        <f t="shared" si="264"/>
        <v>2014</v>
      </c>
      <c r="V3389" s="14" t="s">
        <v>8377</v>
      </c>
    </row>
    <row r="3390" spans="1:22" ht="11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9">
        <f t="shared" si="260"/>
        <v>103.8</v>
      </c>
      <c r="P3390" s="8">
        <f t="shared" si="261"/>
        <v>34.6</v>
      </c>
      <c r="Q3390" s="4" t="s">
        <v>8317</v>
      </c>
      <c r="R3390" s="4" t="s">
        <v>8318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  <c r="V3390" s="14" t="s">
        <v>8370</v>
      </c>
    </row>
    <row r="3391" spans="1:22" ht="88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9">
        <f t="shared" si="260"/>
        <v>114.5</v>
      </c>
      <c r="P3391" s="8">
        <f t="shared" si="261"/>
        <v>184.67741935483872</v>
      </c>
      <c r="Q3391" s="4" t="s">
        <v>8317</v>
      </c>
      <c r="R3391" s="4" t="s">
        <v>8318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  <c r="V3391" s="14" t="s">
        <v>8370</v>
      </c>
    </row>
    <row r="3392" spans="1:22" ht="11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9">
        <f t="shared" si="260"/>
        <v>102.4</v>
      </c>
      <c r="P3392" s="8">
        <f t="shared" si="261"/>
        <v>69.818181818181813</v>
      </c>
      <c r="Q3392" s="4" t="s">
        <v>8317</v>
      </c>
      <c r="R3392" s="4" t="s">
        <v>8318</v>
      </c>
      <c r="S3392" s="13">
        <f t="shared" si="262"/>
        <v>41815.774826388893</v>
      </c>
      <c r="T3392" s="13">
        <f t="shared" si="263"/>
        <v>41830.774826388893</v>
      </c>
      <c r="U3392">
        <f t="shared" si="264"/>
        <v>2014</v>
      </c>
      <c r="V3392" s="14" t="s">
        <v>8371</v>
      </c>
    </row>
    <row r="3393" spans="1:22" ht="88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9">
        <f t="shared" si="260"/>
        <v>223</v>
      </c>
      <c r="P3393" s="8">
        <f t="shared" si="261"/>
        <v>61.944444444444443</v>
      </c>
      <c r="Q3393" s="4" t="s">
        <v>8317</v>
      </c>
      <c r="R3393" s="4" t="s">
        <v>8318</v>
      </c>
      <c r="S3393" s="13">
        <f t="shared" si="262"/>
        <v>41830.545694444445</v>
      </c>
      <c r="T3393" s="13">
        <f t="shared" si="263"/>
        <v>41859.936111111107</v>
      </c>
      <c r="U3393">
        <f t="shared" si="264"/>
        <v>2014</v>
      </c>
      <c r="V3393" s="14" t="s">
        <v>8373</v>
      </c>
    </row>
    <row r="3394" spans="1:22" ht="88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9">
        <f t="shared" si="260"/>
        <v>100</v>
      </c>
      <c r="P3394" s="8">
        <f t="shared" si="261"/>
        <v>41.666666666666664</v>
      </c>
      <c r="Q3394" s="4" t="s">
        <v>8317</v>
      </c>
      <c r="R3394" s="4" t="s">
        <v>8318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  <c r="V3394" s="14" t="s">
        <v>8372</v>
      </c>
    </row>
    <row r="3395" spans="1:22" ht="88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9">
        <f t="shared" ref="O3395:O3458" si="265">+(E3395/D3395)*100</f>
        <v>105.80000000000001</v>
      </c>
      <c r="P3395" s="8">
        <f t="shared" ref="P3395:P3458" si="266">+IFERROR(E3395/L3395,0)</f>
        <v>36.06818181818182</v>
      </c>
      <c r="Q3395" s="4" t="s">
        <v>8317</v>
      </c>
      <c r="R3395" s="4" t="s">
        <v>8318</v>
      </c>
      <c r="S3395" s="13">
        <f t="shared" ref="S3395:S3458" si="267">(((J3395/86400)+25569))</f>
        <v>41923.921643518523</v>
      </c>
      <c r="T3395" s="13">
        <f t="shared" ref="T3395:T3458" si="268">(((I3395/86400)+25569))</f>
        <v>41949.031944444447</v>
      </c>
      <c r="U3395">
        <f t="shared" ref="U3395:U3458" si="269">+YEAR(S3395)</f>
        <v>2014</v>
      </c>
      <c r="V3395" s="14" t="s">
        <v>8376</v>
      </c>
    </row>
    <row r="3396" spans="1:22" ht="11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9">
        <f t="shared" si="265"/>
        <v>142.36363636363635</v>
      </c>
      <c r="P3396" s="8">
        <f t="shared" si="266"/>
        <v>29</v>
      </c>
      <c r="Q3396" s="4" t="s">
        <v>8317</v>
      </c>
      <c r="R3396" s="4" t="s">
        <v>8318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  <c r="V3396" s="14" t="s">
        <v>8371</v>
      </c>
    </row>
    <row r="3397" spans="1:22" ht="66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9">
        <f t="shared" si="265"/>
        <v>184</v>
      </c>
      <c r="P3397" s="8">
        <f t="shared" si="266"/>
        <v>24.210526315789473</v>
      </c>
      <c r="Q3397" s="4" t="s">
        <v>8317</v>
      </c>
      <c r="R3397" s="4" t="s">
        <v>8318</v>
      </c>
      <c r="S3397" s="13">
        <f t="shared" si="267"/>
        <v>42140.712314814809</v>
      </c>
      <c r="T3397" s="13">
        <f t="shared" si="268"/>
        <v>42154.756944444445</v>
      </c>
      <c r="U3397">
        <f t="shared" si="269"/>
        <v>2015</v>
      </c>
      <c r="V3397" s="14" t="s">
        <v>8370</v>
      </c>
    </row>
    <row r="3398" spans="1:22" ht="88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9">
        <f t="shared" si="265"/>
        <v>104.33333333333333</v>
      </c>
      <c r="P3398" s="8">
        <f t="shared" si="266"/>
        <v>55.892857142857146</v>
      </c>
      <c r="Q3398" s="4" t="s">
        <v>8317</v>
      </c>
      <c r="R3398" s="4" t="s">
        <v>8318</v>
      </c>
      <c r="S3398" s="13">
        <f t="shared" si="267"/>
        <v>41764.446631944447</v>
      </c>
      <c r="T3398" s="13">
        <f t="shared" si="268"/>
        <v>41791.165972222225</v>
      </c>
      <c r="U3398">
        <f t="shared" si="269"/>
        <v>2014</v>
      </c>
      <c r="V3398" s="14" t="s">
        <v>8370</v>
      </c>
    </row>
    <row r="3399" spans="1:22" ht="66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9">
        <f t="shared" si="265"/>
        <v>112.00000000000001</v>
      </c>
      <c r="P3399" s="8">
        <f t="shared" si="266"/>
        <v>11.666666666666666</v>
      </c>
      <c r="Q3399" s="4" t="s">
        <v>8317</v>
      </c>
      <c r="R3399" s="4" t="s">
        <v>8318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  <c r="V3399" s="14" t="s">
        <v>8367</v>
      </c>
    </row>
    <row r="3400" spans="1:22" ht="11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9">
        <f t="shared" si="265"/>
        <v>111.07499999999999</v>
      </c>
      <c r="P3400" s="8">
        <f t="shared" si="266"/>
        <v>68.353846153846149</v>
      </c>
      <c r="Q3400" s="4" t="s">
        <v>8317</v>
      </c>
      <c r="R3400" s="4" t="s">
        <v>8318</v>
      </c>
      <c r="S3400" s="13">
        <f t="shared" si="267"/>
        <v>41941.752037037033</v>
      </c>
      <c r="T3400" s="13">
        <f t="shared" si="268"/>
        <v>41964.708333333328</v>
      </c>
      <c r="U3400">
        <f t="shared" si="269"/>
        <v>2014</v>
      </c>
      <c r="V3400" s="14" t="s">
        <v>8376</v>
      </c>
    </row>
    <row r="3401" spans="1:22" ht="88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9">
        <f t="shared" si="265"/>
        <v>103.75000000000001</v>
      </c>
      <c r="P3401" s="8">
        <f t="shared" si="266"/>
        <v>27.065217391304348</v>
      </c>
      <c r="Q3401" s="4" t="s">
        <v>8317</v>
      </c>
      <c r="R3401" s="4" t="s">
        <v>8318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  <c r="V3401" s="14" t="s">
        <v>8367</v>
      </c>
    </row>
    <row r="3402" spans="1:22" ht="88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9">
        <f t="shared" si="265"/>
        <v>100.41</v>
      </c>
      <c r="P3402" s="8">
        <f t="shared" si="266"/>
        <v>118.12941176470588</v>
      </c>
      <c r="Q3402" s="4" t="s">
        <v>8317</v>
      </c>
      <c r="R3402" s="4" t="s">
        <v>8318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  <c r="V3402" s="14" t="s">
        <v>8373</v>
      </c>
    </row>
    <row r="3403" spans="1:22" ht="11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9">
        <f t="shared" si="265"/>
        <v>101.86206896551724</v>
      </c>
      <c r="P3403" s="8">
        <f t="shared" si="266"/>
        <v>44.757575757575758</v>
      </c>
      <c r="Q3403" s="4" t="s">
        <v>8317</v>
      </c>
      <c r="R3403" s="4" t="s">
        <v>8318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  <c r="V3403" s="14" t="s">
        <v>8373</v>
      </c>
    </row>
    <row r="3404" spans="1:22" ht="88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9">
        <f t="shared" si="265"/>
        <v>109.76666666666665</v>
      </c>
      <c r="P3404" s="8">
        <f t="shared" si="266"/>
        <v>99.787878787878782</v>
      </c>
      <c r="Q3404" s="4" t="s">
        <v>8317</v>
      </c>
      <c r="R3404" s="4" t="s">
        <v>8318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  <c r="V3404" s="14" t="s">
        <v>8376</v>
      </c>
    </row>
    <row r="3405" spans="1:22" ht="110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9">
        <f t="shared" si="265"/>
        <v>100</v>
      </c>
      <c r="P3405" s="8">
        <f t="shared" si="266"/>
        <v>117.64705882352941</v>
      </c>
      <c r="Q3405" s="4" t="s">
        <v>8317</v>
      </c>
      <c r="R3405" s="4" t="s">
        <v>8318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  <c r="V3405" s="14" t="s">
        <v>8370</v>
      </c>
    </row>
    <row r="3406" spans="1:22" ht="11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9">
        <f t="shared" si="265"/>
        <v>122</v>
      </c>
      <c r="P3406" s="8">
        <f t="shared" si="266"/>
        <v>203.33333333333334</v>
      </c>
      <c r="Q3406" s="4" t="s">
        <v>8317</v>
      </c>
      <c r="R3406" s="4" t="s">
        <v>8318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  <c r="V3406" s="14" t="s">
        <v>8370</v>
      </c>
    </row>
    <row r="3407" spans="1:22" ht="110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9">
        <f t="shared" si="265"/>
        <v>137.57142857142856</v>
      </c>
      <c r="P3407" s="8">
        <f t="shared" si="266"/>
        <v>28.323529411764707</v>
      </c>
      <c r="Q3407" s="4" t="s">
        <v>8317</v>
      </c>
      <c r="R3407" s="4" t="s">
        <v>8318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  <c r="V3407" s="14" t="s">
        <v>8368</v>
      </c>
    </row>
    <row r="3408" spans="1:22" ht="66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9">
        <f t="shared" si="265"/>
        <v>100.31000000000002</v>
      </c>
      <c r="P3408" s="8">
        <f t="shared" si="266"/>
        <v>110.23076923076923</v>
      </c>
      <c r="Q3408" s="4" t="s">
        <v>8317</v>
      </c>
      <c r="R3408" s="4" t="s">
        <v>8318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  <c r="V3408" s="14" t="s">
        <v>8371</v>
      </c>
    </row>
    <row r="3409" spans="1:22" ht="88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9">
        <f t="shared" si="265"/>
        <v>107.1</v>
      </c>
      <c r="P3409" s="8">
        <f t="shared" si="266"/>
        <v>31.970149253731343</v>
      </c>
      <c r="Q3409" s="4" t="s">
        <v>8317</v>
      </c>
      <c r="R3409" s="4" t="s">
        <v>8318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  <c r="V3409" s="14" t="s">
        <v>8371</v>
      </c>
    </row>
    <row r="3410" spans="1:22" ht="88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9">
        <f t="shared" si="265"/>
        <v>211</v>
      </c>
      <c r="P3410" s="8">
        <f t="shared" si="266"/>
        <v>58.611111111111114</v>
      </c>
      <c r="Q3410" s="4" t="s">
        <v>8317</v>
      </c>
      <c r="R3410" s="4" t="s">
        <v>8318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  <c r="V3410" s="14" t="s">
        <v>8371</v>
      </c>
    </row>
    <row r="3411" spans="1:22" ht="88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9">
        <f t="shared" si="265"/>
        <v>123.6</v>
      </c>
      <c r="P3411" s="8">
        <f t="shared" si="266"/>
        <v>29.428571428571427</v>
      </c>
      <c r="Q3411" s="4" t="s">
        <v>8317</v>
      </c>
      <c r="R3411" s="4" t="s">
        <v>8318</v>
      </c>
      <c r="S3411" s="13">
        <f t="shared" si="267"/>
        <v>42544.814328703702</v>
      </c>
      <c r="T3411" s="13">
        <f t="shared" si="268"/>
        <v>42582.873611111107</v>
      </c>
      <c r="U3411">
        <f t="shared" si="269"/>
        <v>2016</v>
      </c>
      <c r="V3411" s="14" t="s">
        <v>8371</v>
      </c>
    </row>
    <row r="3412" spans="1:22" ht="88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9">
        <f t="shared" si="265"/>
        <v>108.5</v>
      </c>
      <c r="P3412" s="8">
        <f t="shared" si="266"/>
        <v>81.375</v>
      </c>
      <c r="Q3412" s="4" t="s">
        <v>8317</v>
      </c>
      <c r="R3412" s="4" t="s">
        <v>8318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  <c r="V3412" s="14" t="s">
        <v>8370</v>
      </c>
    </row>
    <row r="3413" spans="1:22" ht="88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9">
        <f t="shared" si="265"/>
        <v>103.56666666666668</v>
      </c>
      <c r="P3413" s="8">
        <f t="shared" si="266"/>
        <v>199.16666666666666</v>
      </c>
      <c r="Q3413" s="4" t="s">
        <v>8317</v>
      </c>
      <c r="R3413" s="4" t="s">
        <v>8318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  <c r="V3413" s="14" t="s">
        <v>8375</v>
      </c>
    </row>
    <row r="3414" spans="1:22" ht="88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9">
        <f t="shared" si="265"/>
        <v>100</v>
      </c>
      <c r="P3414" s="8">
        <f t="shared" si="266"/>
        <v>115.38461538461539</v>
      </c>
      <c r="Q3414" s="4" t="s">
        <v>8317</v>
      </c>
      <c r="R3414" s="4" t="s">
        <v>8318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  <c r="V3414" s="14" t="s">
        <v>8374</v>
      </c>
    </row>
    <row r="3415" spans="1:22" ht="88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9">
        <f t="shared" si="265"/>
        <v>130</v>
      </c>
      <c r="P3415" s="8">
        <f t="shared" si="266"/>
        <v>46.428571428571431</v>
      </c>
      <c r="Q3415" s="4" t="s">
        <v>8317</v>
      </c>
      <c r="R3415" s="4" t="s">
        <v>8318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  <c r="V3415" s="14" t="s">
        <v>8368</v>
      </c>
    </row>
    <row r="3416" spans="1:22" ht="88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9">
        <f t="shared" si="265"/>
        <v>103.49999999999999</v>
      </c>
      <c r="P3416" s="8">
        <f t="shared" si="266"/>
        <v>70.568181818181813</v>
      </c>
      <c r="Q3416" s="4" t="s">
        <v>8317</v>
      </c>
      <c r="R3416" s="4" t="s">
        <v>8318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  <c r="V3416" s="14" t="s">
        <v>8377</v>
      </c>
    </row>
    <row r="3417" spans="1:22" ht="66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9">
        <f t="shared" si="265"/>
        <v>100</v>
      </c>
      <c r="P3417" s="8">
        <f t="shared" si="266"/>
        <v>22.222222222222221</v>
      </c>
      <c r="Q3417" s="4" t="s">
        <v>8317</v>
      </c>
      <c r="R3417" s="4" t="s">
        <v>8318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  <c r="V3417" s="14" t="s">
        <v>8369</v>
      </c>
    </row>
    <row r="3418" spans="1:22" ht="11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9">
        <f t="shared" si="265"/>
        <v>119.6</v>
      </c>
      <c r="P3418" s="8">
        <f t="shared" si="266"/>
        <v>159.46666666666667</v>
      </c>
      <c r="Q3418" s="4" t="s">
        <v>8317</v>
      </c>
      <c r="R3418" s="4" t="s">
        <v>8318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  <c r="V3418" s="14" t="s">
        <v>8372</v>
      </c>
    </row>
    <row r="3419" spans="1:22" ht="88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9">
        <f t="shared" si="265"/>
        <v>100.00058823529412</v>
      </c>
      <c r="P3419" s="8">
        <f t="shared" si="266"/>
        <v>37.777999999999999</v>
      </c>
      <c r="Q3419" s="4" t="s">
        <v>8317</v>
      </c>
      <c r="R3419" s="4" t="s">
        <v>8318</v>
      </c>
      <c r="S3419" s="13">
        <f t="shared" si="267"/>
        <v>41894.91375</v>
      </c>
      <c r="T3419" s="13">
        <f t="shared" si="268"/>
        <v>41938.029861111107</v>
      </c>
      <c r="U3419">
        <f t="shared" si="269"/>
        <v>2014</v>
      </c>
      <c r="V3419" s="14" t="s">
        <v>8375</v>
      </c>
    </row>
    <row r="3420" spans="1:22" ht="88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9">
        <f t="shared" si="265"/>
        <v>100.875</v>
      </c>
      <c r="P3420" s="8">
        <f t="shared" si="266"/>
        <v>72.053571428571431</v>
      </c>
      <c r="Q3420" s="4" t="s">
        <v>8317</v>
      </c>
      <c r="R3420" s="4" t="s">
        <v>8318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  <c r="V3420" s="14" t="s">
        <v>8369</v>
      </c>
    </row>
    <row r="3421" spans="1:22" ht="11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9">
        <f t="shared" si="265"/>
        <v>106.54545454545455</v>
      </c>
      <c r="P3421" s="8">
        <f t="shared" si="266"/>
        <v>63.695652173913047</v>
      </c>
      <c r="Q3421" s="4" t="s">
        <v>8317</v>
      </c>
      <c r="R3421" s="4" t="s">
        <v>8318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  <c r="V3421" s="14" t="s">
        <v>8372</v>
      </c>
    </row>
    <row r="3422" spans="1:22" ht="88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9">
        <f t="shared" si="265"/>
        <v>138</v>
      </c>
      <c r="P3422" s="8">
        <f t="shared" si="266"/>
        <v>28.411764705882351</v>
      </c>
      <c r="Q3422" s="4" t="s">
        <v>8317</v>
      </c>
      <c r="R3422" s="4" t="s">
        <v>8318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  <c r="V3422" s="14" t="s">
        <v>8368</v>
      </c>
    </row>
    <row r="3423" spans="1:22" ht="110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9">
        <f t="shared" si="265"/>
        <v>101.15</v>
      </c>
      <c r="P3423" s="8">
        <f t="shared" si="266"/>
        <v>103.21428571428571</v>
      </c>
      <c r="Q3423" s="4" t="s">
        <v>8317</v>
      </c>
      <c r="R3423" s="4" t="s">
        <v>8318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  <c r="V3423" s="14" t="s">
        <v>8368</v>
      </c>
    </row>
    <row r="3424" spans="1:22" ht="11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9">
        <f t="shared" si="265"/>
        <v>109.1</v>
      </c>
      <c r="P3424" s="8">
        <f t="shared" si="266"/>
        <v>71.152173913043484</v>
      </c>
      <c r="Q3424" s="4" t="s">
        <v>8317</v>
      </c>
      <c r="R3424" s="4" t="s">
        <v>8318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  <c r="V3424" s="14" t="s">
        <v>8377</v>
      </c>
    </row>
    <row r="3425" spans="1:22" ht="88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9">
        <f t="shared" si="265"/>
        <v>140</v>
      </c>
      <c r="P3425" s="8">
        <f t="shared" si="266"/>
        <v>35</v>
      </c>
      <c r="Q3425" s="4" t="s">
        <v>8317</v>
      </c>
      <c r="R3425" s="4" t="s">
        <v>8318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  <c r="V3425" s="14" t="s">
        <v>8372</v>
      </c>
    </row>
    <row r="3426" spans="1:22" ht="88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9">
        <f t="shared" si="265"/>
        <v>103.58333333333334</v>
      </c>
      <c r="P3426" s="8">
        <f t="shared" si="266"/>
        <v>81.776315789473685</v>
      </c>
      <c r="Q3426" s="4" t="s">
        <v>8317</v>
      </c>
      <c r="R3426" s="4" t="s">
        <v>8318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  <c r="V3426" s="14" t="s">
        <v>8367</v>
      </c>
    </row>
    <row r="3427" spans="1:22" ht="88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9">
        <f t="shared" si="265"/>
        <v>102.97033333333331</v>
      </c>
      <c r="P3427" s="8">
        <f t="shared" si="266"/>
        <v>297.02980769230766</v>
      </c>
      <c r="Q3427" s="4" t="s">
        <v>8317</v>
      </c>
      <c r="R3427" s="4" t="s">
        <v>8318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  <c r="V3427" s="14" t="s">
        <v>8375</v>
      </c>
    </row>
    <row r="3428" spans="1:22" ht="88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9">
        <f t="shared" si="265"/>
        <v>108.13333333333333</v>
      </c>
      <c r="P3428" s="8">
        <f t="shared" si="266"/>
        <v>46.609195402298852</v>
      </c>
      <c r="Q3428" s="4" t="s">
        <v>8317</v>
      </c>
      <c r="R3428" s="4" t="s">
        <v>8318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  <c r="V3428" s="14" t="s">
        <v>8375</v>
      </c>
    </row>
    <row r="3429" spans="1:22" ht="88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9">
        <f t="shared" si="265"/>
        <v>100</v>
      </c>
      <c r="P3429" s="8">
        <f t="shared" si="266"/>
        <v>51.724137931034484</v>
      </c>
      <c r="Q3429" s="4" t="s">
        <v>8317</v>
      </c>
      <c r="R3429" s="4" t="s">
        <v>8318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  <c r="V3429" s="14" t="s">
        <v>8371</v>
      </c>
    </row>
    <row r="3430" spans="1:22" ht="88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9">
        <f t="shared" si="265"/>
        <v>102.75000000000001</v>
      </c>
      <c r="P3430" s="8">
        <f t="shared" si="266"/>
        <v>40.294117647058826</v>
      </c>
      <c r="Q3430" s="4" t="s">
        <v>8317</v>
      </c>
      <c r="R3430" s="4" t="s">
        <v>8318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  <c r="V3430" s="14" t="s">
        <v>8368</v>
      </c>
    </row>
    <row r="3431" spans="1:22" ht="88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9">
        <f t="shared" si="265"/>
        <v>130</v>
      </c>
      <c r="P3431" s="8">
        <f t="shared" si="266"/>
        <v>16.25</v>
      </c>
      <c r="Q3431" s="4" t="s">
        <v>8317</v>
      </c>
      <c r="R3431" s="4" t="s">
        <v>8318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  <c r="V3431" s="14" t="s">
        <v>8376</v>
      </c>
    </row>
    <row r="3432" spans="1:22" ht="88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9">
        <f t="shared" si="265"/>
        <v>108.54949999999999</v>
      </c>
      <c r="P3432" s="8">
        <f t="shared" si="266"/>
        <v>30.152638888888887</v>
      </c>
      <c r="Q3432" s="4" t="s">
        <v>8317</v>
      </c>
      <c r="R3432" s="4" t="s">
        <v>8318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  <c r="V3432" s="14" t="s">
        <v>8371</v>
      </c>
    </row>
    <row r="3433" spans="1:22" ht="88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9">
        <f t="shared" si="265"/>
        <v>100</v>
      </c>
      <c r="P3433" s="8">
        <f t="shared" si="266"/>
        <v>95.238095238095241</v>
      </c>
      <c r="Q3433" s="4" t="s">
        <v>8317</v>
      </c>
      <c r="R3433" s="4" t="s">
        <v>8318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  <c r="V3433" s="14" t="s">
        <v>8373</v>
      </c>
    </row>
    <row r="3434" spans="1:22" ht="88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9">
        <f t="shared" si="265"/>
        <v>109.65</v>
      </c>
      <c r="P3434" s="8">
        <f t="shared" si="266"/>
        <v>52.214285714285715</v>
      </c>
      <c r="Q3434" s="4" t="s">
        <v>8317</v>
      </c>
      <c r="R3434" s="4" t="s">
        <v>8318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  <c r="V3434" s="14" t="s">
        <v>8367</v>
      </c>
    </row>
    <row r="3435" spans="1:22" ht="66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9">
        <f t="shared" si="265"/>
        <v>100.26315789473684</v>
      </c>
      <c r="P3435" s="8">
        <f t="shared" si="266"/>
        <v>134.1549295774648</v>
      </c>
      <c r="Q3435" s="4" t="s">
        <v>8317</v>
      </c>
      <c r="R3435" s="4" t="s">
        <v>8318</v>
      </c>
      <c r="S3435" s="13">
        <f t="shared" si="267"/>
        <v>41776.06313657407</v>
      </c>
      <c r="T3435" s="13">
        <f t="shared" si="268"/>
        <v>41807.125</v>
      </c>
      <c r="U3435">
        <f t="shared" si="269"/>
        <v>2014</v>
      </c>
      <c r="V3435" s="14" t="s">
        <v>8370</v>
      </c>
    </row>
    <row r="3436" spans="1:22" ht="11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9">
        <f t="shared" si="265"/>
        <v>105.55000000000001</v>
      </c>
      <c r="P3436" s="8">
        <f t="shared" si="266"/>
        <v>62.827380952380949</v>
      </c>
      <c r="Q3436" s="4" t="s">
        <v>8317</v>
      </c>
      <c r="R3436" s="4" t="s">
        <v>8318</v>
      </c>
      <c r="S3436" s="13">
        <f t="shared" si="267"/>
        <v>41800.380428240736</v>
      </c>
      <c r="T3436" s="13">
        <f t="shared" si="268"/>
        <v>41830.380428240736</v>
      </c>
      <c r="U3436">
        <f t="shared" si="269"/>
        <v>2014</v>
      </c>
      <c r="V3436" s="14" t="s">
        <v>8371</v>
      </c>
    </row>
    <row r="3437" spans="1:22" ht="88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9">
        <f t="shared" si="265"/>
        <v>112.00000000000001</v>
      </c>
      <c r="P3437" s="8">
        <f t="shared" si="266"/>
        <v>58.94736842105263</v>
      </c>
      <c r="Q3437" s="4" t="s">
        <v>8317</v>
      </c>
      <c r="R3437" s="4" t="s">
        <v>8318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  <c r="V3437" s="14" t="s">
        <v>8373</v>
      </c>
    </row>
    <row r="3438" spans="1:22" ht="88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9">
        <f t="shared" si="265"/>
        <v>105.89999999999999</v>
      </c>
      <c r="P3438" s="8">
        <f t="shared" si="266"/>
        <v>143.1081081081081</v>
      </c>
      <c r="Q3438" s="4" t="s">
        <v>8317</v>
      </c>
      <c r="R3438" s="4" t="s">
        <v>8318</v>
      </c>
      <c r="S3438" s="13">
        <f t="shared" si="267"/>
        <v>41851.541585648149</v>
      </c>
      <c r="T3438" s="13">
        <f t="shared" si="268"/>
        <v>41872.686111111107</v>
      </c>
      <c r="U3438">
        <f t="shared" si="269"/>
        <v>2014</v>
      </c>
      <c r="V3438" s="14" t="s">
        <v>8373</v>
      </c>
    </row>
    <row r="3439" spans="1:22" ht="11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9">
        <f t="shared" si="265"/>
        <v>101</v>
      </c>
      <c r="P3439" s="8">
        <f t="shared" si="266"/>
        <v>84.166666666666671</v>
      </c>
      <c r="Q3439" s="4" t="s">
        <v>8317</v>
      </c>
      <c r="R3439" s="4" t="s">
        <v>8318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  <c r="V3439" s="14" t="s">
        <v>8373</v>
      </c>
    </row>
    <row r="3440" spans="1:22" ht="88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9">
        <f t="shared" si="265"/>
        <v>104.2</v>
      </c>
      <c r="P3440" s="8">
        <f t="shared" si="266"/>
        <v>186.07142857142858</v>
      </c>
      <c r="Q3440" s="4" t="s">
        <v>8317</v>
      </c>
      <c r="R3440" s="4" t="s">
        <v>8318</v>
      </c>
      <c r="S3440" s="13">
        <f t="shared" si="267"/>
        <v>42100.927858796298</v>
      </c>
      <c r="T3440" s="13">
        <f t="shared" si="268"/>
        <v>42126.875</v>
      </c>
      <c r="U3440">
        <f t="shared" si="269"/>
        <v>2015</v>
      </c>
      <c r="V3440" s="14" t="s">
        <v>8369</v>
      </c>
    </row>
    <row r="3441" spans="1:22" ht="66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9">
        <f t="shared" si="265"/>
        <v>134.67833333333334</v>
      </c>
      <c r="P3441" s="8">
        <f t="shared" si="266"/>
        <v>89.785555555555561</v>
      </c>
      <c r="Q3441" s="4" t="s">
        <v>8317</v>
      </c>
      <c r="R3441" s="4" t="s">
        <v>8318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  <c r="V3441" s="14" t="s">
        <v>8367</v>
      </c>
    </row>
    <row r="3442" spans="1:22" ht="88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9">
        <f t="shared" si="265"/>
        <v>105.2184</v>
      </c>
      <c r="P3442" s="8">
        <f t="shared" si="266"/>
        <v>64.157560975609755</v>
      </c>
      <c r="Q3442" s="4" t="s">
        <v>8317</v>
      </c>
      <c r="R3442" s="4" t="s">
        <v>8318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  <c r="V3442" s="14" t="s">
        <v>8371</v>
      </c>
    </row>
    <row r="3443" spans="1:22" ht="88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9">
        <f t="shared" si="265"/>
        <v>102.60000000000001</v>
      </c>
      <c r="P3443" s="8">
        <f t="shared" si="266"/>
        <v>59.651162790697676</v>
      </c>
      <c r="Q3443" s="4" t="s">
        <v>8317</v>
      </c>
      <c r="R3443" s="4" t="s">
        <v>8318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  <c r="V3443" s="14" t="s">
        <v>8376</v>
      </c>
    </row>
    <row r="3444" spans="1:22" ht="88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9">
        <f t="shared" si="265"/>
        <v>100</v>
      </c>
      <c r="P3444" s="8">
        <f t="shared" si="266"/>
        <v>31.25</v>
      </c>
      <c r="Q3444" s="4" t="s">
        <v>8317</v>
      </c>
      <c r="R3444" s="4" t="s">
        <v>8318</v>
      </c>
      <c r="S3444" s="13">
        <f t="shared" si="267"/>
        <v>42124.841111111113</v>
      </c>
      <c r="T3444" s="13">
        <f t="shared" si="268"/>
        <v>42154.841111111113</v>
      </c>
      <c r="U3444">
        <f t="shared" si="269"/>
        <v>2015</v>
      </c>
      <c r="V3444" s="14" t="s">
        <v>8369</v>
      </c>
    </row>
    <row r="3445" spans="1:22" ht="88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9">
        <f t="shared" si="265"/>
        <v>185.5</v>
      </c>
      <c r="P3445" s="8">
        <f t="shared" si="266"/>
        <v>41.222222222222221</v>
      </c>
      <c r="Q3445" s="4" t="s">
        <v>8317</v>
      </c>
      <c r="R3445" s="4" t="s">
        <v>8318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  <c r="V3445" s="14" t="s">
        <v>8374</v>
      </c>
    </row>
    <row r="3446" spans="1:22" ht="88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9">
        <f t="shared" si="265"/>
        <v>289</v>
      </c>
      <c r="P3446" s="8">
        <f t="shared" si="266"/>
        <v>43.35</v>
      </c>
      <c r="Q3446" s="4" t="s">
        <v>8317</v>
      </c>
      <c r="R3446" s="4" t="s">
        <v>8318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  <c r="V3446" s="14" t="s">
        <v>8370</v>
      </c>
    </row>
    <row r="3447" spans="1:22" ht="66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9">
        <f t="shared" si="265"/>
        <v>100</v>
      </c>
      <c r="P3447" s="8">
        <f t="shared" si="266"/>
        <v>64.516129032258064</v>
      </c>
      <c r="Q3447" s="4" t="s">
        <v>8317</v>
      </c>
      <c r="R3447" s="4" t="s">
        <v>8318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  <c r="V3447" s="14" t="s">
        <v>8375</v>
      </c>
    </row>
    <row r="3448" spans="1:22" ht="11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9">
        <f t="shared" si="265"/>
        <v>108.2</v>
      </c>
      <c r="P3448" s="8">
        <f t="shared" si="266"/>
        <v>43.28</v>
      </c>
      <c r="Q3448" s="4" t="s">
        <v>8317</v>
      </c>
      <c r="R3448" s="4" t="s">
        <v>8318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  <c r="V3448" s="14" t="s">
        <v>8367</v>
      </c>
    </row>
    <row r="3449" spans="1:22" ht="66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9">
        <f t="shared" si="265"/>
        <v>107.80000000000001</v>
      </c>
      <c r="P3449" s="8">
        <f t="shared" si="266"/>
        <v>77</v>
      </c>
      <c r="Q3449" s="4" t="s">
        <v>8317</v>
      </c>
      <c r="R3449" s="4" t="s">
        <v>8318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  <c r="V3449" s="14" t="s">
        <v>8368</v>
      </c>
    </row>
    <row r="3450" spans="1:22" ht="88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9">
        <f t="shared" si="265"/>
        <v>109.76190476190477</v>
      </c>
      <c r="P3450" s="8">
        <f t="shared" si="266"/>
        <v>51.222222222222221</v>
      </c>
      <c r="Q3450" s="4" t="s">
        <v>8317</v>
      </c>
      <c r="R3450" s="4" t="s">
        <v>8318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  <c r="V3450" s="14" t="s">
        <v>8377</v>
      </c>
    </row>
    <row r="3451" spans="1:22" ht="88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9">
        <f t="shared" si="265"/>
        <v>170.625</v>
      </c>
      <c r="P3451" s="8">
        <f t="shared" si="266"/>
        <v>68.25</v>
      </c>
      <c r="Q3451" s="4" t="s">
        <v>8317</v>
      </c>
      <c r="R3451" s="4" t="s">
        <v>8318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  <c r="V3451" s="14" t="s">
        <v>8371</v>
      </c>
    </row>
    <row r="3452" spans="1:22" ht="88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9">
        <f t="shared" si="265"/>
        <v>152</v>
      </c>
      <c r="P3452" s="8">
        <f t="shared" si="266"/>
        <v>19.487179487179485</v>
      </c>
      <c r="Q3452" s="4" t="s">
        <v>8317</v>
      </c>
      <c r="R3452" s="4" t="s">
        <v>8318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  <c r="V3452" s="14" t="s">
        <v>8368</v>
      </c>
    </row>
    <row r="3453" spans="1:22" ht="88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9">
        <f t="shared" si="265"/>
        <v>101.23076923076924</v>
      </c>
      <c r="P3453" s="8">
        <f t="shared" si="266"/>
        <v>41.125</v>
      </c>
      <c r="Q3453" s="4" t="s">
        <v>8317</v>
      </c>
      <c r="R3453" s="4" t="s">
        <v>8318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  <c r="V3453" s="14" t="s">
        <v>8372</v>
      </c>
    </row>
    <row r="3454" spans="1:22" ht="11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9">
        <f t="shared" si="265"/>
        <v>153.19999999999999</v>
      </c>
      <c r="P3454" s="8">
        <f t="shared" si="266"/>
        <v>41.405405405405403</v>
      </c>
      <c r="Q3454" s="4" t="s">
        <v>8317</v>
      </c>
      <c r="R3454" s="4" t="s">
        <v>8318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  <c r="V3454" s="14" t="s">
        <v>8371</v>
      </c>
    </row>
    <row r="3455" spans="1:22" ht="88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9">
        <f t="shared" si="265"/>
        <v>128.33333333333334</v>
      </c>
      <c r="P3455" s="8">
        <f t="shared" si="266"/>
        <v>27.5</v>
      </c>
      <c r="Q3455" s="4" t="s">
        <v>8317</v>
      </c>
      <c r="R3455" s="4" t="s">
        <v>8318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  <c r="V3455" s="14" t="s">
        <v>8371</v>
      </c>
    </row>
    <row r="3456" spans="1:22" ht="11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9">
        <f t="shared" si="265"/>
        <v>100.71428571428571</v>
      </c>
      <c r="P3456" s="8">
        <f t="shared" si="266"/>
        <v>33.571428571428569</v>
      </c>
      <c r="Q3456" s="4" t="s">
        <v>8317</v>
      </c>
      <c r="R3456" s="4" t="s">
        <v>8318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  <c r="V3456" s="14" t="s">
        <v>8373</v>
      </c>
    </row>
    <row r="3457" spans="1:22" ht="11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9">
        <f t="shared" si="265"/>
        <v>100.64999999999999</v>
      </c>
      <c r="P3457" s="8">
        <f t="shared" si="266"/>
        <v>145.86956521739131</v>
      </c>
      <c r="Q3457" s="4" t="s">
        <v>8317</v>
      </c>
      <c r="R3457" s="4" t="s">
        <v>8318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  <c r="V3457" s="14" t="s">
        <v>8375</v>
      </c>
    </row>
    <row r="3458" spans="1:22" ht="88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9">
        <f t="shared" si="265"/>
        <v>191.3</v>
      </c>
      <c r="P3458" s="8">
        <f t="shared" si="266"/>
        <v>358.6875</v>
      </c>
      <c r="Q3458" s="4" t="s">
        <v>8317</v>
      </c>
      <c r="R3458" s="4" t="s">
        <v>8318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  <c r="V3458" s="14" t="s">
        <v>8373</v>
      </c>
    </row>
    <row r="3459" spans="1:22" ht="44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9">
        <f t="shared" ref="O3459:O3522" si="270">+(E3459/D3459)*100</f>
        <v>140.19999999999999</v>
      </c>
      <c r="P3459" s="8">
        <f t="shared" ref="P3459:P3522" si="271">+IFERROR(E3459/L3459,0)</f>
        <v>50.981818181818184</v>
      </c>
      <c r="Q3459" s="4" t="s">
        <v>8317</v>
      </c>
      <c r="R3459" s="4" t="s">
        <v>8318</v>
      </c>
      <c r="S3459" s="13">
        <f t="shared" ref="S3459:S3522" si="272">(((J3459/86400)+25569))</f>
        <v>42016.706678240742</v>
      </c>
      <c r="T3459" s="13">
        <f t="shared" ref="T3459:T3522" si="273">(((I3459/86400)+25569))</f>
        <v>42047.249305555553</v>
      </c>
      <c r="U3459">
        <f t="shared" ref="U3459:U3522" si="274">+YEAR(S3459)</f>
        <v>2015</v>
      </c>
      <c r="V3459" s="14" t="s">
        <v>8367</v>
      </c>
    </row>
    <row r="3460" spans="1:22" ht="88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9">
        <f t="shared" si="270"/>
        <v>124.33537832310839</v>
      </c>
      <c r="P3460" s="8">
        <f t="shared" si="271"/>
        <v>45.037037037037038</v>
      </c>
      <c r="Q3460" s="4" t="s">
        <v>8317</v>
      </c>
      <c r="R3460" s="4" t="s">
        <v>8318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  <c r="V3460" s="14" t="s">
        <v>8367</v>
      </c>
    </row>
    <row r="3461" spans="1:22" ht="88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9">
        <f t="shared" si="270"/>
        <v>126.2</v>
      </c>
      <c r="P3461" s="8">
        <f t="shared" si="271"/>
        <v>17.527777777777779</v>
      </c>
      <c r="Q3461" s="4" t="s">
        <v>8317</v>
      </c>
      <c r="R3461" s="4" t="s">
        <v>8318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  <c r="V3461" s="14" t="s">
        <v>8369</v>
      </c>
    </row>
    <row r="3462" spans="1:22" ht="88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9">
        <f t="shared" si="270"/>
        <v>190</v>
      </c>
      <c r="P3462" s="8">
        <f t="shared" si="271"/>
        <v>50</v>
      </c>
      <c r="Q3462" s="4" t="s">
        <v>8317</v>
      </c>
      <c r="R3462" s="4" t="s">
        <v>8318</v>
      </c>
      <c r="S3462" s="13">
        <f t="shared" si="272"/>
        <v>41852.527222222227</v>
      </c>
      <c r="T3462" s="13">
        <f t="shared" si="273"/>
        <v>41866.527222222227</v>
      </c>
      <c r="U3462">
        <f t="shared" si="274"/>
        <v>2014</v>
      </c>
      <c r="V3462" s="14" t="s">
        <v>8374</v>
      </c>
    </row>
    <row r="3463" spans="1:22" ht="88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9">
        <f t="shared" si="270"/>
        <v>139</v>
      </c>
      <c r="P3463" s="8">
        <f t="shared" si="271"/>
        <v>57.916666666666664</v>
      </c>
      <c r="Q3463" s="4" t="s">
        <v>8317</v>
      </c>
      <c r="R3463" s="4" t="s">
        <v>8318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  <c r="V3463" s="14" t="s">
        <v>8375</v>
      </c>
    </row>
    <row r="3464" spans="1:22" ht="88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9">
        <f t="shared" si="270"/>
        <v>202</v>
      </c>
      <c r="P3464" s="8">
        <f t="shared" si="271"/>
        <v>29.705882352941178</v>
      </c>
      <c r="Q3464" s="4" t="s">
        <v>8317</v>
      </c>
      <c r="R3464" s="4" t="s">
        <v>8318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  <c r="V3464" s="14" t="s">
        <v>8371</v>
      </c>
    </row>
    <row r="3465" spans="1:22" ht="88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9">
        <f t="shared" si="270"/>
        <v>103.38000000000001</v>
      </c>
      <c r="P3465" s="8">
        <f t="shared" si="271"/>
        <v>90.684210526315795</v>
      </c>
      <c r="Q3465" s="4" t="s">
        <v>8317</v>
      </c>
      <c r="R3465" s="4" t="s">
        <v>8318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  <c r="V3465" s="14" t="s">
        <v>8374</v>
      </c>
    </row>
    <row r="3466" spans="1:22" ht="11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9">
        <f t="shared" si="270"/>
        <v>102.3236</v>
      </c>
      <c r="P3466" s="8">
        <f t="shared" si="271"/>
        <v>55.012688172043013</v>
      </c>
      <c r="Q3466" s="4" t="s">
        <v>8317</v>
      </c>
      <c r="R3466" s="4" t="s">
        <v>8318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  <c r="V3466" s="14" t="s">
        <v>8373</v>
      </c>
    </row>
    <row r="3467" spans="1:22" ht="110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9">
        <f t="shared" si="270"/>
        <v>103</v>
      </c>
      <c r="P3467" s="8">
        <f t="shared" si="271"/>
        <v>57.222222222222221</v>
      </c>
      <c r="Q3467" s="4" t="s">
        <v>8317</v>
      </c>
      <c r="R3467" s="4" t="s">
        <v>8318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  <c r="V3467" s="14" t="s">
        <v>8373</v>
      </c>
    </row>
    <row r="3468" spans="1:22" ht="66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9">
        <f t="shared" si="270"/>
        <v>127.14285714285714</v>
      </c>
      <c r="P3468" s="8">
        <f t="shared" si="271"/>
        <v>72.950819672131146</v>
      </c>
      <c r="Q3468" s="4" t="s">
        <v>8317</v>
      </c>
      <c r="R3468" s="4" t="s">
        <v>8318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  <c r="V3468" s="14" t="s">
        <v>8368</v>
      </c>
    </row>
    <row r="3469" spans="1:22" ht="22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9">
        <f t="shared" si="270"/>
        <v>101</v>
      </c>
      <c r="P3469" s="8">
        <f t="shared" si="271"/>
        <v>64.468085106382972</v>
      </c>
      <c r="Q3469" s="4" t="s">
        <v>8317</v>
      </c>
      <c r="R3469" s="4" t="s">
        <v>8318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  <c r="V3469" s="14" t="s">
        <v>8368</v>
      </c>
    </row>
    <row r="3470" spans="1:22" ht="66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9">
        <f t="shared" si="270"/>
        <v>121.78</v>
      </c>
      <c r="P3470" s="8">
        <f t="shared" si="271"/>
        <v>716.35294117647061</v>
      </c>
      <c r="Q3470" s="4" t="s">
        <v>8317</v>
      </c>
      <c r="R3470" s="4" t="s">
        <v>8318</v>
      </c>
      <c r="S3470" s="13">
        <f t="shared" si="272"/>
        <v>42605.765381944446</v>
      </c>
      <c r="T3470" s="13">
        <f t="shared" si="273"/>
        <v>42634.125</v>
      </c>
      <c r="U3470">
        <f t="shared" si="274"/>
        <v>2016</v>
      </c>
      <c r="V3470" s="14" t="s">
        <v>8374</v>
      </c>
    </row>
    <row r="3471" spans="1:22" ht="88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9">
        <f t="shared" si="270"/>
        <v>113.39285714285714</v>
      </c>
      <c r="P3471" s="8">
        <f t="shared" si="271"/>
        <v>50.396825396825399</v>
      </c>
      <c r="Q3471" s="4" t="s">
        <v>8317</v>
      </c>
      <c r="R3471" s="4" t="s">
        <v>8318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  <c r="V3471" s="14" t="s">
        <v>8372</v>
      </c>
    </row>
    <row r="3472" spans="1:22" ht="66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9">
        <f t="shared" si="270"/>
        <v>150</v>
      </c>
      <c r="P3472" s="8">
        <f t="shared" si="271"/>
        <v>41.666666666666664</v>
      </c>
      <c r="Q3472" s="4" t="s">
        <v>8317</v>
      </c>
      <c r="R3472" s="4" t="s">
        <v>8318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  <c r="V3472" s="14" t="s">
        <v>8371</v>
      </c>
    </row>
    <row r="3473" spans="1:22" ht="88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9">
        <f t="shared" si="270"/>
        <v>214.6</v>
      </c>
      <c r="P3473" s="8">
        <f t="shared" si="271"/>
        <v>35.766666666666666</v>
      </c>
      <c r="Q3473" s="4" t="s">
        <v>8317</v>
      </c>
      <c r="R3473" s="4" t="s">
        <v>8318</v>
      </c>
      <c r="S3473" s="13">
        <f t="shared" si="272"/>
        <v>41841.820486111115</v>
      </c>
      <c r="T3473" s="13">
        <f t="shared" si="273"/>
        <v>41882.833333333336</v>
      </c>
      <c r="U3473">
        <f t="shared" si="274"/>
        <v>2014</v>
      </c>
      <c r="V3473" s="14" t="s">
        <v>8373</v>
      </c>
    </row>
    <row r="3474" spans="1:22" ht="11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9">
        <f t="shared" si="270"/>
        <v>102.05</v>
      </c>
      <c r="P3474" s="8">
        <f t="shared" si="271"/>
        <v>88.739130434782609</v>
      </c>
      <c r="Q3474" s="4" t="s">
        <v>8317</v>
      </c>
      <c r="R3474" s="4" t="s">
        <v>8318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  <c r="V3474" s="14" t="s">
        <v>8376</v>
      </c>
    </row>
    <row r="3475" spans="1:22" ht="11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9">
        <f t="shared" si="270"/>
        <v>100</v>
      </c>
      <c r="P3475" s="8">
        <f t="shared" si="271"/>
        <v>148.4848484848485</v>
      </c>
      <c r="Q3475" s="4" t="s">
        <v>8317</v>
      </c>
      <c r="R3475" s="4" t="s">
        <v>8318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  <c r="V3475" s="14" t="s">
        <v>8368</v>
      </c>
    </row>
    <row r="3476" spans="1:22" ht="88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9">
        <f t="shared" si="270"/>
        <v>101</v>
      </c>
      <c r="P3476" s="8">
        <f t="shared" si="271"/>
        <v>51.794871794871796</v>
      </c>
      <c r="Q3476" s="4" t="s">
        <v>8317</v>
      </c>
      <c r="R3476" s="4" t="s">
        <v>8318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  <c r="V3476" s="14" t="s">
        <v>8371</v>
      </c>
    </row>
    <row r="3477" spans="1:22" ht="88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9">
        <f t="shared" si="270"/>
        <v>113.33333333333333</v>
      </c>
      <c r="P3477" s="8">
        <f t="shared" si="271"/>
        <v>20</v>
      </c>
      <c r="Q3477" s="4" t="s">
        <v>8317</v>
      </c>
      <c r="R3477" s="4" t="s">
        <v>8318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  <c r="V3477" s="14" t="s">
        <v>8376</v>
      </c>
    </row>
    <row r="3478" spans="1:22" ht="11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9">
        <f t="shared" si="270"/>
        <v>104</v>
      </c>
      <c r="P3478" s="8">
        <f t="shared" si="271"/>
        <v>52</v>
      </c>
      <c r="Q3478" s="4" t="s">
        <v>8317</v>
      </c>
      <c r="R3478" s="4" t="s">
        <v>8318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  <c r="V3478" s="14" t="s">
        <v>8376</v>
      </c>
    </row>
    <row r="3479" spans="1:22" ht="88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9">
        <f t="shared" si="270"/>
        <v>115.33333333333333</v>
      </c>
      <c r="P3479" s="8">
        <f t="shared" si="271"/>
        <v>53.230769230769234</v>
      </c>
      <c r="Q3479" s="4" t="s">
        <v>8317</v>
      </c>
      <c r="R3479" s="4" t="s">
        <v>8318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  <c r="V3479" s="14" t="s">
        <v>8370</v>
      </c>
    </row>
    <row r="3480" spans="1:22" ht="110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9">
        <f t="shared" si="270"/>
        <v>112.85000000000001</v>
      </c>
      <c r="P3480" s="8">
        <f t="shared" si="271"/>
        <v>39.596491228070178</v>
      </c>
      <c r="Q3480" s="4" t="s">
        <v>8317</v>
      </c>
      <c r="R3480" s="4" t="s">
        <v>8318</v>
      </c>
      <c r="S3480" s="13">
        <f t="shared" si="272"/>
        <v>42053.916921296295</v>
      </c>
      <c r="T3480" s="13">
        <f t="shared" si="273"/>
        <v>42079.875</v>
      </c>
      <c r="U3480">
        <f t="shared" si="274"/>
        <v>2015</v>
      </c>
      <c r="V3480" s="14" t="s">
        <v>8368</v>
      </c>
    </row>
    <row r="3481" spans="1:22" ht="88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9">
        <f t="shared" si="270"/>
        <v>127.86666666666666</v>
      </c>
      <c r="P3481" s="8">
        <f t="shared" si="271"/>
        <v>34.25</v>
      </c>
      <c r="Q3481" s="4" t="s">
        <v>8317</v>
      </c>
      <c r="R3481" s="4" t="s">
        <v>8318</v>
      </c>
      <c r="S3481" s="13">
        <f t="shared" si="272"/>
        <v>41781.855092592596</v>
      </c>
      <c r="T3481" s="13">
        <f t="shared" si="273"/>
        <v>41811.855092592596</v>
      </c>
      <c r="U3481">
        <f t="shared" si="274"/>
        <v>2014</v>
      </c>
      <c r="V3481" s="14" t="s">
        <v>8370</v>
      </c>
    </row>
    <row r="3482" spans="1:22" ht="110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9">
        <f t="shared" si="270"/>
        <v>142.66666666666669</v>
      </c>
      <c r="P3482" s="8">
        <f t="shared" si="271"/>
        <v>164.61538461538461</v>
      </c>
      <c r="Q3482" s="4" t="s">
        <v>8317</v>
      </c>
      <c r="R3482" s="4" t="s">
        <v>8318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  <c r="V3482" s="14" t="s">
        <v>8371</v>
      </c>
    </row>
    <row r="3483" spans="1:22" ht="88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9">
        <f t="shared" si="270"/>
        <v>118.8</v>
      </c>
      <c r="P3483" s="8">
        <f t="shared" si="271"/>
        <v>125.05263157894737</v>
      </c>
      <c r="Q3483" s="4" t="s">
        <v>8317</v>
      </c>
      <c r="R3483" s="4" t="s">
        <v>8318</v>
      </c>
      <c r="S3483" s="13">
        <f t="shared" si="272"/>
        <v>41989.247546296298</v>
      </c>
      <c r="T3483" s="13">
        <f t="shared" si="273"/>
        <v>42006.247546296298</v>
      </c>
      <c r="U3483">
        <f t="shared" si="274"/>
        <v>2014</v>
      </c>
      <c r="V3483" s="14" t="s">
        <v>8378</v>
      </c>
    </row>
    <row r="3484" spans="1:22" ht="88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9">
        <f t="shared" si="270"/>
        <v>138.33333333333334</v>
      </c>
      <c r="P3484" s="8">
        <f t="shared" si="271"/>
        <v>51.875</v>
      </c>
      <c r="Q3484" s="4" t="s">
        <v>8317</v>
      </c>
      <c r="R3484" s="4" t="s">
        <v>8318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  <c r="V3484" s="14" t="s">
        <v>8371</v>
      </c>
    </row>
    <row r="3485" spans="1:22" ht="88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9">
        <f t="shared" si="270"/>
        <v>159.9402985074627</v>
      </c>
      <c r="P3485" s="8">
        <f t="shared" si="271"/>
        <v>40.285714285714285</v>
      </c>
      <c r="Q3485" s="4" t="s">
        <v>8317</v>
      </c>
      <c r="R3485" s="4" t="s">
        <v>8318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  <c r="V3485" s="14" t="s">
        <v>8371</v>
      </c>
    </row>
    <row r="3486" spans="1:22" ht="11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9">
        <f t="shared" si="270"/>
        <v>114.24000000000001</v>
      </c>
      <c r="P3486" s="8">
        <f t="shared" si="271"/>
        <v>64.909090909090907</v>
      </c>
      <c r="Q3486" s="4" t="s">
        <v>8317</v>
      </c>
      <c r="R3486" s="4" t="s">
        <v>8318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  <c r="V3486" s="14" t="s">
        <v>8370</v>
      </c>
    </row>
    <row r="3487" spans="1:22" ht="88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9">
        <f t="shared" si="270"/>
        <v>100.60606060606061</v>
      </c>
      <c r="P3487" s="8">
        <f t="shared" si="271"/>
        <v>55.333333333333336</v>
      </c>
      <c r="Q3487" s="4" t="s">
        <v>8317</v>
      </c>
      <c r="R3487" s="4" t="s">
        <v>8318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  <c r="V3487" s="14" t="s">
        <v>8367</v>
      </c>
    </row>
    <row r="3488" spans="1:22" ht="88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9">
        <f t="shared" si="270"/>
        <v>155.20000000000002</v>
      </c>
      <c r="P3488" s="8">
        <f t="shared" si="271"/>
        <v>83.142857142857139</v>
      </c>
      <c r="Q3488" s="4" t="s">
        <v>8317</v>
      </c>
      <c r="R3488" s="4" t="s">
        <v>8318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  <c r="V3488" s="14" t="s">
        <v>8370</v>
      </c>
    </row>
    <row r="3489" spans="1:22" ht="88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9">
        <f t="shared" si="270"/>
        <v>127.75000000000001</v>
      </c>
      <c r="P3489" s="8">
        <f t="shared" si="271"/>
        <v>38.712121212121211</v>
      </c>
      <c r="Q3489" s="4" t="s">
        <v>8317</v>
      </c>
      <c r="R3489" s="4" t="s">
        <v>8318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  <c r="V3489" s="14" t="s">
        <v>8370</v>
      </c>
    </row>
    <row r="3490" spans="1:22" ht="88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9">
        <f t="shared" si="270"/>
        <v>121.2</v>
      </c>
      <c r="P3490" s="8">
        <f t="shared" si="271"/>
        <v>125.37931034482759</v>
      </c>
      <c r="Q3490" s="4" t="s">
        <v>8317</v>
      </c>
      <c r="R3490" s="4" t="s">
        <v>8318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  <c r="V3490" s="14" t="s">
        <v>8372</v>
      </c>
    </row>
    <row r="3491" spans="1:22" ht="88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9">
        <f t="shared" si="270"/>
        <v>112.7</v>
      </c>
      <c r="P3491" s="8">
        <f t="shared" si="271"/>
        <v>78.263888888888886</v>
      </c>
      <c r="Q3491" s="4" t="s">
        <v>8317</v>
      </c>
      <c r="R3491" s="4" t="s">
        <v>8318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  <c r="V3491" s="14" t="s">
        <v>8369</v>
      </c>
    </row>
    <row r="3492" spans="1:22" ht="11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9">
        <f t="shared" si="270"/>
        <v>127.49999999999999</v>
      </c>
      <c r="P3492" s="8">
        <f t="shared" si="271"/>
        <v>47.222222222222221</v>
      </c>
      <c r="Q3492" s="4" t="s">
        <v>8317</v>
      </c>
      <c r="R3492" s="4" t="s">
        <v>8318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  <c r="V3492" s="14" t="s">
        <v>8372</v>
      </c>
    </row>
    <row r="3493" spans="1:22" ht="11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9">
        <f t="shared" si="270"/>
        <v>158.20000000000002</v>
      </c>
      <c r="P3493" s="8">
        <f t="shared" si="271"/>
        <v>79.099999999999994</v>
      </c>
      <c r="Q3493" s="4" t="s">
        <v>8317</v>
      </c>
      <c r="R3493" s="4" t="s">
        <v>8318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  <c r="V3493" s="14" t="s">
        <v>8369</v>
      </c>
    </row>
    <row r="3494" spans="1:22" ht="88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9">
        <f t="shared" si="270"/>
        <v>105.26894736842105</v>
      </c>
      <c r="P3494" s="8">
        <f t="shared" si="271"/>
        <v>114.29199999999999</v>
      </c>
      <c r="Q3494" s="4" t="s">
        <v>8317</v>
      </c>
      <c r="R3494" s="4" t="s">
        <v>8318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  <c r="V3494" s="14" t="s">
        <v>8375</v>
      </c>
    </row>
    <row r="3495" spans="1:22" ht="11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9">
        <f t="shared" si="270"/>
        <v>100</v>
      </c>
      <c r="P3495" s="8">
        <f t="shared" si="271"/>
        <v>51.724137931034484</v>
      </c>
      <c r="Q3495" s="4" t="s">
        <v>8317</v>
      </c>
      <c r="R3495" s="4" t="s">
        <v>8318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  <c r="V3495" s="14" t="s">
        <v>8373</v>
      </c>
    </row>
    <row r="3496" spans="1:22" ht="88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9">
        <f t="shared" si="270"/>
        <v>100</v>
      </c>
      <c r="P3496" s="8">
        <f t="shared" si="271"/>
        <v>30.76923076923077</v>
      </c>
      <c r="Q3496" s="4" t="s">
        <v>8317</v>
      </c>
      <c r="R3496" s="4" t="s">
        <v>8318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  <c r="V3496" s="14" t="s">
        <v>8377</v>
      </c>
    </row>
    <row r="3497" spans="1:22" ht="88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9">
        <f t="shared" si="270"/>
        <v>106.86</v>
      </c>
      <c r="P3497" s="8">
        <f t="shared" si="271"/>
        <v>74.208333333333329</v>
      </c>
      <c r="Q3497" s="4" t="s">
        <v>8317</v>
      </c>
      <c r="R3497" s="4" t="s">
        <v>8318</v>
      </c>
      <c r="S3497" s="13">
        <f t="shared" si="272"/>
        <v>41915.762835648144</v>
      </c>
      <c r="T3497" s="13">
        <f t="shared" si="273"/>
        <v>41944.720833333333</v>
      </c>
      <c r="U3497">
        <f t="shared" si="274"/>
        <v>2014</v>
      </c>
      <c r="V3497" s="14" t="s">
        <v>8376</v>
      </c>
    </row>
    <row r="3498" spans="1:22" ht="11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9">
        <f t="shared" si="270"/>
        <v>124.4</v>
      </c>
      <c r="P3498" s="8">
        <f t="shared" si="271"/>
        <v>47.846153846153847</v>
      </c>
      <c r="Q3498" s="4" t="s">
        <v>8317</v>
      </c>
      <c r="R3498" s="4" t="s">
        <v>8318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  <c r="V3498" s="14" t="s">
        <v>8374</v>
      </c>
    </row>
    <row r="3499" spans="1:22" ht="88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9">
        <f t="shared" si="270"/>
        <v>108.70406189555126</v>
      </c>
      <c r="P3499" s="8">
        <f t="shared" si="271"/>
        <v>34.408163265306122</v>
      </c>
      <c r="Q3499" s="4" t="s">
        <v>8317</v>
      </c>
      <c r="R3499" s="4" t="s">
        <v>8318</v>
      </c>
      <c r="S3499" s="13">
        <f t="shared" si="272"/>
        <v>42511.741944444446</v>
      </c>
      <c r="T3499" s="13">
        <f t="shared" si="273"/>
        <v>42523.916666666672</v>
      </c>
      <c r="U3499">
        <f t="shared" si="274"/>
        <v>2016</v>
      </c>
      <c r="V3499" s="14" t="s">
        <v>8370</v>
      </c>
    </row>
    <row r="3500" spans="1:22" ht="11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9">
        <f t="shared" si="270"/>
        <v>102.42424242424242</v>
      </c>
      <c r="P3500" s="8">
        <f t="shared" si="271"/>
        <v>40.238095238095241</v>
      </c>
      <c r="Q3500" s="4" t="s">
        <v>8317</v>
      </c>
      <c r="R3500" s="4" t="s">
        <v>8318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  <c r="V3500" s="14" t="s">
        <v>8372</v>
      </c>
    </row>
    <row r="3501" spans="1:22" ht="88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9">
        <f t="shared" si="270"/>
        <v>105.5</v>
      </c>
      <c r="P3501" s="8">
        <f t="shared" si="271"/>
        <v>60.285714285714285</v>
      </c>
      <c r="Q3501" s="4" t="s">
        <v>8317</v>
      </c>
      <c r="R3501" s="4" t="s">
        <v>8318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  <c r="V3501" s="14" t="s">
        <v>8370</v>
      </c>
    </row>
    <row r="3502" spans="1:22" ht="11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9">
        <f t="shared" si="270"/>
        <v>106.3</v>
      </c>
      <c r="P3502" s="8">
        <f t="shared" si="271"/>
        <v>25.30952380952381</v>
      </c>
      <c r="Q3502" s="4" t="s">
        <v>8317</v>
      </c>
      <c r="R3502" s="4" t="s">
        <v>8318</v>
      </c>
      <c r="S3502" s="13">
        <f t="shared" si="272"/>
        <v>42419.919421296298</v>
      </c>
      <c r="T3502" s="13">
        <f t="shared" si="273"/>
        <v>42436.207638888889</v>
      </c>
      <c r="U3502">
        <f t="shared" si="274"/>
        <v>2016</v>
      </c>
      <c r="V3502" s="14" t="s">
        <v>8368</v>
      </c>
    </row>
    <row r="3503" spans="1:22" ht="88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9">
        <f t="shared" si="270"/>
        <v>100.66666666666666</v>
      </c>
      <c r="P3503" s="8">
        <f t="shared" si="271"/>
        <v>35.952380952380949</v>
      </c>
      <c r="Q3503" s="4" t="s">
        <v>8317</v>
      </c>
      <c r="R3503" s="4" t="s">
        <v>8318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  <c r="V3503" s="14" t="s">
        <v>8374</v>
      </c>
    </row>
    <row r="3504" spans="1:22" ht="88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9">
        <f t="shared" si="270"/>
        <v>105.4</v>
      </c>
      <c r="P3504" s="8">
        <f t="shared" si="271"/>
        <v>136</v>
      </c>
      <c r="Q3504" s="4" t="s">
        <v>8317</v>
      </c>
      <c r="R3504" s="4" t="s">
        <v>8318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  <c r="V3504" s="14" t="s">
        <v>8372</v>
      </c>
    </row>
    <row r="3505" spans="1:22" ht="88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9">
        <f t="shared" si="270"/>
        <v>107.55999999999999</v>
      </c>
      <c r="P3505" s="8">
        <f t="shared" si="271"/>
        <v>70.763157894736835</v>
      </c>
      <c r="Q3505" s="4" t="s">
        <v>8317</v>
      </c>
      <c r="R3505" s="4" t="s">
        <v>8318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  <c r="V3505" s="14" t="s">
        <v>8371</v>
      </c>
    </row>
    <row r="3506" spans="1:22" ht="11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9">
        <f t="shared" si="270"/>
        <v>100</v>
      </c>
      <c r="P3506" s="8">
        <f t="shared" si="271"/>
        <v>125</v>
      </c>
      <c r="Q3506" s="4" t="s">
        <v>8317</v>
      </c>
      <c r="R3506" s="4" t="s">
        <v>8318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  <c r="V3506" s="14" t="s">
        <v>8376</v>
      </c>
    </row>
    <row r="3507" spans="1:22" ht="154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9">
        <f t="shared" si="270"/>
        <v>103.76</v>
      </c>
      <c r="P3507" s="8">
        <f t="shared" si="271"/>
        <v>66.512820512820511</v>
      </c>
      <c r="Q3507" s="4" t="s">
        <v>8317</v>
      </c>
      <c r="R3507" s="4" t="s">
        <v>8318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  <c r="V3507" s="14" t="s">
        <v>8370</v>
      </c>
    </row>
    <row r="3508" spans="1:22" ht="88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9">
        <f t="shared" si="270"/>
        <v>101.49999999999999</v>
      </c>
      <c r="P3508" s="8">
        <f t="shared" si="271"/>
        <v>105</v>
      </c>
      <c r="Q3508" s="4" t="s">
        <v>8317</v>
      </c>
      <c r="R3508" s="4" t="s">
        <v>8318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  <c r="V3508" s="14" t="s">
        <v>8373</v>
      </c>
    </row>
    <row r="3509" spans="1:22" ht="66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9">
        <f t="shared" si="270"/>
        <v>104.4</v>
      </c>
      <c r="P3509" s="8">
        <f t="shared" si="271"/>
        <v>145</v>
      </c>
      <c r="Q3509" s="4" t="s">
        <v>8317</v>
      </c>
      <c r="R3509" s="4" t="s">
        <v>8318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  <c r="V3509" s="14" t="s">
        <v>8370</v>
      </c>
    </row>
    <row r="3510" spans="1:22" ht="88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9">
        <f t="shared" si="270"/>
        <v>180</v>
      </c>
      <c r="P3510" s="8">
        <f t="shared" si="271"/>
        <v>12</v>
      </c>
      <c r="Q3510" s="4" t="s">
        <v>8317</v>
      </c>
      <c r="R3510" s="4" t="s">
        <v>8318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  <c r="V3510" s="14" t="s">
        <v>8369</v>
      </c>
    </row>
    <row r="3511" spans="1:22" ht="11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9">
        <f t="shared" si="270"/>
        <v>106.33333333333333</v>
      </c>
      <c r="P3511" s="8">
        <f t="shared" si="271"/>
        <v>96.666666666666671</v>
      </c>
      <c r="Q3511" s="4" t="s">
        <v>8317</v>
      </c>
      <c r="R3511" s="4" t="s">
        <v>8318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  <c r="V3511" s="14" t="s">
        <v>8377</v>
      </c>
    </row>
    <row r="3512" spans="1:22" ht="88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9">
        <f t="shared" si="270"/>
        <v>100.55555555555556</v>
      </c>
      <c r="P3512" s="8">
        <f t="shared" si="271"/>
        <v>60.333333333333336</v>
      </c>
      <c r="Q3512" s="4" t="s">
        <v>8317</v>
      </c>
      <c r="R3512" s="4" t="s">
        <v>8318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  <c r="V3512" s="14" t="s">
        <v>8371</v>
      </c>
    </row>
    <row r="3513" spans="1:22" ht="88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9">
        <f t="shared" si="270"/>
        <v>101.2</v>
      </c>
      <c r="P3513" s="8">
        <f t="shared" si="271"/>
        <v>79.89473684210526</v>
      </c>
      <c r="Q3513" s="4" t="s">
        <v>8317</v>
      </c>
      <c r="R3513" s="4" t="s">
        <v>8318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  <c r="V3513" s="14" t="s">
        <v>8376</v>
      </c>
    </row>
    <row r="3514" spans="1:22" ht="88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9">
        <f t="shared" si="270"/>
        <v>100</v>
      </c>
      <c r="P3514" s="8">
        <f t="shared" si="271"/>
        <v>58.823529411764703</v>
      </c>
      <c r="Q3514" s="4" t="s">
        <v>8317</v>
      </c>
      <c r="R3514" s="4" t="s">
        <v>8318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  <c r="V3514" s="14" t="s">
        <v>8368</v>
      </c>
    </row>
    <row r="3515" spans="1:22" ht="11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9">
        <f t="shared" si="270"/>
        <v>118.39285714285714</v>
      </c>
      <c r="P3515" s="8">
        <f t="shared" si="271"/>
        <v>75.340909090909093</v>
      </c>
      <c r="Q3515" s="4" t="s">
        <v>8317</v>
      </c>
      <c r="R3515" s="4" t="s">
        <v>8318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  <c r="V3515" s="14" t="s">
        <v>8370</v>
      </c>
    </row>
    <row r="3516" spans="1:22" ht="88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9">
        <f t="shared" si="270"/>
        <v>110.00000000000001</v>
      </c>
      <c r="P3516" s="8">
        <f t="shared" si="271"/>
        <v>55</v>
      </c>
      <c r="Q3516" s="4" t="s">
        <v>8317</v>
      </c>
      <c r="R3516" s="4" t="s">
        <v>8318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  <c r="V3516" s="14" t="s">
        <v>8367</v>
      </c>
    </row>
    <row r="3517" spans="1:22" ht="88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9">
        <f t="shared" si="270"/>
        <v>102.66666666666666</v>
      </c>
      <c r="P3517" s="8">
        <f t="shared" si="271"/>
        <v>66.956521739130437</v>
      </c>
      <c r="Q3517" s="4" t="s">
        <v>8317</v>
      </c>
      <c r="R3517" s="4" t="s">
        <v>8318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  <c r="V3517" s="14" t="s">
        <v>8370</v>
      </c>
    </row>
    <row r="3518" spans="1:22" ht="88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9">
        <f t="shared" si="270"/>
        <v>100</v>
      </c>
      <c r="P3518" s="8">
        <f t="shared" si="271"/>
        <v>227.27272727272728</v>
      </c>
      <c r="Q3518" s="4" t="s">
        <v>8317</v>
      </c>
      <c r="R3518" s="4" t="s">
        <v>8318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  <c r="V3518" s="14" t="s">
        <v>8374</v>
      </c>
    </row>
    <row r="3519" spans="1:22" ht="88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9">
        <f t="shared" si="270"/>
        <v>100</v>
      </c>
      <c r="P3519" s="8">
        <f t="shared" si="271"/>
        <v>307.69230769230768</v>
      </c>
      <c r="Q3519" s="4" t="s">
        <v>8317</v>
      </c>
      <c r="R3519" s="4" t="s">
        <v>8318</v>
      </c>
      <c r="S3519" s="13">
        <f t="shared" si="272"/>
        <v>41794.817523148144</v>
      </c>
      <c r="T3519" s="13">
        <f t="shared" si="273"/>
        <v>41824.458333333336</v>
      </c>
      <c r="U3519">
        <f t="shared" si="274"/>
        <v>2014</v>
      </c>
      <c r="V3519" s="14" t="s">
        <v>8371</v>
      </c>
    </row>
    <row r="3520" spans="1:22" ht="88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9">
        <f t="shared" si="270"/>
        <v>110.04599999999999</v>
      </c>
      <c r="P3520" s="8">
        <f t="shared" si="271"/>
        <v>50.020909090909093</v>
      </c>
      <c r="Q3520" s="4" t="s">
        <v>8317</v>
      </c>
      <c r="R3520" s="4" t="s">
        <v>8318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  <c r="V3520" s="14" t="s">
        <v>8375</v>
      </c>
    </row>
    <row r="3521" spans="1:22" ht="88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9">
        <f t="shared" si="270"/>
        <v>101.35000000000001</v>
      </c>
      <c r="P3521" s="8">
        <f t="shared" si="271"/>
        <v>72.392857142857139</v>
      </c>
      <c r="Q3521" s="4" t="s">
        <v>8317</v>
      </c>
      <c r="R3521" s="4" t="s">
        <v>8318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  <c r="V3521" s="14" t="s">
        <v>8368</v>
      </c>
    </row>
    <row r="3522" spans="1:22" ht="66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9">
        <f t="shared" si="270"/>
        <v>100.75</v>
      </c>
      <c r="P3522" s="8">
        <f t="shared" si="271"/>
        <v>95.952380952380949</v>
      </c>
      <c r="Q3522" s="4" t="s">
        <v>8317</v>
      </c>
      <c r="R3522" s="4" t="s">
        <v>8318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  <c r="V3522" s="14" t="s">
        <v>8374</v>
      </c>
    </row>
    <row r="3523" spans="1:22" ht="88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9">
        <f t="shared" ref="O3523:O3586" si="275">+(E3523/D3523)*100</f>
        <v>169.42857142857144</v>
      </c>
      <c r="P3523" s="8">
        <f t="shared" ref="P3523:P3586" si="276">+IFERROR(E3523/L3523,0)</f>
        <v>45.615384615384613</v>
      </c>
      <c r="Q3523" s="4" t="s">
        <v>8317</v>
      </c>
      <c r="R3523" s="4" t="s">
        <v>8318</v>
      </c>
      <c r="S3523" s="13">
        <f t="shared" ref="S3523:S3586" si="277">(((J3523/86400)+25569))</f>
        <v>41881.361342592594</v>
      </c>
      <c r="T3523" s="13">
        <f t="shared" ref="T3523:T3586" si="278">(((I3523/86400)+25569))</f>
        <v>41911.361342592594</v>
      </c>
      <c r="U3523">
        <f t="shared" ref="U3523:U3586" si="279">+YEAR(S3523)</f>
        <v>2014</v>
      </c>
      <c r="V3523" s="14" t="s">
        <v>8374</v>
      </c>
    </row>
    <row r="3524" spans="1:22" ht="11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9">
        <f t="shared" si="275"/>
        <v>100</v>
      </c>
      <c r="P3524" s="8">
        <f t="shared" si="276"/>
        <v>41.029411764705884</v>
      </c>
      <c r="Q3524" s="4" t="s">
        <v>8317</v>
      </c>
      <c r="R3524" s="4" t="s">
        <v>8318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  <c r="V3524" s="14" t="s">
        <v>8374</v>
      </c>
    </row>
    <row r="3525" spans="1:22" ht="88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9">
        <f t="shared" si="275"/>
        <v>113.65</v>
      </c>
      <c r="P3525" s="8">
        <f t="shared" si="276"/>
        <v>56.825000000000003</v>
      </c>
      <c r="Q3525" s="4" t="s">
        <v>8317</v>
      </c>
      <c r="R3525" s="4" t="s">
        <v>8318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  <c r="V3525" s="14" t="s">
        <v>8373</v>
      </c>
    </row>
    <row r="3526" spans="1:22" ht="88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9">
        <f t="shared" si="275"/>
        <v>101.56</v>
      </c>
      <c r="P3526" s="8">
        <f t="shared" si="276"/>
        <v>137.24324324324326</v>
      </c>
      <c r="Q3526" s="4" t="s">
        <v>8317</v>
      </c>
      <c r="R3526" s="4" t="s">
        <v>8318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  <c r="V3526" s="14" t="s">
        <v>8374</v>
      </c>
    </row>
    <row r="3527" spans="1:22" ht="88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9">
        <f t="shared" si="275"/>
        <v>106</v>
      </c>
      <c r="P3527" s="8">
        <f t="shared" si="276"/>
        <v>75.714285714285708</v>
      </c>
      <c r="Q3527" s="4" t="s">
        <v>8317</v>
      </c>
      <c r="R3527" s="4" t="s">
        <v>8318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  <c r="V3527" s="14" t="s">
        <v>8373</v>
      </c>
    </row>
    <row r="3528" spans="1:22" ht="88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9">
        <f t="shared" si="275"/>
        <v>102</v>
      </c>
      <c r="P3528" s="8">
        <f t="shared" si="276"/>
        <v>99</v>
      </c>
      <c r="Q3528" s="4" t="s">
        <v>8317</v>
      </c>
      <c r="R3528" s="4" t="s">
        <v>8318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  <c r="V3528" s="14" t="s">
        <v>8372</v>
      </c>
    </row>
    <row r="3529" spans="1:22" ht="11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9">
        <f t="shared" si="275"/>
        <v>116.91666666666667</v>
      </c>
      <c r="P3529" s="8">
        <f t="shared" si="276"/>
        <v>81.569767441860463</v>
      </c>
      <c r="Q3529" s="4" t="s">
        <v>8317</v>
      </c>
      <c r="R3529" s="4" t="s">
        <v>8318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  <c r="V3529" s="14" t="s">
        <v>8371</v>
      </c>
    </row>
    <row r="3530" spans="1:22" ht="88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9">
        <f t="shared" si="275"/>
        <v>101.15151515151514</v>
      </c>
      <c r="P3530" s="8">
        <f t="shared" si="276"/>
        <v>45.108108108108105</v>
      </c>
      <c r="Q3530" s="4" t="s">
        <v>8317</v>
      </c>
      <c r="R3530" s="4" t="s">
        <v>8318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  <c r="V3530" s="14" t="s">
        <v>8378</v>
      </c>
    </row>
    <row r="3531" spans="1:22" ht="11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9">
        <f t="shared" si="275"/>
        <v>132</v>
      </c>
      <c r="P3531" s="8">
        <f t="shared" si="276"/>
        <v>36.666666666666664</v>
      </c>
      <c r="Q3531" s="4" t="s">
        <v>8317</v>
      </c>
      <c r="R3531" s="4" t="s">
        <v>8318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  <c r="V3531" s="14" t="s">
        <v>8371</v>
      </c>
    </row>
    <row r="3532" spans="1:22" ht="11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9">
        <f t="shared" si="275"/>
        <v>100</v>
      </c>
      <c r="P3532" s="8">
        <f t="shared" si="276"/>
        <v>125</v>
      </c>
      <c r="Q3532" s="4" t="s">
        <v>8317</v>
      </c>
      <c r="R3532" s="4" t="s">
        <v>8318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  <c r="V3532" s="14" t="s">
        <v>8372</v>
      </c>
    </row>
    <row r="3533" spans="1:22" ht="44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9">
        <f t="shared" si="275"/>
        <v>128</v>
      </c>
      <c r="P3533" s="8">
        <f t="shared" si="276"/>
        <v>49.230769230769234</v>
      </c>
      <c r="Q3533" s="4" t="s">
        <v>8317</v>
      </c>
      <c r="R3533" s="4" t="s">
        <v>8318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  <c r="V3533" s="14" t="s">
        <v>8370</v>
      </c>
    </row>
    <row r="3534" spans="1:22" ht="11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9">
        <f t="shared" si="275"/>
        <v>118.95833333333334</v>
      </c>
      <c r="P3534" s="8">
        <f t="shared" si="276"/>
        <v>42.296296296296298</v>
      </c>
      <c r="Q3534" s="4" t="s">
        <v>8317</v>
      </c>
      <c r="R3534" s="4" t="s">
        <v>8318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  <c r="V3534" s="14" t="s">
        <v>8375</v>
      </c>
    </row>
    <row r="3535" spans="1:22" ht="11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9">
        <f t="shared" si="275"/>
        <v>126.2</v>
      </c>
      <c r="P3535" s="8">
        <f t="shared" si="276"/>
        <v>78.875</v>
      </c>
      <c r="Q3535" s="4" t="s">
        <v>8317</v>
      </c>
      <c r="R3535" s="4" t="s">
        <v>8318</v>
      </c>
      <c r="S3535" s="13">
        <f t="shared" si="277"/>
        <v>42289.761192129634</v>
      </c>
      <c r="T3535" s="13">
        <f t="shared" si="278"/>
        <v>42319.802858796298</v>
      </c>
      <c r="U3535">
        <f t="shared" si="279"/>
        <v>2015</v>
      </c>
      <c r="V3535" s="14" t="s">
        <v>8376</v>
      </c>
    </row>
    <row r="3536" spans="1:22" ht="88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9">
        <f t="shared" si="275"/>
        <v>156.20000000000002</v>
      </c>
      <c r="P3536" s="8">
        <f t="shared" si="276"/>
        <v>38.284313725490193</v>
      </c>
      <c r="Q3536" s="4" t="s">
        <v>8317</v>
      </c>
      <c r="R3536" s="4" t="s">
        <v>8318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  <c r="V3536" s="14" t="s">
        <v>8374</v>
      </c>
    </row>
    <row r="3537" spans="1:22" ht="88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9">
        <f t="shared" si="275"/>
        <v>103.15</v>
      </c>
      <c r="P3537" s="8">
        <f t="shared" si="276"/>
        <v>44.847826086956523</v>
      </c>
      <c r="Q3537" s="4" t="s">
        <v>8317</v>
      </c>
      <c r="R3537" s="4" t="s">
        <v>8318</v>
      </c>
      <c r="S3537" s="13">
        <f t="shared" si="277"/>
        <v>42248.640162037038</v>
      </c>
      <c r="T3537" s="13">
        <f t="shared" si="278"/>
        <v>42279.75</v>
      </c>
      <c r="U3537">
        <f t="shared" si="279"/>
        <v>2015</v>
      </c>
      <c r="V3537" s="14" t="s">
        <v>8375</v>
      </c>
    </row>
    <row r="3538" spans="1:22" ht="88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9">
        <f t="shared" si="275"/>
        <v>153.33333333333334</v>
      </c>
      <c r="P3538" s="8">
        <f t="shared" si="276"/>
        <v>13.529411764705882</v>
      </c>
      <c r="Q3538" s="4" t="s">
        <v>8317</v>
      </c>
      <c r="R3538" s="4" t="s">
        <v>8318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  <c r="V3538" s="14" t="s">
        <v>8377</v>
      </c>
    </row>
    <row r="3539" spans="1:22" ht="88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9">
        <f t="shared" si="275"/>
        <v>180.44444444444446</v>
      </c>
      <c r="P3539" s="8">
        <f t="shared" si="276"/>
        <v>43.5</v>
      </c>
      <c r="Q3539" s="4" t="s">
        <v>8317</v>
      </c>
      <c r="R3539" s="4" t="s">
        <v>8318</v>
      </c>
      <c r="S3539" s="13">
        <f t="shared" si="277"/>
        <v>41923.354351851856</v>
      </c>
      <c r="T3539" s="13">
        <f t="shared" si="278"/>
        <v>41960.332638888889</v>
      </c>
      <c r="U3539">
        <f t="shared" si="279"/>
        <v>2014</v>
      </c>
      <c r="V3539" s="14" t="s">
        <v>8376</v>
      </c>
    </row>
    <row r="3540" spans="1:22" ht="11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9">
        <f t="shared" si="275"/>
        <v>128.44999999999999</v>
      </c>
      <c r="P3540" s="8">
        <f t="shared" si="276"/>
        <v>30.951807228915662</v>
      </c>
      <c r="Q3540" s="4" t="s">
        <v>8317</v>
      </c>
      <c r="R3540" s="4" t="s">
        <v>8318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  <c r="V3540" s="14" t="s">
        <v>8373</v>
      </c>
    </row>
    <row r="3541" spans="1:22" ht="88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9">
        <f t="shared" si="275"/>
        <v>119.66666666666667</v>
      </c>
      <c r="P3541" s="8">
        <f t="shared" si="276"/>
        <v>55.230769230769234</v>
      </c>
      <c r="Q3541" s="4" t="s">
        <v>8317</v>
      </c>
      <c r="R3541" s="4" t="s">
        <v>8318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  <c r="V3541" s="14" t="s">
        <v>8374</v>
      </c>
    </row>
    <row r="3542" spans="1:22" ht="88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9">
        <f t="shared" si="275"/>
        <v>123</v>
      </c>
      <c r="P3542" s="8">
        <f t="shared" si="276"/>
        <v>46.125</v>
      </c>
      <c r="Q3542" s="4" t="s">
        <v>8317</v>
      </c>
      <c r="R3542" s="4" t="s">
        <v>8318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  <c r="V3542" s="14" t="s">
        <v>8370</v>
      </c>
    </row>
    <row r="3543" spans="1:22" ht="88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9">
        <f t="shared" si="275"/>
        <v>105</v>
      </c>
      <c r="P3543" s="8">
        <f t="shared" si="276"/>
        <v>39.375</v>
      </c>
      <c r="Q3543" s="4" t="s">
        <v>8317</v>
      </c>
      <c r="R3543" s="4" t="s">
        <v>8318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  <c r="V3543" s="14" t="s">
        <v>8374</v>
      </c>
    </row>
    <row r="3544" spans="1:22" ht="88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9">
        <f t="shared" si="275"/>
        <v>102.23636363636363</v>
      </c>
      <c r="P3544" s="8">
        <f t="shared" si="276"/>
        <v>66.152941176470591</v>
      </c>
      <c r="Q3544" s="4" t="s">
        <v>8317</v>
      </c>
      <c r="R3544" s="4" t="s">
        <v>8318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  <c r="V3544" s="14" t="s">
        <v>8373</v>
      </c>
    </row>
    <row r="3545" spans="1:22" ht="66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9">
        <f t="shared" si="275"/>
        <v>104.66666666666666</v>
      </c>
      <c r="P3545" s="8">
        <f t="shared" si="276"/>
        <v>54.137931034482762</v>
      </c>
      <c r="Q3545" s="4" t="s">
        <v>8317</v>
      </c>
      <c r="R3545" s="4" t="s">
        <v>8318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  <c r="V3545" s="14" t="s">
        <v>8370</v>
      </c>
    </row>
    <row r="3546" spans="1:22" ht="66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9">
        <f t="shared" si="275"/>
        <v>100</v>
      </c>
      <c r="P3546" s="8">
        <f t="shared" si="276"/>
        <v>104.16666666666667</v>
      </c>
      <c r="Q3546" s="4" t="s">
        <v>8317</v>
      </c>
      <c r="R3546" s="4" t="s">
        <v>8318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  <c r="V3546" s="14" t="s">
        <v>8368</v>
      </c>
    </row>
    <row r="3547" spans="1:22" ht="11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9">
        <f t="shared" si="275"/>
        <v>100.4</v>
      </c>
      <c r="P3547" s="8">
        <f t="shared" si="276"/>
        <v>31.375</v>
      </c>
      <c r="Q3547" s="4" t="s">
        <v>8317</v>
      </c>
      <c r="R3547" s="4" t="s">
        <v>8318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  <c r="V3547" s="14" t="s">
        <v>8372</v>
      </c>
    </row>
    <row r="3548" spans="1:22" ht="88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9">
        <f t="shared" si="275"/>
        <v>102.27272727272727</v>
      </c>
      <c r="P3548" s="8">
        <f t="shared" si="276"/>
        <v>59.210526315789473</v>
      </c>
      <c r="Q3548" s="4" t="s">
        <v>8317</v>
      </c>
      <c r="R3548" s="4" t="s">
        <v>8318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  <c r="V3548" s="14" t="s">
        <v>8372</v>
      </c>
    </row>
    <row r="3549" spans="1:22" ht="88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9">
        <f t="shared" si="275"/>
        <v>114.40928571428573</v>
      </c>
      <c r="P3549" s="8">
        <f t="shared" si="276"/>
        <v>119.17633928571429</v>
      </c>
      <c r="Q3549" s="4" t="s">
        <v>8317</v>
      </c>
      <c r="R3549" s="4" t="s">
        <v>8318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  <c r="V3549" s="14" t="s">
        <v>8369</v>
      </c>
    </row>
    <row r="3550" spans="1:22" ht="88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9">
        <f t="shared" si="275"/>
        <v>101.9047619047619</v>
      </c>
      <c r="P3550" s="8">
        <f t="shared" si="276"/>
        <v>164.61538461538461</v>
      </c>
      <c r="Q3550" s="4" t="s">
        <v>8317</v>
      </c>
      <c r="R3550" s="4" t="s">
        <v>8318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  <c r="V3550" s="14" t="s">
        <v>8368</v>
      </c>
    </row>
    <row r="3551" spans="1:22" ht="88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9">
        <f t="shared" si="275"/>
        <v>102</v>
      </c>
      <c r="P3551" s="8">
        <f t="shared" si="276"/>
        <v>24.285714285714285</v>
      </c>
      <c r="Q3551" s="4" t="s">
        <v>8317</v>
      </c>
      <c r="R3551" s="4" t="s">
        <v>8318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  <c r="V3551" s="14" t="s">
        <v>8374</v>
      </c>
    </row>
    <row r="3552" spans="1:22" ht="88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9">
        <f t="shared" si="275"/>
        <v>104.80000000000001</v>
      </c>
      <c r="P3552" s="8">
        <f t="shared" si="276"/>
        <v>40.9375</v>
      </c>
      <c r="Q3552" s="4" t="s">
        <v>8317</v>
      </c>
      <c r="R3552" s="4" t="s">
        <v>8318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  <c r="V3552" s="14" t="s">
        <v>8369</v>
      </c>
    </row>
    <row r="3553" spans="1:22" ht="88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9">
        <f t="shared" si="275"/>
        <v>101.83333333333333</v>
      </c>
      <c r="P3553" s="8">
        <f t="shared" si="276"/>
        <v>61.1</v>
      </c>
      <c r="Q3553" s="4" t="s">
        <v>8317</v>
      </c>
      <c r="R3553" s="4" t="s">
        <v>8318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  <c r="V3553" s="14" t="s">
        <v>8369</v>
      </c>
    </row>
    <row r="3554" spans="1:22" ht="11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9">
        <f t="shared" si="275"/>
        <v>100</v>
      </c>
      <c r="P3554" s="8">
        <f t="shared" si="276"/>
        <v>38.65</v>
      </c>
      <c r="Q3554" s="4" t="s">
        <v>8317</v>
      </c>
      <c r="R3554" s="4" t="s">
        <v>8318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  <c r="V3554" s="14" t="s">
        <v>8370</v>
      </c>
    </row>
    <row r="3555" spans="1:22" ht="88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9">
        <f t="shared" si="275"/>
        <v>106.27272727272728</v>
      </c>
      <c r="P3555" s="8">
        <f t="shared" si="276"/>
        <v>56.20192307692308</v>
      </c>
      <c r="Q3555" s="4" t="s">
        <v>8317</v>
      </c>
      <c r="R3555" s="4" t="s">
        <v>8318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  <c r="V3555" s="14" t="s">
        <v>8373</v>
      </c>
    </row>
    <row r="3556" spans="1:22" ht="88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9">
        <f t="shared" si="275"/>
        <v>113.42219999999999</v>
      </c>
      <c r="P3556" s="8">
        <f t="shared" si="276"/>
        <v>107.00207547169811</v>
      </c>
      <c r="Q3556" s="4" t="s">
        <v>8317</v>
      </c>
      <c r="R3556" s="4" t="s">
        <v>8318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  <c r="V3556" s="14" t="s">
        <v>8367</v>
      </c>
    </row>
    <row r="3557" spans="1:22" ht="88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9">
        <f t="shared" si="275"/>
        <v>100</v>
      </c>
      <c r="P3557" s="8">
        <f t="shared" si="276"/>
        <v>171.42857142857142</v>
      </c>
      <c r="Q3557" s="4" t="s">
        <v>8317</v>
      </c>
      <c r="R3557" s="4" t="s">
        <v>8318</v>
      </c>
      <c r="S3557" s="13">
        <f t="shared" si="277"/>
        <v>42661.442060185189</v>
      </c>
      <c r="T3557" s="13">
        <f t="shared" si="278"/>
        <v>42691.483726851853</v>
      </c>
      <c r="U3557">
        <f t="shared" si="279"/>
        <v>2016</v>
      </c>
      <c r="V3557" s="14" t="s">
        <v>8376</v>
      </c>
    </row>
    <row r="3558" spans="1:22" ht="11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9">
        <f t="shared" si="275"/>
        <v>100.45454545454547</v>
      </c>
      <c r="P3558" s="8">
        <f t="shared" si="276"/>
        <v>110.5</v>
      </c>
      <c r="Q3558" s="4" t="s">
        <v>8317</v>
      </c>
      <c r="R3558" s="4" t="s">
        <v>8318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  <c r="V3558" s="14" t="s">
        <v>8371</v>
      </c>
    </row>
    <row r="3559" spans="1:22" ht="11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9">
        <f t="shared" si="275"/>
        <v>100.03599999999999</v>
      </c>
      <c r="P3559" s="8">
        <f t="shared" si="276"/>
        <v>179.27598566308242</v>
      </c>
      <c r="Q3559" s="4" t="s">
        <v>8317</v>
      </c>
      <c r="R3559" s="4" t="s">
        <v>8318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  <c r="V3559" s="14" t="s">
        <v>8369</v>
      </c>
    </row>
    <row r="3560" spans="1:22" ht="88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9">
        <f t="shared" si="275"/>
        <v>144</v>
      </c>
      <c r="P3560" s="8">
        <f t="shared" si="276"/>
        <v>22.90909090909091</v>
      </c>
      <c r="Q3560" s="4" t="s">
        <v>8317</v>
      </c>
      <c r="R3560" s="4" t="s">
        <v>8318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  <c r="V3560" s="14" t="s">
        <v>8370</v>
      </c>
    </row>
    <row r="3561" spans="1:22" ht="88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9">
        <f t="shared" si="275"/>
        <v>103.49999999999999</v>
      </c>
      <c r="P3561" s="8">
        <f t="shared" si="276"/>
        <v>43.125</v>
      </c>
      <c r="Q3561" s="4" t="s">
        <v>8317</v>
      </c>
      <c r="R3561" s="4" t="s">
        <v>8318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  <c r="V3561" s="14" t="s">
        <v>8373</v>
      </c>
    </row>
    <row r="3562" spans="1:22" ht="11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9">
        <f t="shared" si="275"/>
        <v>108.43750000000001</v>
      </c>
      <c r="P3562" s="8">
        <f t="shared" si="276"/>
        <v>46.891891891891895</v>
      </c>
      <c r="Q3562" s="4" t="s">
        <v>8317</v>
      </c>
      <c r="R3562" s="4" t="s">
        <v>8318</v>
      </c>
      <c r="S3562" s="13">
        <f t="shared" si="277"/>
        <v>42115.889652777776</v>
      </c>
      <c r="T3562" s="13">
        <f t="shared" si="278"/>
        <v>42151.114583333328</v>
      </c>
      <c r="U3562">
        <f t="shared" si="279"/>
        <v>2015</v>
      </c>
      <c r="V3562" s="14" t="s">
        <v>8369</v>
      </c>
    </row>
    <row r="3563" spans="1:22" ht="17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9">
        <f t="shared" si="275"/>
        <v>102.4</v>
      </c>
      <c r="P3563" s="8">
        <f t="shared" si="276"/>
        <v>47.407407407407405</v>
      </c>
      <c r="Q3563" s="4" t="s">
        <v>8317</v>
      </c>
      <c r="R3563" s="4" t="s">
        <v>8318</v>
      </c>
      <c r="S3563" s="13">
        <f t="shared" si="277"/>
        <v>42203.680300925931</v>
      </c>
      <c r="T3563" s="13">
        <f t="shared" si="278"/>
        <v>42221.775000000001</v>
      </c>
      <c r="U3563">
        <f t="shared" si="279"/>
        <v>2015</v>
      </c>
      <c r="V3563" s="14" t="s">
        <v>8373</v>
      </c>
    </row>
    <row r="3564" spans="1:22" ht="11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9">
        <f t="shared" si="275"/>
        <v>148.88888888888889</v>
      </c>
      <c r="P3564" s="8">
        <f t="shared" si="276"/>
        <v>15.129032258064516</v>
      </c>
      <c r="Q3564" s="4" t="s">
        <v>8317</v>
      </c>
      <c r="R3564" s="4" t="s">
        <v>8318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  <c r="V3564" s="14" t="s">
        <v>8372</v>
      </c>
    </row>
    <row r="3565" spans="1:22" ht="11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9">
        <f t="shared" si="275"/>
        <v>105.49000000000002</v>
      </c>
      <c r="P3565" s="8">
        <f t="shared" si="276"/>
        <v>21.098000000000003</v>
      </c>
      <c r="Q3565" s="4" t="s">
        <v>8317</v>
      </c>
      <c r="R3565" s="4" t="s">
        <v>8318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  <c r="V3565" s="14" t="s">
        <v>8373</v>
      </c>
    </row>
    <row r="3566" spans="1:22" ht="66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9">
        <f t="shared" si="275"/>
        <v>100.49999999999999</v>
      </c>
      <c r="P3566" s="8">
        <f t="shared" si="276"/>
        <v>59.117647058823529</v>
      </c>
      <c r="Q3566" s="4" t="s">
        <v>8317</v>
      </c>
      <c r="R3566" s="4" t="s">
        <v>8318</v>
      </c>
      <c r="S3566" s="13">
        <f t="shared" si="277"/>
        <v>42236.623252314814</v>
      </c>
      <c r="T3566" s="13">
        <f t="shared" si="278"/>
        <v>42282.666666666672</v>
      </c>
      <c r="U3566">
        <f t="shared" si="279"/>
        <v>2015</v>
      </c>
      <c r="V3566" s="14" t="s">
        <v>8374</v>
      </c>
    </row>
    <row r="3567" spans="1:22" ht="11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9">
        <f t="shared" si="275"/>
        <v>130.55555555555557</v>
      </c>
      <c r="P3567" s="8">
        <f t="shared" si="276"/>
        <v>97.916666666666671</v>
      </c>
      <c r="Q3567" s="4" t="s">
        <v>8317</v>
      </c>
      <c r="R3567" s="4" t="s">
        <v>8318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  <c r="V3567" s="14" t="s">
        <v>8378</v>
      </c>
    </row>
    <row r="3568" spans="1:22" ht="11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9">
        <f t="shared" si="275"/>
        <v>104.75000000000001</v>
      </c>
      <c r="P3568" s="8">
        <f t="shared" si="276"/>
        <v>55.131578947368418</v>
      </c>
      <c r="Q3568" s="4" t="s">
        <v>8317</v>
      </c>
      <c r="R3568" s="4" t="s">
        <v>8318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  <c r="V3568" s="14" t="s">
        <v>8378</v>
      </c>
    </row>
    <row r="3569" spans="1:22" ht="88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9">
        <f t="shared" si="275"/>
        <v>108.80000000000001</v>
      </c>
      <c r="P3569" s="8">
        <f t="shared" si="276"/>
        <v>26.536585365853657</v>
      </c>
      <c r="Q3569" s="4" t="s">
        <v>8317</v>
      </c>
      <c r="R3569" s="4" t="s">
        <v>8318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  <c r="V3569" s="14" t="s">
        <v>8370</v>
      </c>
    </row>
    <row r="3570" spans="1:22" ht="110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9">
        <f t="shared" si="275"/>
        <v>111.00000000000001</v>
      </c>
      <c r="P3570" s="8">
        <f t="shared" si="276"/>
        <v>58.421052631578945</v>
      </c>
      <c r="Q3570" s="4" t="s">
        <v>8317</v>
      </c>
      <c r="R3570" s="4" t="s">
        <v>8318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  <c r="V3570" s="14" t="s">
        <v>8374</v>
      </c>
    </row>
    <row r="3571" spans="1:22" ht="88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9">
        <f t="shared" si="275"/>
        <v>100.47999999999999</v>
      </c>
      <c r="P3571" s="8">
        <f t="shared" si="276"/>
        <v>122.53658536585365</v>
      </c>
      <c r="Q3571" s="4" t="s">
        <v>8317</v>
      </c>
      <c r="R3571" s="4" t="s">
        <v>8318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  <c r="V3571" s="14" t="s">
        <v>8378</v>
      </c>
    </row>
    <row r="3572" spans="1:22" ht="88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9">
        <f t="shared" si="275"/>
        <v>114.35</v>
      </c>
      <c r="P3572" s="8">
        <f t="shared" si="276"/>
        <v>87.961538461538467</v>
      </c>
      <c r="Q3572" s="4" t="s">
        <v>8317</v>
      </c>
      <c r="R3572" s="4" t="s">
        <v>8318</v>
      </c>
      <c r="S3572" s="13">
        <f t="shared" si="277"/>
        <v>41976.331979166665</v>
      </c>
      <c r="T3572" s="13">
        <f t="shared" si="278"/>
        <v>42004.291666666672</v>
      </c>
      <c r="U3572">
        <f t="shared" si="279"/>
        <v>2014</v>
      </c>
      <c r="V3572" s="14" t="s">
        <v>8378</v>
      </c>
    </row>
    <row r="3573" spans="1:22" ht="88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9">
        <f t="shared" si="275"/>
        <v>122.06666666666666</v>
      </c>
      <c r="P3573" s="8">
        <f t="shared" si="276"/>
        <v>73.239999999999995</v>
      </c>
      <c r="Q3573" s="4" t="s">
        <v>8317</v>
      </c>
      <c r="R3573" s="4" t="s">
        <v>8318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  <c r="V3573" s="14" t="s">
        <v>8375</v>
      </c>
    </row>
    <row r="3574" spans="1:22" ht="66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9">
        <f t="shared" si="275"/>
        <v>100</v>
      </c>
      <c r="P3574" s="8">
        <f t="shared" si="276"/>
        <v>55.555555555555557</v>
      </c>
      <c r="Q3574" s="4" t="s">
        <v>8317</v>
      </c>
      <c r="R3574" s="4" t="s">
        <v>8318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  <c r="V3574" s="14" t="s">
        <v>8370</v>
      </c>
    </row>
    <row r="3575" spans="1:22" ht="66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9">
        <f t="shared" si="275"/>
        <v>102.8</v>
      </c>
      <c r="P3575" s="8">
        <f t="shared" si="276"/>
        <v>39.53846153846154</v>
      </c>
      <c r="Q3575" s="4" t="s">
        <v>8317</v>
      </c>
      <c r="R3575" s="4" t="s">
        <v>8318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  <c r="V3575" s="14" t="s">
        <v>8376</v>
      </c>
    </row>
    <row r="3576" spans="1:22" ht="88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9">
        <f t="shared" si="275"/>
        <v>106.12068965517241</v>
      </c>
      <c r="P3576" s="8">
        <f t="shared" si="276"/>
        <v>136.77777777777777</v>
      </c>
      <c r="Q3576" s="4" t="s">
        <v>8317</v>
      </c>
      <c r="R3576" s="4" t="s">
        <v>8318</v>
      </c>
      <c r="S3576" s="13">
        <f t="shared" si="277"/>
        <v>41926.942685185189</v>
      </c>
      <c r="T3576" s="13">
        <f t="shared" si="278"/>
        <v>41956.984351851846</v>
      </c>
      <c r="U3576">
        <f t="shared" si="279"/>
        <v>2014</v>
      </c>
      <c r="V3576" s="14" t="s">
        <v>8376</v>
      </c>
    </row>
    <row r="3577" spans="1:22" ht="88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9">
        <f t="shared" si="275"/>
        <v>101.33000000000001</v>
      </c>
      <c r="P3577" s="8">
        <f t="shared" si="276"/>
        <v>99.343137254901961</v>
      </c>
      <c r="Q3577" s="4" t="s">
        <v>8317</v>
      </c>
      <c r="R3577" s="4" t="s">
        <v>8318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  <c r="V3577" s="14" t="s">
        <v>8373</v>
      </c>
    </row>
    <row r="3578" spans="1:22" ht="88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9">
        <f t="shared" si="275"/>
        <v>100</v>
      </c>
      <c r="P3578" s="8">
        <f t="shared" si="276"/>
        <v>20</v>
      </c>
      <c r="Q3578" s="4" t="s">
        <v>8317</v>
      </c>
      <c r="R3578" s="4" t="s">
        <v>8318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  <c r="V3578" s="14" t="s">
        <v>8376</v>
      </c>
    </row>
    <row r="3579" spans="1:22" ht="88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9">
        <f t="shared" si="275"/>
        <v>130</v>
      </c>
      <c r="P3579" s="8">
        <f t="shared" si="276"/>
        <v>28.888888888888889</v>
      </c>
      <c r="Q3579" s="4" t="s">
        <v>8317</v>
      </c>
      <c r="R3579" s="4" t="s">
        <v>8318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  <c r="V3579" s="14" t="s">
        <v>8372</v>
      </c>
    </row>
    <row r="3580" spans="1:22" ht="88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9">
        <f t="shared" si="275"/>
        <v>100.01333333333334</v>
      </c>
      <c r="P3580" s="8">
        <f t="shared" si="276"/>
        <v>40.545945945945945</v>
      </c>
      <c r="Q3580" s="4" t="s">
        <v>8317</v>
      </c>
      <c r="R3580" s="4" t="s">
        <v>8318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  <c r="V3580" s="14" t="s">
        <v>8372</v>
      </c>
    </row>
    <row r="3581" spans="1:22" ht="11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9">
        <f t="shared" si="275"/>
        <v>100</v>
      </c>
      <c r="P3581" s="8">
        <f t="shared" si="276"/>
        <v>35.714285714285715</v>
      </c>
      <c r="Q3581" s="4" t="s">
        <v>8317</v>
      </c>
      <c r="R3581" s="4" t="s">
        <v>8318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  <c r="V3581" s="14" t="s">
        <v>8372</v>
      </c>
    </row>
    <row r="3582" spans="1:22" ht="88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9">
        <f t="shared" si="275"/>
        <v>113.88888888888889</v>
      </c>
      <c r="P3582" s="8">
        <f t="shared" si="276"/>
        <v>37.962962962962962</v>
      </c>
      <c r="Q3582" s="4" t="s">
        <v>8317</v>
      </c>
      <c r="R3582" s="4" t="s">
        <v>8318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  <c r="V3582" s="14" t="s">
        <v>8367</v>
      </c>
    </row>
    <row r="3583" spans="1:22" ht="88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9">
        <f t="shared" si="275"/>
        <v>100</v>
      </c>
      <c r="P3583" s="8">
        <f t="shared" si="276"/>
        <v>33.333333333333336</v>
      </c>
      <c r="Q3583" s="4" t="s">
        <v>8317</v>
      </c>
      <c r="R3583" s="4" t="s">
        <v>8318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  <c r="V3583" s="14" t="s">
        <v>8373</v>
      </c>
    </row>
    <row r="3584" spans="1:22" ht="88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9">
        <f t="shared" si="275"/>
        <v>287</v>
      </c>
      <c r="P3584" s="8">
        <f t="shared" si="276"/>
        <v>58.571428571428569</v>
      </c>
      <c r="Q3584" s="4" t="s">
        <v>8317</v>
      </c>
      <c r="R3584" s="4" t="s">
        <v>8318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  <c r="V3584" s="14" t="s">
        <v>8372</v>
      </c>
    </row>
    <row r="3585" spans="1:22" ht="88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9">
        <f t="shared" si="275"/>
        <v>108.5</v>
      </c>
      <c r="P3585" s="8">
        <f t="shared" si="276"/>
        <v>135.625</v>
      </c>
      <c r="Q3585" s="4" t="s">
        <v>8317</v>
      </c>
      <c r="R3585" s="4" t="s">
        <v>8318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  <c r="V3585" s="14" t="s">
        <v>8368</v>
      </c>
    </row>
    <row r="3586" spans="1:22" ht="132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9">
        <f t="shared" si="275"/>
        <v>115.5</v>
      </c>
      <c r="P3586" s="8">
        <f t="shared" si="276"/>
        <v>30.9375</v>
      </c>
      <c r="Q3586" s="4" t="s">
        <v>8317</v>
      </c>
      <c r="R3586" s="4" t="s">
        <v>8318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  <c r="V3586" s="14" t="s">
        <v>8371</v>
      </c>
    </row>
    <row r="3587" spans="1:22" ht="88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9">
        <f t="shared" ref="O3587:O3650" si="280">+(E3587/D3587)*100</f>
        <v>119.11764705882352</v>
      </c>
      <c r="P3587" s="8">
        <f t="shared" ref="P3587:P3650" si="281">+IFERROR(E3587/L3587,0)</f>
        <v>176.08695652173913</v>
      </c>
      <c r="Q3587" s="4" t="s">
        <v>8317</v>
      </c>
      <c r="R3587" s="4" t="s">
        <v>8318</v>
      </c>
      <c r="S3587" s="13">
        <f t="shared" ref="S3587:S3650" si="282">(((J3587/86400)+25569))</f>
        <v>41964.716319444444</v>
      </c>
      <c r="T3587" s="13">
        <f t="shared" ref="T3587:T3650" si="283">(((I3587/86400)+25569))</f>
        <v>41994.716319444444</v>
      </c>
      <c r="U3587">
        <f t="shared" ref="U3587:U3650" si="284">+YEAR(S3587)</f>
        <v>2014</v>
      </c>
      <c r="V3587" s="14" t="s">
        <v>8377</v>
      </c>
    </row>
    <row r="3588" spans="1:22" ht="44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9">
        <f t="shared" si="280"/>
        <v>109.42666666666668</v>
      </c>
      <c r="P3588" s="8">
        <f t="shared" si="281"/>
        <v>151.9814814814815</v>
      </c>
      <c r="Q3588" s="4" t="s">
        <v>8317</v>
      </c>
      <c r="R3588" s="4" t="s">
        <v>8318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  <c r="V3588" s="14" t="s">
        <v>8373</v>
      </c>
    </row>
    <row r="3589" spans="1:22" ht="88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9">
        <f t="shared" si="280"/>
        <v>126.6</v>
      </c>
      <c r="P3589" s="8">
        <f t="shared" si="281"/>
        <v>22.607142857142858</v>
      </c>
      <c r="Q3589" s="4" t="s">
        <v>8317</v>
      </c>
      <c r="R3589" s="4" t="s">
        <v>8318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  <c r="V3589" s="14" t="s">
        <v>8370</v>
      </c>
    </row>
    <row r="3590" spans="1:22" ht="88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9">
        <f t="shared" si="280"/>
        <v>100.49999999999999</v>
      </c>
      <c r="P3590" s="8">
        <f t="shared" si="281"/>
        <v>18.272727272727273</v>
      </c>
      <c r="Q3590" s="4" t="s">
        <v>8317</v>
      </c>
      <c r="R3590" s="4" t="s">
        <v>8318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  <c r="V3590" s="14" t="s">
        <v>8369</v>
      </c>
    </row>
    <row r="3591" spans="1:22" ht="88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9">
        <f t="shared" si="280"/>
        <v>127.49999999999999</v>
      </c>
      <c r="P3591" s="8">
        <f t="shared" si="281"/>
        <v>82.258064516129039</v>
      </c>
      <c r="Q3591" s="4" t="s">
        <v>8317</v>
      </c>
      <c r="R3591" s="4" t="s">
        <v>8318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  <c r="V3591" s="14" t="s">
        <v>8370</v>
      </c>
    </row>
    <row r="3592" spans="1:22" ht="88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9">
        <f t="shared" si="280"/>
        <v>100.05999999999999</v>
      </c>
      <c r="P3592" s="8">
        <f t="shared" si="281"/>
        <v>68.534246575342465</v>
      </c>
      <c r="Q3592" s="4" t="s">
        <v>8317</v>
      </c>
      <c r="R3592" s="4" t="s">
        <v>8318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  <c r="V3592" s="14" t="s">
        <v>8375</v>
      </c>
    </row>
    <row r="3593" spans="1:22" ht="88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9">
        <f t="shared" si="280"/>
        <v>175</v>
      </c>
      <c r="P3593" s="8">
        <f t="shared" si="281"/>
        <v>68.055555555555557</v>
      </c>
      <c r="Q3593" s="4" t="s">
        <v>8317</v>
      </c>
      <c r="R3593" s="4" t="s">
        <v>8318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  <c r="V3593" s="14" t="s">
        <v>8378</v>
      </c>
    </row>
    <row r="3594" spans="1:22" ht="88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9">
        <f t="shared" si="280"/>
        <v>127.25</v>
      </c>
      <c r="P3594" s="8">
        <f t="shared" si="281"/>
        <v>72.714285714285708</v>
      </c>
      <c r="Q3594" s="4" t="s">
        <v>8317</v>
      </c>
      <c r="R3594" s="4" t="s">
        <v>8318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  <c r="V3594" s="14" t="s">
        <v>8378</v>
      </c>
    </row>
    <row r="3595" spans="1:22" ht="88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9">
        <f t="shared" si="280"/>
        <v>110.63333333333334</v>
      </c>
      <c r="P3595" s="8">
        <f t="shared" si="281"/>
        <v>77.186046511627907</v>
      </c>
      <c r="Q3595" s="4" t="s">
        <v>8317</v>
      </c>
      <c r="R3595" s="4" t="s">
        <v>8318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  <c r="V3595" s="14" t="s">
        <v>8378</v>
      </c>
    </row>
    <row r="3596" spans="1:22" ht="11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9">
        <f t="shared" si="280"/>
        <v>125.93749999999999</v>
      </c>
      <c r="P3596" s="8">
        <f t="shared" si="281"/>
        <v>55.972222222222221</v>
      </c>
      <c r="Q3596" s="4" t="s">
        <v>8317</v>
      </c>
      <c r="R3596" s="4" t="s">
        <v>8318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  <c r="V3596" s="14" t="s">
        <v>8374</v>
      </c>
    </row>
    <row r="3597" spans="1:22" ht="44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9">
        <f t="shared" si="280"/>
        <v>118.5</v>
      </c>
      <c r="P3597" s="8">
        <f t="shared" si="281"/>
        <v>49.693548387096776</v>
      </c>
      <c r="Q3597" s="4" t="s">
        <v>8317</v>
      </c>
      <c r="R3597" s="4" t="s">
        <v>8318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  <c r="V3597" s="14" t="s">
        <v>8368</v>
      </c>
    </row>
    <row r="3598" spans="1:22" ht="88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9">
        <f t="shared" si="280"/>
        <v>107.72727272727273</v>
      </c>
      <c r="P3598" s="8">
        <f t="shared" si="281"/>
        <v>79</v>
      </c>
      <c r="Q3598" s="4" t="s">
        <v>8317</v>
      </c>
      <c r="R3598" s="4" t="s">
        <v>8318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  <c r="V3598" s="14" t="s">
        <v>8374</v>
      </c>
    </row>
    <row r="3599" spans="1:22" ht="66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9">
        <f t="shared" si="280"/>
        <v>102.60000000000001</v>
      </c>
      <c r="P3599" s="8">
        <f t="shared" si="281"/>
        <v>77.727272727272734</v>
      </c>
      <c r="Q3599" s="4" t="s">
        <v>8317</v>
      </c>
      <c r="R3599" s="4" t="s">
        <v>8318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  <c r="V3599" s="14" t="s">
        <v>8368</v>
      </c>
    </row>
    <row r="3600" spans="1:22" ht="66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9">
        <f t="shared" si="280"/>
        <v>110.1</v>
      </c>
      <c r="P3600" s="8">
        <f t="shared" si="281"/>
        <v>40.777777777777779</v>
      </c>
      <c r="Q3600" s="4" t="s">
        <v>8317</v>
      </c>
      <c r="R3600" s="4" t="s">
        <v>8318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  <c r="V3600" s="14" t="s">
        <v>8374</v>
      </c>
    </row>
    <row r="3601" spans="1:22" ht="88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9">
        <f t="shared" si="280"/>
        <v>202</v>
      </c>
      <c r="P3601" s="8">
        <f t="shared" si="281"/>
        <v>59.411764705882355</v>
      </c>
      <c r="Q3601" s="4" t="s">
        <v>8317</v>
      </c>
      <c r="R3601" s="4" t="s">
        <v>8318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  <c r="V3601" s="14" t="s">
        <v>8374</v>
      </c>
    </row>
    <row r="3602" spans="1:22" ht="44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9">
        <f t="shared" si="280"/>
        <v>130</v>
      </c>
      <c r="P3602" s="8">
        <f t="shared" si="281"/>
        <v>3.25</v>
      </c>
      <c r="Q3602" s="4" t="s">
        <v>8317</v>
      </c>
      <c r="R3602" s="4" t="s">
        <v>8318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  <c r="V3602" s="14" t="s">
        <v>8375</v>
      </c>
    </row>
    <row r="3603" spans="1:22" ht="88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9">
        <f t="shared" si="280"/>
        <v>104.35000000000001</v>
      </c>
      <c r="P3603" s="8">
        <f t="shared" si="281"/>
        <v>39.377358490566039</v>
      </c>
      <c r="Q3603" s="4" t="s">
        <v>8317</v>
      </c>
      <c r="R3603" s="4" t="s">
        <v>8318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  <c r="V3603" s="14" t="s">
        <v>8378</v>
      </c>
    </row>
    <row r="3604" spans="1:22" ht="11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9">
        <f t="shared" si="280"/>
        <v>100.05</v>
      </c>
      <c r="P3604" s="8">
        <f t="shared" si="281"/>
        <v>81.673469387755105</v>
      </c>
      <c r="Q3604" s="4" t="s">
        <v>8317</v>
      </c>
      <c r="R3604" s="4" t="s">
        <v>8318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  <c r="V3604" s="14" t="s">
        <v>8372</v>
      </c>
    </row>
    <row r="3605" spans="1:22" ht="88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9">
        <f t="shared" si="280"/>
        <v>170.66666666666669</v>
      </c>
      <c r="P3605" s="8">
        <f t="shared" si="281"/>
        <v>44.912280701754383</v>
      </c>
      <c r="Q3605" s="4" t="s">
        <v>8317</v>
      </c>
      <c r="R3605" s="4" t="s">
        <v>8318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  <c r="V3605" s="14" t="s">
        <v>8376</v>
      </c>
    </row>
    <row r="3606" spans="1:22" ht="11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9">
        <f t="shared" si="280"/>
        <v>112.83333333333334</v>
      </c>
      <c r="P3606" s="8">
        <f t="shared" si="281"/>
        <v>49.05797101449275</v>
      </c>
      <c r="Q3606" s="4" t="s">
        <v>8317</v>
      </c>
      <c r="R3606" s="4" t="s">
        <v>8318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  <c r="V3606" s="14" t="s">
        <v>8369</v>
      </c>
    </row>
    <row r="3607" spans="1:22" ht="11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9">
        <f t="shared" si="280"/>
        <v>184</v>
      </c>
      <c r="P3607" s="8">
        <f t="shared" si="281"/>
        <v>30.666666666666668</v>
      </c>
      <c r="Q3607" s="4" t="s">
        <v>8317</v>
      </c>
      <c r="R3607" s="4" t="s">
        <v>8318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  <c r="V3607" s="14" t="s">
        <v>8367</v>
      </c>
    </row>
    <row r="3608" spans="1:22" ht="88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9">
        <f t="shared" si="280"/>
        <v>130.26666666666665</v>
      </c>
      <c r="P3608" s="8">
        <f t="shared" si="281"/>
        <v>61.0625</v>
      </c>
      <c r="Q3608" s="4" t="s">
        <v>8317</v>
      </c>
      <c r="R3608" s="4" t="s">
        <v>8318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  <c r="V3608" s="14" t="s">
        <v>8373</v>
      </c>
    </row>
    <row r="3609" spans="1:22" ht="66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9">
        <f t="shared" si="280"/>
        <v>105.45454545454544</v>
      </c>
      <c r="P3609" s="8">
        <f t="shared" si="281"/>
        <v>29</v>
      </c>
      <c r="Q3609" s="4" t="s">
        <v>8317</v>
      </c>
      <c r="R3609" s="4" t="s">
        <v>8318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  <c r="V3609" s="14" t="s">
        <v>8377</v>
      </c>
    </row>
    <row r="3610" spans="1:22" ht="88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9">
        <f t="shared" si="280"/>
        <v>100</v>
      </c>
      <c r="P3610" s="8">
        <f t="shared" si="281"/>
        <v>29.62962962962963</v>
      </c>
      <c r="Q3610" s="4" t="s">
        <v>8317</v>
      </c>
      <c r="R3610" s="4" t="s">
        <v>8318</v>
      </c>
      <c r="S3610" s="13">
        <f t="shared" si="282"/>
        <v>42506.709374999999</v>
      </c>
      <c r="T3610" s="13">
        <f t="shared" si="283"/>
        <v>42538.583333333328</v>
      </c>
      <c r="U3610">
        <f t="shared" si="284"/>
        <v>2016</v>
      </c>
      <c r="V3610" s="14" t="s">
        <v>8370</v>
      </c>
    </row>
    <row r="3611" spans="1:22" ht="88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9">
        <f t="shared" si="280"/>
        <v>153.31632653061226</v>
      </c>
      <c r="P3611" s="8">
        <f t="shared" si="281"/>
        <v>143.0952380952381</v>
      </c>
      <c r="Q3611" s="4" t="s">
        <v>8317</v>
      </c>
      <c r="R3611" s="4" t="s">
        <v>8318</v>
      </c>
      <c r="S3611" s="13">
        <f t="shared" si="282"/>
        <v>42429.991724537038</v>
      </c>
      <c r="T3611" s="13">
        <f t="shared" si="283"/>
        <v>42459.950057870374</v>
      </c>
      <c r="U3611">
        <f t="shared" si="284"/>
        <v>2016</v>
      </c>
      <c r="V3611" s="14" t="s">
        <v>8368</v>
      </c>
    </row>
    <row r="3612" spans="1:22" ht="88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9">
        <f t="shared" si="280"/>
        <v>162.30000000000001</v>
      </c>
      <c r="P3612" s="8">
        <f t="shared" si="281"/>
        <v>52.354838709677416</v>
      </c>
      <c r="Q3612" s="4" t="s">
        <v>8317</v>
      </c>
      <c r="R3612" s="4" t="s">
        <v>8318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  <c r="V3612" s="14" t="s">
        <v>8373</v>
      </c>
    </row>
    <row r="3613" spans="1:22" ht="88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9">
        <f t="shared" si="280"/>
        <v>136</v>
      </c>
      <c r="P3613" s="8">
        <f t="shared" si="281"/>
        <v>66.666666666666671</v>
      </c>
      <c r="Q3613" s="4" t="s">
        <v>8317</v>
      </c>
      <c r="R3613" s="4" t="s">
        <v>8318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  <c r="V3613" s="14" t="s">
        <v>8372</v>
      </c>
    </row>
    <row r="3614" spans="1:22" ht="88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9">
        <f t="shared" si="280"/>
        <v>144.4</v>
      </c>
      <c r="P3614" s="8">
        <f t="shared" si="281"/>
        <v>126.66666666666667</v>
      </c>
      <c r="Q3614" s="4" t="s">
        <v>8317</v>
      </c>
      <c r="R3614" s="4" t="s">
        <v>8318</v>
      </c>
      <c r="S3614" s="13">
        <f t="shared" si="282"/>
        <v>41789.726979166662</v>
      </c>
      <c r="T3614" s="13">
        <f t="shared" si="283"/>
        <v>41799.726979166662</v>
      </c>
      <c r="U3614">
        <f t="shared" si="284"/>
        <v>2014</v>
      </c>
      <c r="V3614" s="14" t="s">
        <v>8370</v>
      </c>
    </row>
    <row r="3615" spans="1:22" ht="66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9">
        <f t="shared" si="280"/>
        <v>100</v>
      </c>
      <c r="P3615" s="8">
        <f t="shared" si="281"/>
        <v>62.5</v>
      </c>
      <c r="Q3615" s="4" t="s">
        <v>8317</v>
      </c>
      <c r="R3615" s="4" t="s">
        <v>8318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  <c r="V3615" s="14" t="s">
        <v>8370</v>
      </c>
    </row>
    <row r="3616" spans="1:22" ht="88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9">
        <f t="shared" si="280"/>
        <v>100.8</v>
      </c>
      <c r="P3616" s="8">
        <f t="shared" si="281"/>
        <v>35.492957746478872</v>
      </c>
      <c r="Q3616" s="4" t="s">
        <v>8317</v>
      </c>
      <c r="R3616" s="4" t="s">
        <v>8318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  <c r="V3616" s="14" t="s">
        <v>8370</v>
      </c>
    </row>
    <row r="3617" spans="1:22" ht="88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9">
        <f t="shared" si="280"/>
        <v>106.80000000000001</v>
      </c>
      <c r="P3617" s="8">
        <f t="shared" si="281"/>
        <v>37.083333333333336</v>
      </c>
      <c r="Q3617" s="4" t="s">
        <v>8317</v>
      </c>
      <c r="R3617" s="4" t="s">
        <v>8318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  <c r="V3617" s="14" t="s">
        <v>8377</v>
      </c>
    </row>
    <row r="3618" spans="1:22" ht="88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9">
        <f t="shared" si="280"/>
        <v>124.8</v>
      </c>
      <c r="P3618" s="8">
        <f t="shared" si="281"/>
        <v>69.333333333333329</v>
      </c>
      <c r="Q3618" s="4" t="s">
        <v>8317</v>
      </c>
      <c r="R3618" s="4" t="s">
        <v>8318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  <c r="V3618" s="14" t="s">
        <v>8368</v>
      </c>
    </row>
    <row r="3619" spans="1:22" ht="11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9">
        <f t="shared" si="280"/>
        <v>118.91891891891892</v>
      </c>
      <c r="P3619" s="8">
        <f t="shared" si="281"/>
        <v>17.254901960784313</v>
      </c>
      <c r="Q3619" s="4" t="s">
        <v>8317</v>
      </c>
      <c r="R3619" s="4" t="s">
        <v>8318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  <c r="V3619" s="14" t="s">
        <v>8368</v>
      </c>
    </row>
    <row r="3620" spans="1:22" ht="11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9">
        <f t="shared" si="280"/>
        <v>101</v>
      </c>
      <c r="P3620" s="8">
        <f t="shared" si="281"/>
        <v>36.071428571428569</v>
      </c>
      <c r="Q3620" s="4" t="s">
        <v>8317</v>
      </c>
      <c r="R3620" s="4" t="s">
        <v>8318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  <c r="V3620" s="14" t="s">
        <v>8370</v>
      </c>
    </row>
    <row r="3621" spans="1:22" ht="11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9">
        <f t="shared" si="280"/>
        <v>112.99999999999999</v>
      </c>
      <c r="P3621" s="8">
        <f t="shared" si="281"/>
        <v>66.470588235294116</v>
      </c>
      <c r="Q3621" s="4" t="s">
        <v>8317</v>
      </c>
      <c r="R3621" s="4" t="s">
        <v>8318</v>
      </c>
      <c r="S3621" s="13">
        <f t="shared" si="282"/>
        <v>42661.132245370369</v>
      </c>
      <c r="T3621" s="13">
        <f t="shared" si="283"/>
        <v>42693.916666666672</v>
      </c>
      <c r="U3621">
        <f t="shared" si="284"/>
        <v>2016</v>
      </c>
      <c r="V3621" s="14" t="s">
        <v>8376</v>
      </c>
    </row>
    <row r="3622" spans="1:22" ht="88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9">
        <f t="shared" si="280"/>
        <v>105.19047619047619</v>
      </c>
      <c r="P3622" s="8">
        <f t="shared" si="281"/>
        <v>56.065989847715734</v>
      </c>
      <c r="Q3622" s="4" t="s">
        <v>8317</v>
      </c>
      <c r="R3622" s="4" t="s">
        <v>8318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  <c r="V3622" s="14" t="s">
        <v>8368</v>
      </c>
    </row>
    <row r="3623" spans="1:22" ht="88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9">
        <f t="shared" si="280"/>
        <v>109.73333333333332</v>
      </c>
      <c r="P3623" s="8">
        <f t="shared" si="281"/>
        <v>47.028571428571432</v>
      </c>
      <c r="Q3623" s="4" t="s">
        <v>8317</v>
      </c>
      <c r="R3623" s="4" t="s">
        <v>8318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  <c r="V3623" s="14" t="s">
        <v>8375</v>
      </c>
    </row>
    <row r="3624" spans="1:22" ht="66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9">
        <f t="shared" si="280"/>
        <v>100.099</v>
      </c>
      <c r="P3624" s="8">
        <f t="shared" si="281"/>
        <v>47.666190476190479</v>
      </c>
      <c r="Q3624" s="4" t="s">
        <v>8317</v>
      </c>
      <c r="R3624" s="4" t="s">
        <v>8318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  <c r="V3624" s="14" t="s">
        <v>8374</v>
      </c>
    </row>
    <row r="3625" spans="1:22" ht="66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9">
        <f t="shared" si="280"/>
        <v>120</v>
      </c>
      <c r="P3625" s="8">
        <f t="shared" si="281"/>
        <v>88.235294117647058</v>
      </c>
      <c r="Q3625" s="4" t="s">
        <v>8317</v>
      </c>
      <c r="R3625" s="4" t="s">
        <v>8318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  <c r="V3625" s="14" t="s">
        <v>8373</v>
      </c>
    </row>
    <row r="3626" spans="1:22" ht="110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9">
        <f t="shared" si="280"/>
        <v>104.93333333333332</v>
      </c>
      <c r="P3626" s="8">
        <f t="shared" si="281"/>
        <v>80.717948717948715</v>
      </c>
      <c r="Q3626" s="4" t="s">
        <v>8317</v>
      </c>
      <c r="R3626" s="4" t="s">
        <v>8318</v>
      </c>
      <c r="S3626" s="13">
        <f t="shared" si="282"/>
        <v>42545.774189814816</v>
      </c>
      <c r="T3626" s="13">
        <f t="shared" si="283"/>
        <v>42605.774189814816</v>
      </c>
      <c r="U3626">
        <f t="shared" si="284"/>
        <v>2016</v>
      </c>
      <c r="V3626" s="14" t="s">
        <v>8371</v>
      </c>
    </row>
    <row r="3627" spans="1:22" ht="11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9">
        <f t="shared" si="280"/>
        <v>102.66666666666666</v>
      </c>
      <c r="P3627" s="8">
        <f t="shared" si="281"/>
        <v>39.487179487179489</v>
      </c>
      <c r="Q3627" s="4" t="s">
        <v>8317</v>
      </c>
      <c r="R3627" s="4" t="s">
        <v>8318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  <c r="V3627" s="14" t="s">
        <v>8371</v>
      </c>
    </row>
    <row r="3628" spans="1:22" ht="11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9">
        <f t="shared" si="280"/>
        <v>101.82500000000002</v>
      </c>
      <c r="P3628" s="8">
        <f t="shared" si="281"/>
        <v>84.854166666666671</v>
      </c>
      <c r="Q3628" s="4" t="s">
        <v>8317</v>
      </c>
      <c r="R3628" s="4" t="s">
        <v>8318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  <c r="V3628" s="14" t="s">
        <v>8373</v>
      </c>
    </row>
    <row r="3629" spans="1:22" ht="11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9">
        <f t="shared" si="280"/>
        <v>100</v>
      </c>
      <c r="P3629" s="8">
        <f t="shared" si="281"/>
        <v>68.965517241379317</v>
      </c>
      <c r="Q3629" s="4" t="s">
        <v>8317</v>
      </c>
      <c r="R3629" s="4" t="s">
        <v>8318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  <c r="V3629" s="14" t="s">
        <v>8372</v>
      </c>
    </row>
    <row r="3630" spans="1:22" ht="11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9">
        <f t="shared" si="280"/>
        <v>0</v>
      </c>
      <c r="P3630" s="8">
        <f t="shared" si="281"/>
        <v>0</v>
      </c>
      <c r="Q3630" s="4" t="s">
        <v>8317</v>
      </c>
      <c r="R3630" s="4" t="s">
        <v>8359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  <c r="V3630" s="14" t="s">
        <v>8376</v>
      </c>
    </row>
    <row r="3631" spans="1:22" ht="11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9">
        <f t="shared" si="280"/>
        <v>1.9999999999999998E-4</v>
      </c>
      <c r="P3631" s="8">
        <f t="shared" si="281"/>
        <v>1</v>
      </c>
      <c r="Q3631" s="4" t="s">
        <v>8317</v>
      </c>
      <c r="R3631" s="4" t="s">
        <v>8359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  <c r="V3631" s="14" t="s">
        <v>8372</v>
      </c>
    </row>
    <row r="3632" spans="1:22" ht="88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9">
        <f t="shared" si="280"/>
        <v>3.3333333333333333E-2</v>
      </c>
      <c r="P3632" s="8">
        <f t="shared" si="281"/>
        <v>1</v>
      </c>
      <c r="Q3632" s="4" t="s">
        <v>8317</v>
      </c>
      <c r="R3632" s="4" t="s">
        <v>8359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  <c r="V3632" s="14" t="s">
        <v>8376</v>
      </c>
    </row>
    <row r="3633" spans="1:22" ht="11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9">
        <f t="shared" si="280"/>
        <v>51.023391812865491</v>
      </c>
      <c r="P3633" s="8">
        <f t="shared" si="281"/>
        <v>147.88135593220338</v>
      </c>
      <c r="Q3633" s="4" t="s">
        <v>8317</v>
      </c>
      <c r="R3633" s="4" t="s">
        <v>8359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  <c r="V3633" s="14" t="s">
        <v>8374</v>
      </c>
    </row>
    <row r="3634" spans="1:22" ht="88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9">
        <f t="shared" si="280"/>
        <v>20</v>
      </c>
      <c r="P3634" s="8">
        <f t="shared" si="281"/>
        <v>100</v>
      </c>
      <c r="Q3634" s="4" t="s">
        <v>8317</v>
      </c>
      <c r="R3634" s="4" t="s">
        <v>8359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  <c r="V3634" s="14" t="s">
        <v>8377</v>
      </c>
    </row>
    <row r="3635" spans="1:22" ht="88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9">
        <f t="shared" si="280"/>
        <v>35.24</v>
      </c>
      <c r="P3635" s="8">
        <f t="shared" si="281"/>
        <v>56.838709677419352</v>
      </c>
      <c r="Q3635" s="4" t="s">
        <v>8317</v>
      </c>
      <c r="R3635" s="4" t="s">
        <v>8359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  <c r="V3635" s="14" t="s">
        <v>8376</v>
      </c>
    </row>
    <row r="3636" spans="1:22" ht="11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9">
        <f t="shared" si="280"/>
        <v>4.246666666666667</v>
      </c>
      <c r="P3636" s="8">
        <f t="shared" si="281"/>
        <v>176.94444444444446</v>
      </c>
      <c r="Q3636" s="4" t="s">
        <v>8317</v>
      </c>
      <c r="R3636" s="4" t="s">
        <v>8359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  <c r="V3636" s="14" t="s">
        <v>8377</v>
      </c>
    </row>
    <row r="3637" spans="1:22" ht="66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9">
        <f t="shared" si="280"/>
        <v>36.457142857142856</v>
      </c>
      <c r="P3637" s="8">
        <f t="shared" si="281"/>
        <v>127.6</v>
      </c>
      <c r="Q3637" s="4" t="s">
        <v>8317</v>
      </c>
      <c r="R3637" s="4" t="s">
        <v>8359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  <c r="V3637" s="14" t="s">
        <v>8372</v>
      </c>
    </row>
    <row r="3638" spans="1:22" ht="66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9">
        <f t="shared" si="280"/>
        <v>0</v>
      </c>
      <c r="P3638" s="8">
        <f t="shared" si="281"/>
        <v>0</v>
      </c>
      <c r="Q3638" s="4" t="s">
        <v>8317</v>
      </c>
      <c r="R3638" s="4" t="s">
        <v>8359</v>
      </c>
      <c r="S3638" s="13">
        <f t="shared" si="282"/>
        <v>42226.694780092592</v>
      </c>
      <c r="T3638" s="13">
        <f t="shared" si="283"/>
        <v>42261.694780092592</v>
      </c>
      <c r="U3638">
        <f t="shared" si="284"/>
        <v>2015</v>
      </c>
      <c r="V3638" s="14" t="s">
        <v>8374</v>
      </c>
    </row>
    <row r="3639" spans="1:22" ht="11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9">
        <f t="shared" si="280"/>
        <v>30.866666666666664</v>
      </c>
      <c r="P3639" s="8">
        <f t="shared" si="281"/>
        <v>66.142857142857139</v>
      </c>
      <c r="Q3639" s="4" t="s">
        <v>8317</v>
      </c>
      <c r="R3639" s="4" t="s">
        <v>8359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  <c r="V3639" s="14" t="s">
        <v>8378</v>
      </c>
    </row>
    <row r="3640" spans="1:22" ht="66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9">
        <f t="shared" si="280"/>
        <v>6.5454545454545459</v>
      </c>
      <c r="P3640" s="8">
        <f t="shared" si="281"/>
        <v>108</v>
      </c>
      <c r="Q3640" s="4" t="s">
        <v>8317</v>
      </c>
      <c r="R3640" s="4" t="s">
        <v>8359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  <c r="V3640" s="14" t="s">
        <v>8368</v>
      </c>
    </row>
    <row r="3641" spans="1:22" ht="88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9">
        <f t="shared" si="280"/>
        <v>4.0000000000000001E-3</v>
      </c>
      <c r="P3641" s="8">
        <f t="shared" si="281"/>
        <v>1</v>
      </c>
      <c r="Q3641" s="4" t="s">
        <v>8317</v>
      </c>
      <c r="R3641" s="4" t="s">
        <v>8359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  <c r="V3641" s="14" t="s">
        <v>8374</v>
      </c>
    </row>
    <row r="3642" spans="1:22" ht="132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9">
        <f t="shared" si="280"/>
        <v>5.5</v>
      </c>
      <c r="P3642" s="8">
        <f t="shared" si="281"/>
        <v>18.333333333333332</v>
      </c>
      <c r="Q3642" s="4" t="s">
        <v>8317</v>
      </c>
      <c r="R3642" s="4" t="s">
        <v>8359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  <c r="V3642" s="14" t="s">
        <v>8369</v>
      </c>
    </row>
    <row r="3643" spans="1:22" ht="88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9">
        <f t="shared" si="280"/>
        <v>0</v>
      </c>
      <c r="P3643" s="8">
        <f t="shared" si="281"/>
        <v>0</v>
      </c>
      <c r="Q3643" s="4" t="s">
        <v>8317</v>
      </c>
      <c r="R3643" s="4" t="s">
        <v>8359</v>
      </c>
      <c r="S3643" s="13">
        <f t="shared" si="282"/>
        <v>41899.627071759256</v>
      </c>
      <c r="T3643" s="13">
        <f t="shared" si="283"/>
        <v>41917.208333333336</v>
      </c>
      <c r="U3643">
        <f t="shared" si="284"/>
        <v>2014</v>
      </c>
      <c r="V3643" s="14" t="s">
        <v>8375</v>
      </c>
    </row>
    <row r="3644" spans="1:22" ht="88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9">
        <f t="shared" si="280"/>
        <v>2.1428571428571428</v>
      </c>
      <c r="P3644" s="8">
        <f t="shared" si="281"/>
        <v>7.5</v>
      </c>
      <c r="Q3644" s="4" t="s">
        <v>8317</v>
      </c>
      <c r="R3644" s="4" t="s">
        <v>8359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  <c r="V3644" s="14" t="s">
        <v>8376</v>
      </c>
    </row>
    <row r="3645" spans="1:22" ht="88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9">
        <f t="shared" si="280"/>
        <v>0</v>
      </c>
      <c r="P3645" s="8">
        <f t="shared" si="281"/>
        <v>0</v>
      </c>
      <c r="Q3645" s="4" t="s">
        <v>8317</v>
      </c>
      <c r="R3645" s="4" t="s">
        <v>8359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  <c r="V3645" s="14" t="s">
        <v>8376</v>
      </c>
    </row>
    <row r="3646" spans="1:22" ht="66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9">
        <f t="shared" si="280"/>
        <v>16.420000000000002</v>
      </c>
      <c r="P3646" s="8">
        <f t="shared" si="281"/>
        <v>68.416666666666671</v>
      </c>
      <c r="Q3646" s="4" t="s">
        <v>8317</v>
      </c>
      <c r="R3646" s="4" t="s">
        <v>8359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  <c r="V3646" s="14" t="s">
        <v>8368</v>
      </c>
    </row>
    <row r="3647" spans="1:22" ht="88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9">
        <f t="shared" si="280"/>
        <v>0.1</v>
      </c>
      <c r="P3647" s="8">
        <f t="shared" si="281"/>
        <v>1</v>
      </c>
      <c r="Q3647" s="4" t="s">
        <v>8317</v>
      </c>
      <c r="R3647" s="4" t="s">
        <v>8359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  <c r="V3647" s="14" t="s">
        <v>8376</v>
      </c>
    </row>
    <row r="3648" spans="1:22" ht="88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9">
        <f t="shared" si="280"/>
        <v>4.8099999999999996</v>
      </c>
      <c r="P3648" s="8">
        <f t="shared" si="281"/>
        <v>60.125</v>
      </c>
      <c r="Q3648" s="4" t="s">
        <v>8317</v>
      </c>
      <c r="R3648" s="4" t="s">
        <v>8359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  <c r="V3648" s="14" t="s">
        <v>8370</v>
      </c>
    </row>
    <row r="3649" spans="1:22" ht="88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9">
        <f t="shared" si="280"/>
        <v>6</v>
      </c>
      <c r="P3649" s="8">
        <f t="shared" si="281"/>
        <v>15</v>
      </c>
      <c r="Q3649" s="4" t="s">
        <v>8317</v>
      </c>
      <c r="R3649" s="4" t="s">
        <v>8359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  <c r="V3649" s="14" t="s">
        <v>8374</v>
      </c>
    </row>
    <row r="3650" spans="1:22" ht="66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9">
        <f t="shared" si="280"/>
        <v>100.38249999999999</v>
      </c>
      <c r="P3650" s="8">
        <f t="shared" si="281"/>
        <v>550.04109589041093</v>
      </c>
      <c r="Q3650" s="4" t="s">
        <v>8317</v>
      </c>
      <c r="R3650" s="4" t="s">
        <v>8318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  <c r="V3650" s="14" t="s">
        <v>8375</v>
      </c>
    </row>
    <row r="3651" spans="1:22" ht="88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9">
        <f t="shared" ref="O3651:O3714" si="285">+(E3651/D3651)*100</f>
        <v>104</v>
      </c>
      <c r="P3651" s="8">
        <f t="shared" ref="P3651:P3714" si="286">+IFERROR(E3651/L3651,0)</f>
        <v>97.5</v>
      </c>
      <c r="Q3651" s="4" t="s">
        <v>8317</v>
      </c>
      <c r="R3651" s="4" t="s">
        <v>8318</v>
      </c>
      <c r="S3651" s="13">
        <f t="shared" ref="S3651:S3714" si="287">(((J3651/86400)+25569))</f>
        <v>41780.712893518517</v>
      </c>
      <c r="T3651" s="13">
        <f t="shared" ref="T3651:T3714" si="288">(((I3651/86400)+25569))</f>
        <v>41806.712893518517</v>
      </c>
      <c r="U3651">
        <f t="shared" ref="U3651:U3714" si="289">+YEAR(S3651)</f>
        <v>2014</v>
      </c>
      <c r="V3651" s="14" t="s">
        <v>8370</v>
      </c>
    </row>
    <row r="3652" spans="1:22" ht="11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9">
        <f t="shared" si="285"/>
        <v>100</v>
      </c>
      <c r="P3652" s="8">
        <f t="shared" si="286"/>
        <v>29.411764705882351</v>
      </c>
      <c r="Q3652" s="4" t="s">
        <v>8317</v>
      </c>
      <c r="R3652" s="4" t="s">
        <v>8318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  <c r="V3652" s="14" t="s">
        <v>8367</v>
      </c>
    </row>
    <row r="3653" spans="1:22" ht="66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9">
        <f t="shared" si="285"/>
        <v>104</v>
      </c>
      <c r="P3653" s="8">
        <f t="shared" si="286"/>
        <v>57.777777777777779</v>
      </c>
      <c r="Q3653" s="4" t="s">
        <v>8317</v>
      </c>
      <c r="R3653" s="4" t="s">
        <v>8318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  <c r="V3653" s="14" t="s">
        <v>8373</v>
      </c>
    </row>
    <row r="3654" spans="1:22" ht="88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9">
        <f t="shared" si="285"/>
        <v>250.66666666666669</v>
      </c>
      <c r="P3654" s="8">
        <f t="shared" si="286"/>
        <v>44.235294117647058</v>
      </c>
      <c r="Q3654" s="4" t="s">
        <v>8317</v>
      </c>
      <c r="R3654" s="4" t="s">
        <v>8318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  <c r="V3654" s="14" t="s">
        <v>8374</v>
      </c>
    </row>
    <row r="3655" spans="1:22" ht="11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9">
        <f t="shared" si="285"/>
        <v>100.49999999999999</v>
      </c>
      <c r="P3655" s="8">
        <f t="shared" si="286"/>
        <v>60.909090909090907</v>
      </c>
      <c r="Q3655" s="4" t="s">
        <v>8317</v>
      </c>
      <c r="R3655" s="4" t="s">
        <v>8318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  <c r="V3655" s="14" t="s">
        <v>8373</v>
      </c>
    </row>
    <row r="3656" spans="1:22" ht="11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9">
        <f t="shared" si="285"/>
        <v>174.4</v>
      </c>
      <c r="P3656" s="8">
        <f t="shared" si="286"/>
        <v>68.84210526315789</v>
      </c>
      <c r="Q3656" s="4" t="s">
        <v>8317</v>
      </c>
      <c r="R3656" s="4" t="s">
        <v>8318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  <c r="V3656" s="14" t="s">
        <v>8372</v>
      </c>
    </row>
    <row r="3657" spans="1:22" ht="88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9">
        <f t="shared" si="285"/>
        <v>116.26</v>
      </c>
      <c r="P3657" s="8">
        <f t="shared" si="286"/>
        <v>73.582278481012665</v>
      </c>
      <c r="Q3657" s="4" t="s">
        <v>8317</v>
      </c>
      <c r="R3657" s="4" t="s">
        <v>8318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  <c r="V3657" s="14" t="s">
        <v>8371</v>
      </c>
    </row>
    <row r="3658" spans="1:22" ht="88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9">
        <f t="shared" si="285"/>
        <v>105.82000000000001</v>
      </c>
      <c r="P3658" s="8">
        <f t="shared" si="286"/>
        <v>115.02173913043478</v>
      </c>
      <c r="Q3658" s="4" t="s">
        <v>8317</v>
      </c>
      <c r="R3658" s="4" t="s">
        <v>8318</v>
      </c>
      <c r="S3658" s="13">
        <f t="shared" si="287"/>
        <v>42737.910138888888</v>
      </c>
      <c r="T3658" s="13">
        <f t="shared" si="288"/>
        <v>42767.957638888889</v>
      </c>
      <c r="U3658">
        <f t="shared" si="289"/>
        <v>2017</v>
      </c>
      <c r="V3658" s="14" t="s">
        <v>8367</v>
      </c>
    </row>
    <row r="3659" spans="1:22" ht="11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9">
        <f t="shared" si="285"/>
        <v>110.75</v>
      </c>
      <c r="P3659" s="8">
        <f t="shared" si="286"/>
        <v>110.75</v>
      </c>
      <c r="Q3659" s="4" t="s">
        <v>8317</v>
      </c>
      <c r="R3659" s="4" t="s">
        <v>8318</v>
      </c>
      <c r="S3659" s="13">
        <f t="shared" si="287"/>
        <v>42499.629849537036</v>
      </c>
      <c r="T3659" s="13">
        <f t="shared" si="288"/>
        <v>42522.904166666667</v>
      </c>
      <c r="U3659">
        <f t="shared" si="289"/>
        <v>2016</v>
      </c>
      <c r="V3659" s="14" t="s">
        <v>8370</v>
      </c>
    </row>
    <row r="3660" spans="1:22" ht="66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9">
        <f t="shared" si="285"/>
        <v>100.66666666666666</v>
      </c>
      <c r="P3660" s="8">
        <f t="shared" si="286"/>
        <v>75.5</v>
      </c>
      <c r="Q3660" s="4" t="s">
        <v>8317</v>
      </c>
      <c r="R3660" s="4" t="s">
        <v>8318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  <c r="V3660" s="14" t="s">
        <v>8370</v>
      </c>
    </row>
    <row r="3661" spans="1:22" ht="88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9">
        <f t="shared" si="285"/>
        <v>102.03333333333333</v>
      </c>
      <c r="P3661" s="8">
        <f t="shared" si="286"/>
        <v>235.46153846153845</v>
      </c>
      <c r="Q3661" s="4" t="s">
        <v>8317</v>
      </c>
      <c r="R3661" s="4" t="s">
        <v>8318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  <c r="V3661" s="14" t="s">
        <v>8368</v>
      </c>
    </row>
    <row r="3662" spans="1:22" ht="11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9">
        <f t="shared" si="285"/>
        <v>100</v>
      </c>
      <c r="P3662" s="8">
        <f t="shared" si="286"/>
        <v>11.363636363636363</v>
      </c>
      <c r="Q3662" s="4" t="s">
        <v>8317</v>
      </c>
      <c r="R3662" s="4" t="s">
        <v>8318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  <c r="V3662" s="14" t="s">
        <v>8377</v>
      </c>
    </row>
    <row r="3663" spans="1:22" ht="88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9">
        <f t="shared" si="285"/>
        <v>111.00000000000001</v>
      </c>
      <c r="P3663" s="8">
        <f t="shared" si="286"/>
        <v>92.5</v>
      </c>
      <c r="Q3663" s="4" t="s">
        <v>8317</v>
      </c>
      <c r="R3663" s="4" t="s">
        <v>8318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  <c r="V3663" s="14" t="s">
        <v>8372</v>
      </c>
    </row>
    <row r="3664" spans="1:22" ht="11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9">
        <f t="shared" si="285"/>
        <v>101.42500000000001</v>
      </c>
      <c r="P3664" s="8">
        <f t="shared" si="286"/>
        <v>202.85</v>
      </c>
      <c r="Q3664" s="4" t="s">
        <v>8317</v>
      </c>
      <c r="R3664" s="4" t="s">
        <v>8318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  <c r="V3664" s="14" t="s">
        <v>8372</v>
      </c>
    </row>
    <row r="3665" spans="1:22" ht="88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9">
        <f t="shared" si="285"/>
        <v>104</v>
      </c>
      <c r="P3665" s="8">
        <f t="shared" si="286"/>
        <v>26</v>
      </c>
      <c r="Q3665" s="4" t="s">
        <v>8317</v>
      </c>
      <c r="R3665" s="4" t="s">
        <v>8318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  <c r="V3665" s="14" t="s">
        <v>8376</v>
      </c>
    </row>
    <row r="3666" spans="1:22" ht="88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9">
        <f t="shared" si="285"/>
        <v>109.375</v>
      </c>
      <c r="P3666" s="8">
        <f t="shared" si="286"/>
        <v>46.05263157894737</v>
      </c>
      <c r="Q3666" s="4" t="s">
        <v>8317</v>
      </c>
      <c r="R3666" s="4" t="s">
        <v>8318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  <c r="V3666" s="14" t="s">
        <v>8371</v>
      </c>
    </row>
    <row r="3667" spans="1:22" ht="11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9">
        <f t="shared" si="285"/>
        <v>115.16129032258064</v>
      </c>
      <c r="P3667" s="8">
        <f t="shared" si="286"/>
        <v>51</v>
      </c>
      <c r="Q3667" s="4" t="s">
        <v>8317</v>
      </c>
      <c r="R3667" s="4" t="s">
        <v>8318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  <c r="V3667" s="14" t="s">
        <v>8376</v>
      </c>
    </row>
    <row r="3668" spans="1:22" ht="44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9">
        <f t="shared" si="285"/>
        <v>100</v>
      </c>
      <c r="P3668" s="8">
        <f t="shared" si="286"/>
        <v>31.578947368421051</v>
      </c>
      <c r="Q3668" s="4" t="s">
        <v>8317</v>
      </c>
      <c r="R3668" s="4" t="s">
        <v>8318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  <c r="V3668" s="14" t="s">
        <v>8373</v>
      </c>
    </row>
    <row r="3669" spans="1:22" ht="88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9">
        <f t="shared" si="285"/>
        <v>103.17033333333335</v>
      </c>
      <c r="P3669" s="8">
        <f t="shared" si="286"/>
        <v>53.363965517241382</v>
      </c>
      <c r="Q3669" s="4" t="s">
        <v>8317</v>
      </c>
      <c r="R3669" s="4" t="s">
        <v>8318</v>
      </c>
      <c r="S3669" s="13">
        <f t="shared" si="287"/>
        <v>42173.970127314809</v>
      </c>
      <c r="T3669" s="13">
        <f t="shared" si="288"/>
        <v>42203.970127314809</v>
      </c>
      <c r="U3669">
        <f t="shared" si="289"/>
        <v>2015</v>
      </c>
      <c r="V3669" s="14" t="s">
        <v>8371</v>
      </c>
    </row>
    <row r="3670" spans="1:22" ht="88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9">
        <f t="shared" si="285"/>
        <v>103.49999999999999</v>
      </c>
      <c r="P3670" s="8">
        <f t="shared" si="286"/>
        <v>36.964285714285715</v>
      </c>
      <c r="Q3670" s="4" t="s">
        <v>8317</v>
      </c>
      <c r="R3670" s="4" t="s">
        <v>8318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  <c r="V3670" s="14" t="s">
        <v>8371</v>
      </c>
    </row>
    <row r="3671" spans="1:22" ht="88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9">
        <f t="shared" si="285"/>
        <v>138.19999999999999</v>
      </c>
      <c r="P3671" s="8">
        <f t="shared" si="286"/>
        <v>81.294117647058826</v>
      </c>
      <c r="Q3671" s="4" t="s">
        <v>8317</v>
      </c>
      <c r="R3671" s="4" t="s">
        <v>8318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  <c r="V3671" s="14" t="s">
        <v>8370</v>
      </c>
    </row>
    <row r="3672" spans="1:22" ht="88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9">
        <f t="shared" si="285"/>
        <v>109.54545454545455</v>
      </c>
      <c r="P3672" s="8">
        <f t="shared" si="286"/>
        <v>20.083333333333332</v>
      </c>
      <c r="Q3672" s="4" t="s">
        <v>8317</v>
      </c>
      <c r="R3672" s="4" t="s">
        <v>8318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  <c r="V3672" s="14" t="s">
        <v>8370</v>
      </c>
    </row>
    <row r="3673" spans="1:22" ht="11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9">
        <f t="shared" si="285"/>
        <v>100.85714285714286</v>
      </c>
      <c r="P3673" s="8">
        <f t="shared" si="286"/>
        <v>88.25</v>
      </c>
      <c r="Q3673" s="4" t="s">
        <v>8317</v>
      </c>
      <c r="R3673" s="4" t="s">
        <v>8318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  <c r="V3673" s="14" t="s">
        <v>8371</v>
      </c>
    </row>
    <row r="3674" spans="1:22" ht="88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9">
        <f t="shared" si="285"/>
        <v>101.53333333333335</v>
      </c>
      <c r="P3674" s="8">
        <f t="shared" si="286"/>
        <v>53.438596491228068</v>
      </c>
      <c r="Q3674" s="4" t="s">
        <v>8317</v>
      </c>
      <c r="R3674" s="4" t="s">
        <v>8318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  <c r="V3674" s="14" t="s">
        <v>8374</v>
      </c>
    </row>
    <row r="3675" spans="1:22" ht="88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9">
        <f t="shared" si="285"/>
        <v>113.625</v>
      </c>
      <c r="P3675" s="8">
        <f t="shared" si="286"/>
        <v>39.868421052631582</v>
      </c>
      <c r="Q3675" s="4" t="s">
        <v>8317</v>
      </c>
      <c r="R3675" s="4" t="s">
        <v>8318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  <c r="V3675" s="14" t="s">
        <v>8376</v>
      </c>
    </row>
    <row r="3676" spans="1:22" ht="11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9">
        <f t="shared" si="285"/>
        <v>100</v>
      </c>
      <c r="P3676" s="8">
        <f t="shared" si="286"/>
        <v>145.16129032258064</v>
      </c>
      <c r="Q3676" s="4" t="s">
        <v>8317</v>
      </c>
      <c r="R3676" s="4" t="s">
        <v>8318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  <c r="V3676" s="14" t="s">
        <v>8373</v>
      </c>
    </row>
    <row r="3677" spans="1:22" ht="11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9">
        <f t="shared" si="285"/>
        <v>140</v>
      </c>
      <c r="P3677" s="8">
        <f t="shared" si="286"/>
        <v>23.333333333333332</v>
      </c>
      <c r="Q3677" s="4" t="s">
        <v>8317</v>
      </c>
      <c r="R3677" s="4" t="s">
        <v>8318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  <c r="V3677" s="14" t="s">
        <v>8370</v>
      </c>
    </row>
    <row r="3678" spans="1:22" ht="11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9">
        <f t="shared" si="285"/>
        <v>128.75</v>
      </c>
      <c r="P3678" s="8">
        <f t="shared" si="286"/>
        <v>64.375</v>
      </c>
      <c r="Q3678" s="4" t="s">
        <v>8317</v>
      </c>
      <c r="R3678" s="4" t="s">
        <v>8318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  <c r="V3678" s="14" t="s">
        <v>8374</v>
      </c>
    </row>
    <row r="3679" spans="1:22" ht="66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9">
        <f t="shared" si="285"/>
        <v>102.90416666666667</v>
      </c>
      <c r="P3679" s="8">
        <f t="shared" si="286"/>
        <v>62.052763819095475</v>
      </c>
      <c r="Q3679" s="4" t="s">
        <v>8317</v>
      </c>
      <c r="R3679" s="4" t="s">
        <v>8318</v>
      </c>
      <c r="S3679" s="13">
        <f t="shared" si="287"/>
        <v>41802.574282407411</v>
      </c>
      <c r="T3679" s="13">
        <f t="shared" si="288"/>
        <v>41823.165972222225</v>
      </c>
      <c r="U3679">
        <f t="shared" si="289"/>
        <v>2014</v>
      </c>
      <c r="V3679" s="14" t="s">
        <v>8371</v>
      </c>
    </row>
    <row r="3680" spans="1:22" ht="66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9">
        <f t="shared" si="285"/>
        <v>102.49999999999999</v>
      </c>
      <c r="P3680" s="8">
        <f t="shared" si="286"/>
        <v>66.129032258064512</v>
      </c>
      <c r="Q3680" s="4" t="s">
        <v>8317</v>
      </c>
      <c r="R3680" s="4" t="s">
        <v>8318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  <c r="V3680" s="14" t="s">
        <v>8369</v>
      </c>
    </row>
    <row r="3681" spans="1:22" ht="88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9">
        <f t="shared" si="285"/>
        <v>110.1</v>
      </c>
      <c r="P3681" s="8">
        <f t="shared" si="286"/>
        <v>73.400000000000006</v>
      </c>
      <c r="Q3681" s="4" t="s">
        <v>8317</v>
      </c>
      <c r="R3681" s="4" t="s">
        <v>8318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  <c r="V3681" s="14" t="s">
        <v>8370</v>
      </c>
    </row>
    <row r="3682" spans="1:22" ht="88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9">
        <f t="shared" si="285"/>
        <v>112.76666666666667</v>
      </c>
      <c r="P3682" s="8">
        <f t="shared" si="286"/>
        <v>99.5</v>
      </c>
      <c r="Q3682" s="4" t="s">
        <v>8317</v>
      </c>
      <c r="R3682" s="4" t="s">
        <v>8318</v>
      </c>
      <c r="S3682" s="13">
        <f t="shared" si="287"/>
        <v>42627.454097222224</v>
      </c>
      <c r="T3682" s="13">
        <f t="shared" si="288"/>
        <v>42648.454097222224</v>
      </c>
      <c r="U3682">
        <f t="shared" si="289"/>
        <v>2016</v>
      </c>
      <c r="V3682" s="14" t="s">
        <v>8375</v>
      </c>
    </row>
    <row r="3683" spans="1:22" ht="11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9">
        <f t="shared" si="285"/>
        <v>111.9</v>
      </c>
      <c r="P3683" s="8">
        <f t="shared" si="286"/>
        <v>62.166666666666664</v>
      </c>
      <c r="Q3683" s="4" t="s">
        <v>8317</v>
      </c>
      <c r="R3683" s="4" t="s">
        <v>8318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  <c r="V3683" s="14" t="s">
        <v>8367</v>
      </c>
    </row>
    <row r="3684" spans="1:22" ht="88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9">
        <f t="shared" si="285"/>
        <v>139.19999999999999</v>
      </c>
      <c r="P3684" s="8">
        <f t="shared" si="286"/>
        <v>62.328358208955223</v>
      </c>
      <c r="Q3684" s="4" t="s">
        <v>8317</v>
      </c>
      <c r="R3684" s="4" t="s">
        <v>8318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  <c r="V3684" s="14" t="s">
        <v>8370</v>
      </c>
    </row>
    <row r="3685" spans="1:22" ht="88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9">
        <f t="shared" si="285"/>
        <v>110.85714285714286</v>
      </c>
      <c r="P3685" s="8">
        <f t="shared" si="286"/>
        <v>58.787878787878789</v>
      </c>
      <c r="Q3685" s="4" t="s">
        <v>8317</v>
      </c>
      <c r="R3685" s="4" t="s">
        <v>8318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  <c r="V3685" s="14" t="s">
        <v>8375</v>
      </c>
    </row>
    <row r="3686" spans="1:22" ht="11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9">
        <f t="shared" si="285"/>
        <v>139.06666666666666</v>
      </c>
      <c r="P3686" s="8">
        <f t="shared" si="286"/>
        <v>45.347826086956523</v>
      </c>
      <c r="Q3686" s="4" t="s">
        <v>8317</v>
      </c>
      <c r="R3686" s="4" t="s">
        <v>8318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  <c r="V3686" s="14" t="s">
        <v>8374</v>
      </c>
    </row>
    <row r="3687" spans="1:22" ht="110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9">
        <f t="shared" si="285"/>
        <v>105.69999999999999</v>
      </c>
      <c r="P3687" s="8">
        <f t="shared" si="286"/>
        <v>41.944444444444443</v>
      </c>
      <c r="Q3687" s="4" t="s">
        <v>8317</v>
      </c>
      <c r="R3687" s="4" t="s">
        <v>8318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  <c r="V3687" s="14" t="s">
        <v>8369</v>
      </c>
    </row>
    <row r="3688" spans="1:22" ht="88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9">
        <f t="shared" si="285"/>
        <v>101.42857142857142</v>
      </c>
      <c r="P3688" s="8">
        <f t="shared" si="286"/>
        <v>59.166666666666664</v>
      </c>
      <c r="Q3688" s="4" t="s">
        <v>8317</v>
      </c>
      <c r="R3688" s="4" t="s">
        <v>8318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  <c r="V3688" s="14" t="s">
        <v>8374</v>
      </c>
    </row>
    <row r="3689" spans="1:22" ht="11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9">
        <f t="shared" si="285"/>
        <v>100.245</v>
      </c>
      <c r="P3689" s="8">
        <f t="shared" si="286"/>
        <v>200.49</v>
      </c>
      <c r="Q3689" s="4" t="s">
        <v>8317</v>
      </c>
      <c r="R3689" s="4" t="s">
        <v>8318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  <c r="V3689" s="14" t="s">
        <v>8370</v>
      </c>
    </row>
    <row r="3690" spans="1:22" ht="88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9">
        <f t="shared" si="285"/>
        <v>109.16666666666666</v>
      </c>
      <c r="P3690" s="8">
        <f t="shared" si="286"/>
        <v>83.974358974358978</v>
      </c>
      <c r="Q3690" s="4" t="s">
        <v>8317</v>
      </c>
      <c r="R3690" s="4" t="s">
        <v>8318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  <c r="V3690" s="14" t="s">
        <v>8373</v>
      </c>
    </row>
    <row r="3691" spans="1:22" ht="11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9">
        <f t="shared" si="285"/>
        <v>118.33333333333333</v>
      </c>
      <c r="P3691" s="8">
        <f t="shared" si="286"/>
        <v>57.258064516129032</v>
      </c>
      <c r="Q3691" s="4" t="s">
        <v>8317</v>
      </c>
      <c r="R3691" s="4" t="s">
        <v>8318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  <c r="V3691" s="14" t="s">
        <v>8370</v>
      </c>
    </row>
    <row r="3692" spans="1:22" ht="88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9">
        <f t="shared" si="285"/>
        <v>120</v>
      </c>
      <c r="P3692" s="8">
        <f t="shared" si="286"/>
        <v>58.064516129032256</v>
      </c>
      <c r="Q3692" s="4" t="s">
        <v>8317</v>
      </c>
      <c r="R3692" s="4" t="s">
        <v>8318</v>
      </c>
      <c r="S3692" s="13">
        <f t="shared" si="287"/>
        <v>41940.598182870366</v>
      </c>
      <c r="T3692" s="13">
        <f t="shared" si="288"/>
        <v>41970.639849537038</v>
      </c>
      <c r="U3692">
        <f t="shared" si="289"/>
        <v>2014</v>
      </c>
      <c r="V3692" s="14" t="s">
        <v>8376</v>
      </c>
    </row>
    <row r="3693" spans="1:22" ht="44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9">
        <f t="shared" si="285"/>
        <v>127.96000000000001</v>
      </c>
      <c r="P3693" s="8">
        <f t="shared" si="286"/>
        <v>186.80291970802921</v>
      </c>
      <c r="Q3693" s="4" t="s">
        <v>8317</v>
      </c>
      <c r="R3693" s="4" t="s">
        <v>8318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  <c r="V3693" s="14" t="s">
        <v>8367</v>
      </c>
    </row>
    <row r="3694" spans="1:22" ht="66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9">
        <f t="shared" si="285"/>
        <v>126</v>
      </c>
      <c r="P3694" s="8">
        <f t="shared" si="286"/>
        <v>74.117647058823536</v>
      </c>
      <c r="Q3694" s="4" t="s">
        <v>8317</v>
      </c>
      <c r="R3694" s="4" t="s">
        <v>8318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  <c r="V3694" s="14" t="s">
        <v>8375</v>
      </c>
    </row>
    <row r="3695" spans="1:22" ht="88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9">
        <f t="shared" si="285"/>
        <v>129.12912912912913</v>
      </c>
      <c r="P3695" s="8">
        <f t="shared" si="286"/>
        <v>30.714285714285715</v>
      </c>
      <c r="Q3695" s="4" t="s">
        <v>8317</v>
      </c>
      <c r="R3695" s="4" t="s">
        <v>8318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  <c r="V3695" s="14" t="s">
        <v>8377</v>
      </c>
    </row>
    <row r="3696" spans="1:22" ht="88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9">
        <f t="shared" si="285"/>
        <v>107.42857142857143</v>
      </c>
      <c r="P3696" s="8">
        <f t="shared" si="286"/>
        <v>62.666666666666664</v>
      </c>
      <c r="Q3696" s="4" t="s">
        <v>8317</v>
      </c>
      <c r="R3696" s="4" t="s">
        <v>8318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  <c r="V3696" s="14" t="s">
        <v>8369</v>
      </c>
    </row>
    <row r="3697" spans="1:22" ht="11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9">
        <f t="shared" si="285"/>
        <v>100.125</v>
      </c>
      <c r="P3697" s="8">
        <f t="shared" si="286"/>
        <v>121.36363636363636</v>
      </c>
      <c r="Q3697" s="4" t="s">
        <v>8317</v>
      </c>
      <c r="R3697" s="4" t="s">
        <v>8318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  <c r="V3697" s="14" t="s">
        <v>8378</v>
      </c>
    </row>
    <row r="3698" spans="1:22" ht="88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9">
        <f t="shared" si="285"/>
        <v>155</v>
      </c>
      <c r="P3698" s="8">
        <f t="shared" si="286"/>
        <v>39.743589743589745</v>
      </c>
      <c r="Q3698" s="4" t="s">
        <v>8317</v>
      </c>
      <c r="R3698" s="4" t="s">
        <v>8318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  <c r="V3698" s="14" t="s">
        <v>8378</v>
      </c>
    </row>
    <row r="3699" spans="1:22" ht="88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9">
        <f t="shared" si="285"/>
        <v>108</v>
      </c>
      <c r="P3699" s="8">
        <f t="shared" si="286"/>
        <v>72</v>
      </c>
      <c r="Q3699" s="4" t="s">
        <v>8317</v>
      </c>
      <c r="R3699" s="4" t="s">
        <v>8318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  <c r="V3699" s="14" t="s">
        <v>8369</v>
      </c>
    </row>
    <row r="3700" spans="1:22" ht="66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9">
        <f t="shared" si="285"/>
        <v>110.52</v>
      </c>
      <c r="P3700" s="8">
        <f t="shared" si="286"/>
        <v>40.632352941176471</v>
      </c>
      <c r="Q3700" s="4" t="s">
        <v>8317</v>
      </c>
      <c r="R3700" s="4" t="s">
        <v>8318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  <c r="V3700" s="14" t="s">
        <v>8368</v>
      </c>
    </row>
    <row r="3701" spans="1:22" ht="88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9">
        <f t="shared" si="285"/>
        <v>100.8</v>
      </c>
      <c r="P3701" s="8">
        <f t="shared" si="286"/>
        <v>63</v>
      </c>
      <c r="Q3701" s="4" t="s">
        <v>8317</v>
      </c>
      <c r="R3701" s="4" t="s">
        <v>8318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  <c r="V3701" s="14" t="s">
        <v>8375</v>
      </c>
    </row>
    <row r="3702" spans="1:22" ht="44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9">
        <f t="shared" si="285"/>
        <v>121.2</v>
      </c>
      <c r="P3702" s="8">
        <f t="shared" si="286"/>
        <v>33.666666666666664</v>
      </c>
      <c r="Q3702" s="4" t="s">
        <v>8317</v>
      </c>
      <c r="R3702" s="4" t="s">
        <v>8318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  <c r="V3702" s="14" t="s">
        <v>8374</v>
      </c>
    </row>
    <row r="3703" spans="1:22" ht="11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9">
        <f t="shared" si="285"/>
        <v>100.33333333333334</v>
      </c>
      <c r="P3703" s="8">
        <f t="shared" si="286"/>
        <v>38.589743589743591</v>
      </c>
      <c r="Q3703" s="4" t="s">
        <v>8317</v>
      </c>
      <c r="R3703" s="4" t="s">
        <v>8318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  <c r="V3703" s="14" t="s">
        <v>8370</v>
      </c>
    </row>
    <row r="3704" spans="1:22" ht="88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9">
        <f t="shared" si="285"/>
        <v>109.16666666666666</v>
      </c>
      <c r="P3704" s="8">
        <f t="shared" si="286"/>
        <v>155.95238095238096</v>
      </c>
      <c r="Q3704" s="4" t="s">
        <v>8317</v>
      </c>
      <c r="R3704" s="4" t="s">
        <v>8318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  <c r="V3704" s="14" t="s">
        <v>8371</v>
      </c>
    </row>
    <row r="3705" spans="1:22" ht="88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9">
        <f t="shared" si="285"/>
        <v>123.42857142857142</v>
      </c>
      <c r="P3705" s="8">
        <f t="shared" si="286"/>
        <v>43.2</v>
      </c>
      <c r="Q3705" s="4" t="s">
        <v>8317</v>
      </c>
      <c r="R3705" s="4" t="s">
        <v>8318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  <c r="V3705" s="14" t="s">
        <v>8373</v>
      </c>
    </row>
    <row r="3706" spans="1:22" ht="88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9">
        <f t="shared" si="285"/>
        <v>136.33666666666667</v>
      </c>
      <c r="P3706" s="8">
        <f t="shared" si="286"/>
        <v>15.148518518518518</v>
      </c>
      <c r="Q3706" s="4" t="s">
        <v>8317</v>
      </c>
      <c r="R3706" s="4" t="s">
        <v>8318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  <c r="V3706" s="14" t="s">
        <v>8369</v>
      </c>
    </row>
    <row r="3707" spans="1:22" ht="88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9">
        <f t="shared" si="285"/>
        <v>103.46657233816768</v>
      </c>
      <c r="P3707" s="8">
        <f t="shared" si="286"/>
        <v>83.571428571428569</v>
      </c>
      <c r="Q3707" s="4" t="s">
        <v>8317</v>
      </c>
      <c r="R3707" s="4" t="s">
        <v>8318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  <c r="V3707" s="14" t="s">
        <v>8371</v>
      </c>
    </row>
    <row r="3708" spans="1:22" ht="88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9">
        <f t="shared" si="285"/>
        <v>121.33333333333334</v>
      </c>
      <c r="P3708" s="8">
        <f t="shared" si="286"/>
        <v>140</v>
      </c>
      <c r="Q3708" s="4" t="s">
        <v>8317</v>
      </c>
      <c r="R3708" s="4" t="s">
        <v>8318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  <c r="V3708" s="14" t="s">
        <v>8374</v>
      </c>
    </row>
    <row r="3709" spans="1:22" ht="66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9">
        <f t="shared" si="285"/>
        <v>186</v>
      </c>
      <c r="P3709" s="8">
        <f t="shared" si="286"/>
        <v>80.869565217391298</v>
      </c>
      <c r="Q3709" s="4" t="s">
        <v>8317</v>
      </c>
      <c r="R3709" s="4" t="s">
        <v>8318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  <c r="V3709" s="14" t="s">
        <v>8373</v>
      </c>
    </row>
    <row r="3710" spans="1:22" ht="11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9">
        <f t="shared" si="285"/>
        <v>300</v>
      </c>
      <c r="P3710" s="8">
        <f t="shared" si="286"/>
        <v>53.846153846153847</v>
      </c>
      <c r="Q3710" s="4" t="s">
        <v>8317</v>
      </c>
      <c r="R3710" s="4" t="s">
        <v>8318</v>
      </c>
      <c r="S3710" s="13">
        <f t="shared" si="287"/>
        <v>41810.142199074078</v>
      </c>
      <c r="T3710" s="13">
        <f t="shared" si="288"/>
        <v>41824.142199074078</v>
      </c>
      <c r="U3710">
        <f t="shared" si="289"/>
        <v>2014</v>
      </c>
      <c r="V3710" s="14" t="s">
        <v>8371</v>
      </c>
    </row>
    <row r="3711" spans="1:22" ht="88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9">
        <f t="shared" si="285"/>
        <v>108.25</v>
      </c>
      <c r="P3711" s="8">
        <f t="shared" si="286"/>
        <v>30.928571428571427</v>
      </c>
      <c r="Q3711" s="4" t="s">
        <v>8317</v>
      </c>
      <c r="R3711" s="4" t="s">
        <v>8318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  <c r="V3711" s="14" t="s">
        <v>8370</v>
      </c>
    </row>
    <row r="3712" spans="1:22" ht="66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9">
        <f t="shared" si="285"/>
        <v>141.15384615384616</v>
      </c>
      <c r="P3712" s="8">
        <f t="shared" si="286"/>
        <v>67.962962962962962</v>
      </c>
      <c r="Q3712" s="4" t="s">
        <v>8317</v>
      </c>
      <c r="R3712" s="4" t="s">
        <v>8318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  <c r="V3712" s="14" t="s">
        <v>8372</v>
      </c>
    </row>
    <row r="3713" spans="1:22" ht="44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9">
        <f t="shared" si="285"/>
        <v>113.99999999999999</v>
      </c>
      <c r="P3713" s="8">
        <f t="shared" si="286"/>
        <v>27.142857142857142</v>
      </c>
      <c r="Q3713" s="4" t="s">
        <v>8317</v>
      </c>
      <c r="R3713" s="4" t="s">
        <v>8318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  <c r="V3713" s="14" t="s">
        <v>8370</v>
      </c>
    </row>
    <row r="3714" spans="1:22" ht="88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9">
        <f t="shared" si="285"/>
        <v>153.73333333333335</v>
      </c>
      <c r="P3714" s="8">
        <f t="shared" si="286"/>
        <v>110.86538461538461</v>
      </c>
      <c r="Q3714" s="4" t="s">
        <v>8317</v>
      </c>
      <c r="R3714" s="4" t="s">
        <v>8318</v>
      </c>
      <c r="S3714" s="13">
        <f t="shared" si="287"/>
        <v>42134.172071759254</v>
      </c>
      <c r="T3714" s="13">
        <f t="shared" si="288"/>
        <v>42155.290972222225</v>
      </c>
      <c r="U3714">
        <f t="shared" si="289"/>
        <v>2015</v>
      </c>
      <c r="V3714" s="14" t="s">
        <v>8370</v>
      </c>
    </row>
    <row r="3715" spans="1:22" ht="88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9">
        <f t="shared" ref="O3715:O3778" si="290">+(E3715/D3715)*100</f>
        <v>101.49999999999999</v>
      </c>
      <c r="P3715" s="8">
        <f t="shared" ref="P3715:P3778" si="291">+IFERROR(E3715/L3715,0)</f>
        <v>106.84210526315789</v>
      </c>
      <c r="Q3715" s="4" t="s">
        <v>8317</v>
      </c>
      <c r="R3715" s="4" t="s">
        <v>8318</v>
      </c>
      <c r="S3715" s="13">
        <f t="shared" ref="S3715:S3778" si="292">(((J3715/86400)+25569))</f>
        <v>42505.738032407404</v>
      </c>
      <c r="T3715" s="13">
        <f t="shared" ref="T3715:T3778" si="293">(((I3715/86400)+25569))</f>
        <v>42525.738032407404</v>
      </c>
      <c r="U3715">
        <f t="shared" ref="U3715:U3778" si="294">+YEAR(S3715)</f>
        <v>2016</v>
      </c>
      <c r="V3715" s="14" t="s">
        <v>8370</v>
      </c>
    </row>
    <row r="3716" spans="1:22" ht="88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9">
        <f t="shared" si="290"/>
        <v>102.35000000000001</v>
      </c>
      <c r="P3716" s="8">
        <f t="shared" si="291"/>
        <v>105.51546391752578</v>
      </c>
      <c r="Q3716" s="4" t="s">
        <v>8317</v>
      </c>
      <c r="R3716" s="4" t="s">
        <v>8318</v>
      </c>
      <c r="S3716" s="13">
        <f t="shared" si="292"/>
        <v>42118.556331018517</v>
      </c>
      <c r="T3716" s="13">
        <f t="shared" si="293"/>
        <v>42150.165972222225</v>
      </c>
      <c r="U3716">
        <f t="shared" si="294"/>
        <v>2015</v>
      </c>
      <c r="V3716" s="14" t="s">
        <v>8369</v>
      </c>
    </row>
    <row r="3717" spans="1:22" ht="88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9">
        <f t="shared" si="290"/>
        <v>102.57142857142858</v>
      </c>
      <c r="P3717" s="8">
        <f t="shared" si="291"/>
        <v>132.96296296296296</v>
      </c>
      <c r="Q3717" s="4" t="s">
        <v>8317</v>
      </c>
      <c r="R3717" s="4" t="s">
        <v>8318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  <c r="V3717" s="14" t="s">
        <v>8368</v>
      </c>
    </row>
    <row r="3718" spans="1:22" ht="88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9">
        <f t="shared" si="290"/>
        <v>155.75</v>
      </c>
      <c r="P3718" s="8">
        <f t="shared" si="291"/>
        <v>51.916666666666664</v>
      </c>
      <c r="Q3718" s="4" t="s">
        <v>8317</v>
      </c>
      <c r="R3718" s="4" t="s">
        <v>8318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  <c r="V3718" s="14" t="s">
        <v>8378</v>
      </c>
    </row>
    <row r="3719" spans="1:22" ht="88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9">
        <f t="shared" si="290"/>
        <v>100.75</v>
      </c>
      <c r="P3719" s="8">
        <f t="shared" si="291"/>
        <v>310</v>
      </c>
      <c r="Q3719" s="4" t="s">
        <v>8317</v>
      </c>
      <c r="R3719" s="4" t="s">
        <v>8318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  <c r="V3719" s="14" t="s">
        <v>8369</v>
      </c>
    </row>
    <row r="3720" spans="1:22" ht="88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9">
        <f t="shared" si="290"/>
        <v>239.4</v>
      </c>
      <c r="P3720" s="8">
        <f t="shared" si="291"/>
        <v>26.021739130434781</v>
      </c>
      <c r="Q3720" s="4" t="s">
        <v>8317</v>
      </c>
      <c r="R3720" s="4" t="s">
        <v>8318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  <c r="V3720" s="14" t="s">
        <v>8367</v>
      </c>
    </row>
    <row r="3721" spans="1:22" ht="44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9">
        <f t="shared" si="290"/>
        <v>210</v>
      </c>
      <c r="P3721" s="8">
        <f t="shared" si="291"/>
        <v>105</v>
      </c>
      <c r="Q3721" s="4" t="s">
        <v>8317</v>
      </c>
      <c r="R3721" s="4" t="s">
        <v>8318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  <c r="V3721" s="14" t="s">
        <v>8370</v>
      </c>
    </row>
    <row r="3722" spans="1:22" ht="66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9">
        <f t="shared" si="290"/>
        <v>104.51515151515152</v>
      </c>
      <c r="P3722" s="8">
        <f t="shared" si="291"/>
        <v>86.224999999999994</v>
      </c>
      <c r="Q3722" s="4" t="s">
        <v>8317</v>
      </c>
      <c r="R3722" s="4" t="s">
        <v>8318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  <c r="V3722" s="14" t="s">
        <v>8371</v>
      </c>
    </row>
    <row r="3723" spans="1:22" ht="11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9">
        <f t="shared" si="290"/>
        <v>100.8</v>
      </c>
      <c r="P3723" s="8">
        <f t="shared" si="291"/>
        <v>114.54545454545455</v>
      </c>
      <c r="Q3723" s="4" t="s">
        <v>8317</v>
      </c>
      <c r="R3723" s="4" t="s">
        <v>8318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  <c r="V3723" s="14" t="s">
        <v>8376</v>
      </c>
    </row>
    <row r="3724" spans="1:22" ht="11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9">
        <f t="shared" si="290"/>
        <v>111.20000000000002</v>
      </c>
      <c r="P3724" s="8">
        <f t="shared" si="291"/>
        <v>47.657142857142858</v>
      </c>
      <c r="Q3724" s="4" t="s">
        <v>8317</v>
      </c>
      <c r="R3724" s="4" t="s">
        <v>8318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  <c r="V3724" s="14" t="s">
        <v>8367</v>
      </c>
    </row>
    <row r="3725" spans="1:22" ht="44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9">
        <f t="shared" si="290"/>
        <v>102.04444444444445</v>
      </c>
      <c r="P3725" s="8">
        <f t="shared" si="291"/>
        <v>72.888888888888886</v>
      </c>
      <c r="Q3725" s="4" t="s">
        <v>8317</v>
      </c>
      <c r="R3725" s="4" t="s">
        <v>8318</v>
      </c>
      <c r="S3725" s="13">
        <f t="shared" si="292"/>
        <v>41943.753032407403</v>
      </c>
      <c r="T3725" s="13">
        <f t="shared" si="293"/>
        <v>41973.794699074075</v>
      </c>
      <c r="U3725">
        <f t="shared" si="294"/>
        <v>2014</v>
      </c>
      <c r="V3725" s="14" t="s">
        <v>8376</v>
      </c>
    </row>
    <row r="3726" spans="1:22" ht="11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9">
        <f t="shared" si="290"/>
        <v>102.54767441860466</v>
      </c>
      <c r="P3726" s="8">
        <f t="shared" si="291"/>
        <v>49.545505617977533</v>
      </c>
      <c r="Q3726" s="4" t="s">
        <v>8317</v>
      </c>
      <c r="R3726" s="4" t="s">
        <v>8318</v>
      </c>
      <c r="S3726" s="13">
        <f t="shared" si="292"/>
        <v>42465.491435185184</v>
      </c>
      <c r="T3726" s="13">
        <f t="shared" si="293"/>
        <v>42494.958333333328</v>
      </c>
      <c r="U3726">
        <f t="shared" si="294"/>
        <v>2016</v>
      </c>
      <c r="V3726" s="14" t="s">
        <v>8369</v>
      </c>
    </row>
    <row r="3727" spans="1:22" ht="88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9">
        <f t="shared" si="290"/>
        <v>127</v>
      </c>
      <c r="P3727" s="8">
        <f t="shared" si="291"/>
        <v>25.4</v>
      </c>
      <c r="Q3727" s="4" t="s">
        <v>8317</v>
      </c>
      <c r="R3727" s="4" t="s">
        <v>8318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  <c r="V3727" s="14" t="s">
        <v>8368</v>
      </c>
    </row>
    <row r="3728" spans="1:22" ht="88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9">
        <f t="shared" si="290"/>
        <v>338.70588235294122</v>
      </c>
      <c r="P3728" s="8">
        <f t="shared" si="291"/>
        <v>62.586956521739133</v>
      </c>
      <c r="Q3728" s="4" t="s">
        <v>8317</v>
      </c>
      <c r="R3728" s="4" t="s">
        <v>8318</v>
      </c>
      <c r="S3728" s="13">
        <f t="shared" si="292"/>
        <v>42462.140868055554</v>
      </c>
      <c r="T3728" s="13">
        <f t="shared" si="293"/>
        <v>42489.875</v>
      </c>
      <c r="U3728">
        <f t="shared" si="294"/>
        <v>2016</v>
      </c>
      <c r="V3728" s="14" t="s">
        <v>8369</v>
      </c>
    </row>
    <row r="3729" spans="1:22" ht="88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9">
        <f t="shared" si="290"/>
        <v>100.75</v>
      </c>
      <c r="P3729" s="8">
        <f t="shared" si="291"/>
        <v>61.060606060606062</v>
      </c>
      <c r="Q3729" s="4" t="s">
        <v>8317</v>
      </c>
      <c r="R3729" s="4" t="s">
        <v>8318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  <c r="V3729" s="14" t="s">
        <v>8375</v>
      </c>
    </row>
    <row r="3730" spans="1:22" ht="66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9">
        <f t="shared" si="290"/>
        <v>9.31</v>
      </c>
      <c r="P3730" s="8">
        <f t="shared" si="291"/>
        <v>60.064516129032256</v>
      </c>
      <c r="Q3730" s="4" t="s">
        <v>8317</v>
      </c>
      <c r="R3730" s="4" t="s">
        <v>8318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  <c r="V3730" s="14" t="s">
        <v>8373</v>
      </c>
    </row>
    <row r="3731" spans="1:22" ht="88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9">
        <f t="shared" si="290"/>
        <v>7.24</v>
      </c>
      <c r="P3731" s="8">
        <f t="shared" si="291"/>
        <v>72.400000000000006</v>
      </c>
      <c r="Q3731" s="4" t="s">
        <v>8317</v>
      </c>
      <c r="R3731" s="4" t="s">
        <v>8318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  <c r="V3731" s="14" t="s">
        <v>8368</v>
      </c>
    </row>
    <row r="3732" spans="1:22" ht="88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9">
        <f t="shared" si="290"/>
        <v>10</v>
      </c>
      <c r="P3732" s="8">
        <f t="shared" si="291"/>
        <v>100</v>
      </c>
      <c r="Q3732" s="4" t="s">
        <v>8317</v>
      </c>
      <c r="R3732" s="4" t="s">
        <v>8318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  <c r="V3732" s="14" t="s">
        <v>8373</v>
      </c>
    </row>
    <row r="3733" spans="1:22" ht="88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9">
        <f t="shared" si="290"/>
        <v>11.272727272727273</v>
      </c>
      <c r="P3733" s="8">
        <f t="shared" si="291"/>
        <v>51.666666666666664</v>
      </c>
      <c r="Q3733" s="4" t="s">
        <v>8317</v>
      </c>
      <c r="R3733" s="4" t="s">
        <v>8318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  <c r="V3733" s="14" t="s">
        <v>8378</v>
      </c>
    </row>
    <row r="3734" spans="1:22" ht="66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9">
        <f t="shared" si="290"/>
        <v>15.411764705882353</v>
      </c>
      <c r="P3734" s="8">
        <f t="shared" si="291"/>
        <v>32.75</v>
      </c>
      <c r="Q3734" s="4" t="s">
        <v>8317</v>
      </c>
      <c r="R3734" s="4" t="s">
        <v>8318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  <c r="V3734" s="14" t="s">
        <v>8377</v>
      </c>
    </row>
    <row r="3735" spans="1:22" ht="66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9">
        <f t="shared" si="290"/>
        <v>0</v>
      </c>
      <c r="P3735" s="8">
        <f t="shared" si="291"/>
        <v>0</v>
      </c>
      <c r="Q3735" s="4" t="s">
        <v>8317</v>
      </c>
      <c r="R3735" s="4" t="s">
        <v>8318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  <c r="V3735" s="14" t="s">
        <v>8369</v>
      </c>
    </row>
    <row r="3736" spans="1:22" ht="11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9">
        <f t="shared" si="290"/>
        <v>28.466666666666669</v>
      </c>
      <c r="P3736" s="8">
        <f t="shared" si="291"/>
        <v>61</v>
      </c>
      <c r="Q3736" s="4" t="s">
        <v>8317</v>
      </c>
      <c r="R3736" s="4" t="s">
        <v>8318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  <c r="V3736" s="14" t="s">
        <v>8372</v>
      </c>
    </row>
    <row r="3737" spans="1:22" ht="66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9">
        <f t="shared" si="290"/>
        <v>13.333333333333334</v>
      </c>
      <c r="P3737" s="8">
        <f t="shared" si="291"/>
        <v>10</v>
      </c>
      <c r="Q3737" s="4" t="s">
        <v>8317</v>
      </c>
      <c r="R3737" s="4" t="s">
        <v>8318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  <c r="V3737" s="14" t="s">
        <v>8369</v>
      </c>
    </row>
    <row r="3738" spans="1:22" ht="88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9">
        <f t="shared" si="290"/>
        <v>0.66666666666666674</v>
      </c>
      <c r="P3738" s="8">
        <f t="shared" si="291"/>
        <v>10</v>
      </c>
      <c r="Q3738" s="4" t="s">
        <v>8317</v>
      </c>
      <c r="R3738" s="4" t="s">
        <v>8318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  <c r="V3738" s="14" t="s">
        <v>8368</v>
      </c>
    </row>
    <row r="3739" spans="1:22" ht="88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9">
        <f t="shared" si="290"/>
        <v>21.428571428571427</v>
      </c>
      <c r="P3739" s="8">
        <f t="shared" si="291"/>
        <v>37.5</v>
      </c>
      <c r="Q3739" s="4" t="s">
        <v>8317</v>
      </c>
      <c r="R3739" s="4" t="s">
        <v>8318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  <c r="V3739" s="14" t="s">
        <v>8376</v>
      </c>
    </row>
    <row r="3740" spans="1:22" ht="66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9">
        <f t="shared" si="290"/>
        <v>18</v>
      </c>
      <c r="P3740" s="8">
        <f t="shared" si="291"/>
        <v>45</v>
      </c>
      <c r="Q3740" s="4" t="s">
        <v>8317</v>
      </c>
      <c r="R3740" s="4" t="s">
        <v>8318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  <c r="V3740" s="14" t="s">
        <v>8371</v>
      </c>
    </row>
    <row r="3741" spans="1:22" ht="88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9">
        <f t="shared" si="290"/>
        <v>20.125</v>
      </c>
      <c r="P3741" s="8">
        <f t="shared" si="291"/>
        <v>100.625</v>
      </c>
      <c r="Q3741" s="4" t="s">
        <v>8317</v>
      </c>
      <c r="R3741" s="4" t="s">
        <v>8318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  <c r="V3741" s="14" t="s">
        <v>8371</v>
      </c>
    </row>
    <row r="3742" spans="1:22" ht="11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9">
        <f t="shared" si="290"/>
        <v>17.899999999999999</v>
      </c>
      <c r="P3742" s="8">
        <f t="shared" si="291"/>
        <v>25.571428571428573</v>
      </c>
      <c r="Q3742" s="4" t="s">
        <v>8317</v>
      </c>
      <c r="R3742" s="4" t="s">
        <v>8318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  <c r="V3742" s="14" t="s">
        <v>8373</v>
      </c>
    </row>
    <row r="3743" spans="1:22" ht="88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9">
        <f t="shared" si="290"/>
        <v>0</v>
      </c>
      <c r="P3743" s="8">
        <f t="shared" si="291"/>
        <v>0</v>
      </c>
      <c r="Q3743" s="4" t="s">
        <v>8317</v>
      </c>
      <c r="R3743" s="4" t="s">
        <v>8318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  <c r="V3743" s="14" t="s">
        <v>8377</v>
      </c>
    </row>
    <row r="3744" spans="1:22" ht="88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9">
        <f t="shared" si="290"/>
        <v>2</v>
      </c>
      <c r="P3744" s="8">
        <f t="shared" si="291"/>
        <v>25</v>
      </c>
      <c r="Q3744" s="4" t="s">
        <v>8317</v>
      </c>
      <c r="R3744" s="4" t="s">
        <v>8318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  <c r="V3744" s="14" t="s">
        <v>8374</v>
      </c>
    </row>
    <row r="3745" spans="1:22" ht="66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9">
        <f t="shared" si="290"/>
        <v>0</v>
      </c>
      <c r="P3745" s="8">
        <f t="shared" si="291"/>
        <v>0</v>
      </c>
      <c r="Q3745" s="4" t="s">
        <v>8317</v>
      </c>
      <c r="R3745" s="4" t="s">
        <v>8318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  <c r="V3745" s="14" t="s">
        <v>8371</v>
      </c>
    </row>
    <row r="3746" spans="1:22" ht="88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9">
        <f t="shared" si="290"/>
        <v>0</v>
      </c>
      <c r="P3746" s="8">
        <f t="shared" si="291"/>
        <v>0</v>
      </c>
      <c r="Q3746" s="4" t="s">
        <v>8317</v>
      </c>
      <c r="R3746" s="4" t="s">
        <v>8318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  <c r="V3746" s="14" t="s">
        <v>8371</v>
      </c>
    </row>
    <row r="3747" spans="1:22" ht="66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9">
        <f t="shared" si="290"/>
        <v>10</v>
      </c>
      <c r="P3747" s="8">
        <f t="shared" si="291"/>
        <v>10</v>
      </c>
      <c r="Q3747" s="4" t="s">
        <v>8317</v>
      </c>
      <c r="R3747" s="4" t="s">
        <v>8318</v>
      </c>
      <c r="S3747" s="13">
        <f t="shared" si="292"/>
        <v>41831.697939814811</v>
      </c>
      <c r="T3747" s="13">
        <f t="shared" si="293"/>
        <v>41861.697939814811</v>
      </c>
      <c r="U3747">
        <f t="shared" si="294"/>
        <v>2014</v>
      </c>
      <c r="V3747" s="14" t="s">
        <v>8373</v>
      </c>
    </row>
    <row r="3748" spans="1:22" ht="44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9">
        <f t="shared" si="290"/>
        <v>2.3764705882352941</v>
      </c>
      <c r="P3748" s="8">
        <f t="shared" si="291"/>
        <v>202</v>
      </c>
      <c r="Q3748" s="4" t="s">
        <v>8317</v>
      </c>
      <c r="R3748" s="4" t="s">
        <v>8318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  <c r="V3748" s="14" t="s">
        <v>8375</v>
      </c>
    </row>
    <row r="3749" spans="1:22" ht="66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9">
        <f t="shared" si="290"/>
        <v>1</v>
      </c>
      <c r="P3749" s="8">
        <f t="shared" si="291"/>
        <v>25</v>
      </c>
      <c r="Q3749" s="4" t="s">
        <v>8317</v>
      </c>
      <c r="R3749" s="4" t="s">
        <v>8318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  <c r="V3749" s="14" t="s">
        <v>8371</v>
      </c>
    </row>
    <row r="3750" spans="1:22" ht="88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9">
        <f t="shared" si="290"/>
        <v>103.52</v>
      </c>
      <c r="P3750" s="8">
        <f t="shared" si="291"/>
        <v>99.538461538461533</v>
      </c>
      <c r="Q3750" s="4" t="s">
        <v>8317</v>
      </c>
      <c r="R3750" s="4" t="s">
        <v>8359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  <c r="V3750" s="14" t="s">
        <v>8367</v>
      </c>
    </row>
    <row r="3751" spans="1:22" ht="88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9">
        <f t="shared" si="290"/>
        <v>105</v>
      </c>
      <c r="P3751" s="8">
        <f t="shared" si="291"/>
        <v>75</v>
      </c>
      <c r="Q3751" s="4" t="s">
        <v>8317</v>
      </c>
      <c r="R3751" s="4" t="s">
        <v>8359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  <c r="V3751" s="14" t="s">
        <v>8372</v>
      </c>
    </row>
    <row r="3752" spans="1:22" ht="154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9">
        <f t="shared" si="290"/>
        <v>100.44999999999999</v>
      </c>
      <c r="P3752" s="8">
        <f t="shared" si="291"/>
        <v>215.25</v>
      </c>
      <c r="Q3752" s="4" t="s">
        <v>8317</v>
      </c>
      <c r="R3752" s="4" t="s">
        <v>8359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  <c r="V3752" s="14" t="s">
        <v>8367</v>
      </c>
    </row>
    <row r="3753" spans="1:22" ht="88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9">
        <f t="shared" si="290"/>
        <v>132.6</v>
      </c>
      <c r="P3753" s="8">
        <f t="shared" si="291"/>
        <v>120.54545454545455</v>
      </c>
      <c r="Q3753" s="4" t="s">
        <v>8317</v>
      </c>
      <c r="R3753" s="4" t="s">
        <v>8359</v>
      </c>
      <c r="S3753" s="13">
        <f t="shared" si="292"/>
        <v>42403.035567129627</v>
      </c>
      <c r="T3753" s="13">
        <f t="shared" si="293"/>
        <v>42462.993900462963</v>
      </c>
      <c r="U3753">
        <f t="shared" si="294"/>
        <v>2016</v>
      </c>
      <c r="V3753" s="14" t="s">
        <v>8368</v>
      </c>
    </row>
    <row r="3754" spans="1:22" ht="11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9">
        <f t="shared" si="290"/>
        <v>112.99999999999999</v>
      </c>
      <c r="P3754" s="8">
        <f t="shared" si="291"/>
        <v>37.666666666666664</v>
      </c>
      <c r="Q3754" s="4" t="s">
        <v>8317</v>
      </c>
      <c r="R3754" s="4" t="s">
        <v>8359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  <c r="V3754" s="14" t="s">
        <v>8375</v>
      </c>
    </row>
    <row r="3755" spans="1:22" ht="88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9">
        <f t="shared" si="290"/>
        <v>103.34</v>
      </c>
      <c r="P3755" s="8">
        <f t="shared" si="291"/>
        <v>172.23333333333332</v>
      </c>
      <c r="Q3755" s="4" t="s">
        <v>8317</v>
      </c>
      <c r="R3755" s="4" t="s">
        <v>8359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  <c r="V3755" s="14" t="s">
        <v>8370</v>
      </c>
    </row>
    <row r="3756" spans="1:22" ht="88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9">
        <f t="shared" si="290"/>
        <v>120</v>
      </c>
      <c r="P3756" s="8">
        <f t="shared" si="291"/>
        <v>111.11111111111111</v>
      </c>
      <c r="Q3756" s="4" t="s">
        <v>8317</v>
      </c>
      <c r="R3756" s="4" t="s">
        <v>8359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  <c r="V3756" s="14" t="s">
        <v>8371</v>
      </c>
    </row>
    <row r="3757" spans="1:22" ht="88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9">
        <f t="shared" si="290"/>
        <v>129.63636363636363</v>
      </c>
      <c r="P3757" s="8">
        <f t="shared" si="291"/>
        <v>25.464285714285715</v>
      </c>
      <c r="Q3757" s="4" t="s">
        <v>8317</v>
      </c>
      <c r="R3757" s="4" t="s">
        <v>8359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  <c r="V3757" s="14" t="s">
        <v>8372</v>
      </c>
    </row>
    <row r="3758" spans="1:22" ht="88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9">
        <f t="shared" si="290"/>
        <v>101.11111111111111</v>
      </c>
      <c r="P3758" s="8">
        <f t="shared" si="291"/>
        <v>267.64705882352939</v>
      </c>
      <c r="Q3758" s="4" t="s">
        <v>8317</v>
      </c>
      <c r="R3758" s="4" t="s">
        <v>8359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  <c r="V3758" s="14" t="s">
        <v>8370</v>
      </c>
    </row>
    <row r="3759" spans="1:22" ht="88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9">
        <f t="shared" si="290"/>
        <v>108.51428571428572</v>
      </c>
      <c r="P3759" s="8">
        <f t="shared" si="291"/>
        <v>75.959999999999994</v>
      </c>
      <c r="Q3759" s="4" t="s">
        <v>8317</v>
      </c>
      <c r="R3759" s="4" t="s">
        <v>8359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  <c r="V3759" s="14" t="s">
        <v>8377</v>
      </c>
    </row>
    <row r="3760" spans="1:22" ht="44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9">
        <f t="shared" si="290"/>
        <v>102.33333333333334</v>
      </c>
      <c r="P3760" s="8">
        <f t="shared" si="291"/>
        <v>59.03846153846154</v>
      </c>
      <c r="Q3760" s="4" t="s">
        <v>8317</v>
      </c>
      <c r="R3760" s="4" t="s">
        <v>8359</v>
      </c>
      <c r="S3760" s="13">
        <f t="shared" si="292"/>
        <v>41747.471504629633</v>
      </c>
      <c r="T3760" s="13">
        <f t="shared" si="293"/>
        <v>41778.208333333336</v>
      </c>
      <c r="U3760">
        <f t="shared" si="294"/>
        <v>2014</v>
      </c>
      <c r="V3760" s="14" t="s">
        <v>8369</v>
      </c>
    </row>
    <row r="3761" spans="1:22" ht="44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9">
        <f t="shared" si="290"/>
        <v>110.24425000000002</v>
      </c>
      <c r="P3761" s="8">
        <f t="shared" si="291"/>
        <v>50.111022727272733</v>
      </c>
      <c r="Q3761" s="4" t="s">
        <v>8317</v>
      </c>
      <c r="R3761" s="4" t="s">
        <v>8359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  <c r="V3761" s="14" t="s">
        <v>8371</v>
      </c>
    </row>
    <row r="3762" spans="1:22" ht="88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9">
        <f t="shared" si="290"/>
        <v>101.0154</v>
      </c>
      <c r="P3762" s="8">
        <f t="shared" si="291"/>
        <v>55.502967032967035</v>
      </c>
      <c r="Q3762" s="4" t="s">
        <v>8317</v>
      </c>
      <c r="R3762" s="4" t="s">
        <v>8359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  <c r="V3762" s="14" t="s">
        <v>8369</v>
      </c>
    </row>
    <row r="3763" spans="1:22" ht="88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9">
        <f t="shared" si="290"/>
        <v>100</v>
      </c>
      <c r="P3763" s="8">
        <f t="shared" si="291"/>
        <v>166.66666666666666</v>
      </c>
      <c r="Q3763" s="4" t="s">
        <v>8317</v>
      </c>
      <c r="R3763" s="4" t="s">
        <v>8359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  <c r="V3763" s="14" t="s">
        <v>8371</v>
      </c>
    </row>
    <row r="3764" spans="1:22" ht="88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9">
        <f t="shared" si="290"/>
        <v>106.24</v>
      </c>
      <c r="P3764" s="8">
        <f t="shared" si="291"/>
        <v>47.428571428571431</v>
      </c>
      <c r="Q3764" s="4" t="s">
        <v>8317</v>
      </c>
      <c r="R3764" s="4" t="s">
        <v>8359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  <c r="V3764" s="14" t="s">
        <v>8373</v>
      </c>
    </row>
    <row r="3765" spans="1:22" ht="66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9">
        <f t="shared" si="290"/>
        <v>100</v>
      </c>
      <c r="P3765" s="8">
        <f t="shared" si="291"/>
        <v>64.935064935064929</v>
      </c>
      <c r="Q3765" s="4" t="s">
        <v>8317</v>
      </c>
      <c r="R3765" s="4" t="s">
        <v>8359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  <c r="V3765" s="14" t="s">
        <v>8372</v>
      </c>
    </row>
    <row r="3766" spans="1:22" ht="88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9">
        <f t="shared" si="290"/>
        <v>100</v>
      </c>
      <c r="P3766" s="8">
        <f t="shared" si="291"/>
        <v>55.555555555555557</v>
      </c>
      <c r="Q3766" s="4" t="s">
        <v>8317</v>
      </c>
      <c r="R3766" s="4" t="s">
        <v>8359</v>
      </c>
      <c r="S3766" s="13">
        <f t="shared" si="292"/>
        <v>42499.842962962968</v>
      </c>
      <c r="T3766" s="13">
        <f t="shared" si="293"/>
        <v>42519.025000000001</v>
      </c>
      <c r="U3766">
        <f t="shared" si="294"/>
        <v>2016</v>
      </c>
      <c r="V3766" s="14" t="s">
        <v>8370</v>
      </c>
    </row>
    <row r="3767" spans="1:22" ht="11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9">
        <f t="shared" si="290"/>
        <v>113.45714285714286</v>
      </c>
      <c r="P3767" s="8">
        <f t="shared" si="291"/>
        <v>74.224299065420567</v>
      </c>
      <c r="Q3767" s="4" t="s">
        <v>8317</v>
      </c>
      <c r="R3767" s="4" t="s">
        <v>8359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  <c r="V3767" s="14" t="s">
        <v>8371</v>
      </c>
    </row>
    <row r="3768" spans="1:22" ht="66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9">
        <f t="shared" si="290"/>
        <v>102.65010000000001</v>
      </c>
      <c r="P3768" s="8">
        <f t="shared" si="291"/>
        <v>106.9271875</v>
      </c>
      <c r="Q3768" s="4" t="s">
        <v>8317</v>
      </c>
      <c r="R3768" s="4" t="s">
        <v>8359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  <c r="V3768" s="14" t="s">
        <v>8370</v>
      </c>
    </row>
    <row r="3769" spans="1:22" ht="88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9">
        <f t="shared" si="290"/>
        <v>116.75</v>
      </c>
      <c r="P3769" s="8">
        <f t="shared" si="291"/>
        <v>41.696428571428569</v>
      </c>
      <c r="Q3769" s="4" t="s">
        <v>8317</v>
      </c>
      <c r="R3769" s="4" t="s">
        <v>8359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  <c r="V3769" s="14" t="s">
        <v>8368</v>
      </c>
    </row>
    <row r="3770" spans="1:22" ht="11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9">
        <f t="shared" si="290"/>
        <v>107.65274999999998</v>
      </c>
      <c r="P3770" s="8">
        <f t="shared" si="291"/>
        <v>74.243275862068955</v>
      </c>
      <c r="Q3770" s="4" t="s">
        <v>8317</v>
      </c>
      <c r="R3770" s="4" t="s">
        <v>8359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  <c r="V3770" s="14" t="s">
        <v>8370</v>
      </c>
    </row>
    <row r="3771" spans="1:22" ht="88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9">
        <f t="shared" si="290"/>
        <v>100</v>
      </c>
      <c r="P3771" s="8">
        <f t="shared" si="291"/>
        <v>73.333333333333329</v>
      </c>
      <c r="Q3771" s="4" t="s">
        <v>8317</v>
      </c>
      <c r="R3771" s="4" t="s">
        <v>8359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  <c r="V3771" s="14" t="s">
        <v>8372</v>
      </c>
    </row>
    <row r="3772" spans="1:22" ht="88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9">
        <f t="shared" si="290"/>
        <v>100</v>
      </c>
      <c r="P3772" s="8">
        <f t="shared" si="291"/>
        <v>100</v>
      </c>
      <c r="Q3772" s="4" t="s">
        <v>8317</v>
      </c>
      <c r="R3772" s="4" t="s">
        <v>8359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  <c r="V3772" s="14" t="s">
        <v>8370</v>
      </c>
    </row>
    <row r="3773" spans="1:22" ht="66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9">
        <f t="shared" si="290"/>
        <v>146</v>
      </c>
      <c r="P3773" s="8">
        <f t="shared" si="291"/>
        <v>38.421052631578945</v>
      </c>
      <c r="Q3773" s="4" t="s">
        <v>8317</v>
      </c>
      <c r="R3773" s="4" t="s">
        <v>8359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  <c r="V3773" s="14" t="s">
        <v>8370</v>
      </c>
    </row>
    <row r="3774" spans="1:22" ht="88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9">
        <f t="shared" si="290"/>
        <v>110.2</v>
      </c>
      <c r="P3774" s="8">
        <f t="shared" si="291"/>
        <v>166.96969696969697</v>
      </c>
      <c r="Q3774" s="4" t="s">
        <v>8317</v>
      </c>
      <c r="R3774" s="4" t="s">
        <v>8359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  <c r="V3774" s="14" t="s">
        <v>8377</v>
      </c>
    </row>
    <row r="3775" spans="1:22" ht="66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9">
        <f t="shared" si="290"/>
        <v>108.2</v>
      </c>
      <c r="P3775" s="8">
        <f t="shared" si="291"/>
        <v>94.912280701754383</v>
      </c>
      <c r="Q3775" s="4" t="s">
        <v>8317</v>
      </c>
      <c r="R3775" s="4" t="s">
        <v>8359</v>
      </c>
      <c r="S3775" s="13">
        <f t="shared" si="292"/>
        <v>42656.005173611113</v>
      </c>
      <c r="T3775" s="13">
        <f t="shared" si="293"/>
        <v>42689.088888888888</v>
      </c>
      <c r="U3775">
        <f t="shared" si="294"/>
        <v>2016</v>
      </c>
      <c r="V3775" s="14" t="s">
        <v>8376</v>
      </c>
    </row>
    <row r="3776" spans="1:22" ht="11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9">
        <f t="shared" si="290"/>
        <v>100</v>
      </c>
      <c r="P3776" s="8">
        <f t="shared" si="291"/>
        <v>100</v>
      </c>
      <c r="Q3776" s="4" t="s">
        <v>8317</v>
      </c>
      <c r="R3776" s="4" t="s">
        <v>8359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  <c r="V3776" s="14" t="s">
        <v>8372</v>
      </c>
    </row>
    <row r="3777" spans="1:22" ht="88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9">
        <f t="shared" si="290"/>
        <v>100.25</v>
      </c>
      <c r="P3777" s="8">
        <f t="shared" si="291"/>
        <v>143.21428571428572</v>
      </c>
      <c r="Q3777" s="4" t="s">
        <v>8317</v>
      </c>
      <c r="R3777" s="4" t="s">
        <v>8359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  <c r="V3777" s="14" t="s">
        <v>8372</v>
      </c>
    </row>
    <row r="3778" spans="1:22" ht="11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9">
        <f t="shared" si="290"/>
        <v>106.71250000000001</v>
      </c>
      <c r="P3778" s="8">
        <f t="shared" si="291"/>
        <v>90.819148936170208</v>
      </c>
      <c r="Q3778" s="4" t="s">
        <v>8317</v>
      </c>
      <c r="R3778" s="4" t="s">
        <v>8359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  <c r="V3778" s="14" t="s">
        <v>8371</v>
      </c>
    </row>
    <row r="3779" spans="1:22" ht="88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9">
        <f t="shared" ref="O3779:O3842" si="295">+(E3779/D3779)*100</f>
        <v>143.19999999999999</v>
      </c>
      <c r="P3779" s="8">
        <f t="shared" ref="P3779:P3842" si="296">+IFERROR(E3779/L3779,0)</f>
        <v>48.542372881355931</v>
      </c>
      <c r="Q3779" s="4" t="s">
        <v>8317</v>
      </c>
      <c r="R3779" s="4" t="s">
        <v>8359</v>
      </c>
      <c r="S3779" s="13">
        <f t="shared" ref="S3779:S3842" si="297">(((J3779/86400)+25569))</f>
        <v>41887.111354166671</v>
      </c>
      <c r="T3779" s="13">
        <f t="shared" ref="T3779:T3842" si="298">(((I3779/86400)+25569))</f>
        <v>41909.166666666664</v>
      </c>
      <c r="U3779">
        <f t="shared" ref="U3779:U3842" si="299">+YEAR(S3779)</f>
        <v>2014</v>
      </c>
      <c r="V3779" s="14" t="s">
        <v>8375</v>
      </c>
    </row>
    <row r="3780" spans="1:22" ht="66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9">
        <f t="shared" si="295"/>
        <v>105.04166666666667</v>
      </c>
      <c r="P3780" s="8">
        <f t="shared" si="296"/>
        <v>70.027777777777771</v>
      </c>
      <c r="Q3780" s="4" t="s">
        <v>8317</v>
      </c>
      <c r="R3780" s="4" t="s">
        <v>8359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  <c r="V3780" s="14" t="s">
        <v>8378</v>
      </c>
    </row>
    <row r="3781" spans="1:22" ht="44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9">
        <f t="shared" si="295"/>
        <v>103.98</v>
      </c>
      <c r="P3781" s="8">
        <f t="shared" si="296"/>
        <v>135.62608695652173</v>
      </c>
      <c r="Q3781" s="4" t="s">
        <v>8317</v>
      </c>
      <c r="R3781" s="4" t="s">
        <v>8359</v>
      </c>
      <c r="S3781" s="13">
        <f t="shared" si="297"/>
        <v>42425.735416666663</v>
      </c>
      <c r="T3781" s="13">
        <f t="shared" si="298"/>
        <v>42455.693749999999</v>
      </c>
      <c r="U3781">
        <f t="shared" si="299"/>
        <v>2016</v>
      </c>
      <c r="V3781" s="14" t="s">
        <v>8368</v>
      </c>
    </row>
    <row r="3782" spans="1:22" ht="88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9">
        <f t="shared" si="295"/>
        <v>120</v>
      </c>
      <c r="P3782" s="8">
        <f t="shared" si="296"/>
        <v>100</v>
      </c>
      <c r="Q3782" s="4" t="s">
        <v>8317</v>
      </c>
      <c r="R3782" s="4" t="s">
        <v>8359</v>
      </c>
      <c r="S3782" s="13">
        <f t="shared" si="297"/>
        <v>42166.219733796301</v>
      </c>
      <c r="T3782" s="13">
        <f t="shared" si="298"/>
        <v>42198.837500000001</v>
      </c>
      <c r="U3782">
        <f t="shared" si="299"/>
        <v>2015</v>
      </c>
      <c r="V3782" s="14" t="s">
        <v>8371</v>
      </c>
    </row>
    <row r="3783" spans="1:22" ht="11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9">
        <f t="shared" si="295"/>
        <v>109.66666666666667</v>
      </c>
      <c r="P3783" s="8">
        <f t="shared" si="296"/>
        <v>94.90384615384616</v>
      </c>
      <c r="Q3783" s="4" t="s">
        <v>8317</v>
      </c>
      <c r="R3783" s="4" t="s">
        <v>8359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  <c r="V3783" s="14" t="s">
        <v>8374</v>
      </c>
    </row>
    <row r="3784" spans="1:22" ht="11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9">
        <f t="shared" si="295"/>
        <v>101.75</v>
      </c>
      <c r="P3784" s="8">
        <f t="shared" si="296"/>
        <v>75.370370370370367</v>
      </c>
      <c r="Q3784" s="4" t="s">
        <v>8317</v>
      </c>
      <c r="R3784" s="4" t="s">
        <v>8359</v>
      </c>
      <c r="S3784" s="13">
        <f t="shared" si="297"/>
        <v>42546.862233796295</v>
      </c>
      <c r="T3784" s="13">
        <f t="shared" si="298"/>
        <v>42575.958333333328</v>
      </c>
      <c r="U3784">
        <f t="shared" si="299"/>
        <v>2016</v>
      </c>
      <c r="V3784" s="14" t="s">
        <v>8371</v>
      </c>
    </row>
    <row r="3785" spans="1:22" ht="88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9">
        <f t="shared" si="295"/>
        <v>128.91666666666666</v>
      </c>
      <c r="P3785" s="8">
        <f t="shared" si="296"/>
        <v>64.458333333333329</v>
      </c>
      <c r="Q3785" s="4" t="s">
        <v>8317</v>
      </c>
      <c r="R3785" s="4" t="s">
        <v>8359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  <c r="V3785" s="14" t="s">
        <v>8368</v>
      </c>
    </row>
    <row r="3786" spans="1:22" ht="88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9">
        <f t="shared" si="295"/>
        <v>114.99999999999999</v>
      </c>
      <c r="P3786" s="8">
        <f t="shared" si="296"/>
        <v>115</v>
      </c>
      <c r="Q3786" s="4" t="s">
        <v>8317</v>
      </c>
      <c r="R3786" s="4" t="s">
        <v>8359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  <c r="V3786" s="14" t="s">
        <v>8371</v>
      </c>
    </row>
    <row r="3787" spans="1:22" ht="88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9">
        <f t="shared" si="295"/>
        <v>150.75</v>
      </c>
      <c r="P3787" s="8">
        <f t="shared" si="296"/>
        <v>100.5</v>
      </c>
      <c r="Q3787" s="4" t="s">
        <v>8317</v>
      </c>
      <c r="R3787" s="4" t="s">
        <v>8359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  <c r="V3787" s="14" t="s">
        <v>8371</v>
      </c>
    </row>
    <row r="3788" spans="1:22" ht="88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9">
        <f t="shared" si="295"/>
        <v>110.96666666666665</v>
      </c>
      <c r="P3788" s="8">
        <f t="shared" si="296"/>
        <v>93.774647887323937</v>
      </c>
      <c r="Q3788" s="4" t="s">
        <v>8317</v>
      </c>
      <c r="R3788" s="4" t="s">
        <v>8359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  <c r="V3788" s="14" t="s">
        <v>8369</v>
      </c>
    </row>
    <row r="3789" spans="1:22" ht="88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9">
        <f t="shared" si="295"/>
        <v>100.28571428571429</v>
      </c>
      <c r="P3789" s="8">
        <f t="shared" si="296"/>
        <v>35.1</v>
      </c>
      <c r="Q3789" s="4" t="s">
        <v>8317</v>
      </c>
      <c r="R3789" s="4" t="s">
        <v>8359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  <c r="V3789" s="14" t="s">
        <v>8371</v>
      </c>
    </row>
    <row r="3790" spans="1:22" ht="110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9">
        <f t="shared" si="295"/>
        <v>0.66666666666666674</v>
      </c>
      <c r="P3790" s="8">
        <f t="shared" si="296"/>
        <v>500</v>
      </c>
      <c r="Q3790" s="4" t="s">
        <v>8317</v>
      </c>
      <c r="R3790" s="4" t="s">
        <v>8359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  <c r="V3790" s="14" t="s">
        <v>8377</v>
      </c>
    </row>
    <row r="3791" spans="1:22" ht="88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9">
        <f t="shared" si="295"/>
        <v>3.267605633802817</v>
      </c>
      <c r="P3791" s="8">
        <f t="shared" si="296"/>
        <v>29</v>
      </c>
      <c r="Q3791" s="4" t="s">
        <v>8317</v>
      </c>
      <c r="R3791" s="4" t="s">
        <v>8359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  <c r="V3791" s="14" t="s">
        <v>8370</v>
      </c>
    </row>
    <row r="3792" spans="1:22" ht="88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9">
        <f t="shared" si="295"/>
        <v>0</v>
      </c>
      <c r="P3792" s="8">
        <f t="shared" si="296"/>
        <v>0</v>
      </c>
      <c r="Q3792" s="4" t="s">
        <v>8317</v>
      </c>
      <c r="R3792" s="4" t="s">
        <v>8359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  <c r="V3792" s="14" t="s">
        <v>8376</v>
      </c>
    </row>
    <row r="3793" spans="1:22" ht="66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9">
        <f t="shared" si="295"/>
        <v>0</v>
      </c>
      <c r="P3793" s="8">
        <f t="shared" si="296"/>
        <v>0</v>
      </c>
      <c r="Q3793" s="4" t="s">
        <v>8317</v>
      </c>
      <c r="R3793" s="4" t="s">
        <v>8359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  <c r="V3793" s="14" t="s">
        <v>8370</v>
      </c>
    </row>
    <row r="3794" spans="1:22" ht="66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9">
        <f t="shared" si="295"/>
        <v>0.27999999999999997</v>
      </c>
      <c r="P3794" s="8">
        <f t="shared" si="296"/>
        <v>17.5</v>
      </c>
      <c r="Q3794" s="4" t="s">
        <v>8317</v>
      </c>
      <c r="R3794" s="4" t="s">
        <v>8359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  <c r="V3794" s="14" t="s">
        <v>8371</v>
      </c>
    </row>
    <row r="3795" spans="1:22" ht="88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9">
        <f t="shared" si="295"/>
        <v>59.657142857142851</v>
      </c>
      <c r="P3795" s="8">
        <f t="shared" si="296"/>
        <v>174</v>
      </c>
      <c r="Q3795" s="4" t="s">
        <v>8317</v>
      </c>
      <c r="R3795" s="4" t="s">
        <v>8359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  <c r="V3795" s="14" t="s">
        <v>8377</v>
      </c>
    </row>
    <row r="3796" spans="1:22" ht="88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9">
        <f t="shared" si="295"/>
        <v>1</v>
      </c>
      <c r="P3796" s="8">
        <f t="shared" si="296"/>
        <v>50</v>
      </c>
      <c r="Q3796" s="4" t="s">
        <v>8317</v>
      </c>
      <c r="R3796" s="4" t="s">
        <v>8359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  <c r="V3796" s="14" t="s">
        <v>8370</v>
      </c>
    </row>
    <row r="3797" spans="1:22" ht="88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9">
        <f t="shared" si="295"/>
        <v>1.6666666666666667</v>
      </c>
      <c r="P3797" s="8">
        <f t="shared" si="296"/>
        <v>5</v>
      </c>
      <c r="Q3797" s="4" t="s">
        <v>8317</v>
      </c>
      <c r="R3797" s="4" t="s">
        <v>8359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  <c r="V3797" s="14" t="s">
        <v>8373</v>
      </c>
    </row>
    <row r="3798" spans="1:22" ht="88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9">
        <f t="shared" si="295"/>
        <v>4.4444444444444444E-3</v>
      </c>
      <c r="P3798" s="8">
        <f t="shared" si="296"/>
        <v>1</v>
      </c>
      <c r="Q3798" s="4" t="s">
        <v>8317</v>
      </c>
      <c r="R3798" s="4" t="s">
        <v>8359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  <c r="V3798" s="14" t="s">
        <v>8377</v>
      </c>
    </row>
    <row r="3799" spans="1:22" ht="11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9">
        <f t="shared" si="295"/>
        <v>89.666666666666657</v>
      </c>
      <c r="P3799" s="8">
        <f t="shared" si="296"/>
        <v>145.40540540540542</v>
      </c>
      <c r="Q3799" s="4" t="s">
        <v>8317</v>
      </c>
      <c r="R3799" s="4" t="s">
        <v>8359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  <c r="V3799" s="14" t="s">
        <v>8372</v>
      </c>
    </row>
    <row r="3800" spans="1:22" ht="88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9">
        <f t="shared" si="295"/>
        <v>1.4642857142857144</v>
      </c>
      <c r="P3800" s="8">
        <f t="shared" si="296"/>
        <v>205</v>
      </c>
      <c r="Q3800" s="4" t="s">
        <v>8317</v>
      </c>
      <c r="R3800" s="4" t="s">
        <v>8359</v>
      </c>
      <c r="S3800" s="13">
        <f t="shared" si="297"/>
        <v>41831.722777777773</v>
      </c>
      <c r="T3800" s="13">
        <f t="shared" si="298"/>
        <v>41861.722777777773</v>
      </c>
      <c r="U3800">
        <f t="shared" si="299"/>
        <v>2014</v>
      </c>
      <c r="V3800" s="14" t="s">
        <v>8373</v>
      </c>
    </row>
    <row r="3801" spans="1:22" ht="66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9">
        <f t="shared" si="295"/>
        <v>4.0199999999999996</v>
      </c>
      <c r="P3801" s="8">
        <f t="shared" si="296"/>
        <v>100.5</v>
      </c>
      <c r="Q3801" s="4" t="s">
        <v>8317</v>
      </c>
      <c r="R3801" s="4" t="s">
        <v>8359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  <c r="V3801" s="14" t="s">
        <v>8368</v>
      </c>
    </row>
    <row r="3802" spans="1:22" ht="88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9">
        <f t="shared" si="295"/>
        <v>4.004545454545454</v>
      </c>
      <c r="P3802" s="8">
        <f t="shared" si="296"/>
        <v>55.0625</v>
      </c>
      <c r="Q3802" s="4" t="s">
        <v>8317</v>
      </c>
      <c r="R3802" s="4" t="s">
        <v>8359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  <c r="V3802" s="14" t="s">
        <v>8378</v>
      </c>
    </row>
    <row r="3803" spans="1:22" ht="88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9">
        <f t="shared" si="295"/>
        <v>8.52</v>
      </c>
      <c r="P3803" s="8">
        <f t="shared" si="296"/>
        <v>47.333333333333336</v>
      </c>
      <c r="Q3803" s="4" t="s">
        <v>8317</v>
      </c>
      <c r="R3803" s="4" t="s">
        <v>8359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  <c r="V3803" s="14" t="s">
        <v>8378</v>
      </c>
    </row>
    <row r="3804" spans="1:22" ht="88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9">
        <f t="shared" si="295"/>
        <v>0</v>
      </c>
      <c r="P3804" s="8">
        <f t="shared" si="296"/>
        <v>0</v>
      </c>
      <c r="Q3804" s="4" t="s">
        <v>8317</v>
      </c>
      <c r="R3804" s="4" t="s">
        <v>8359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  <c r="V3804" s="14" t="s">
        <v>8375</v>
      </c>
    </row>
    <row r="3805" spans="1:22" ht="44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9">
        <f t="shared" si="295"/>
        <v>19.650000000000002</v>
      </c>
      <c r="P3805" s="8">
        <f t="shared" si="296"/>
        <v>58.95</v>
      </c>
      <c r="Q3805" s="4" t="s">
        <v>8317</v>
      </c>
      <c r="R3805" s="4" t="s">
        <v>8359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  <c r="V3805" s="14" t="s">
        <v>8368</v>
      </c>
    </row>
    <row r="3806" spans="1:22" ht="88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9">
        <f t="shared" si="295"/>
        <v>0</v>
      </c>
      <c r="P3806" s="8">
        <f t="shared" si="296"/>
        <v>0</v>
      </c>
      <c r="Q3806" s="4" t="s">
        <v>8317</v>
      </c>
      <c r="R3806" s="4" t="s">
        <v>8359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  <c r="V3806" s="14" t="s">
        <v>8371</v>
      </c>
    </row>
    <row r="3807" spans="1:22" ht="88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9">
        <f t="shared" si="295"/>
        <v>2E-3</v>
      </c>
      <c r="P3807" s="8">
        <f t="shared" si="296"/>
        <v>1.5</v>
      </c>
      <c r="Q3807" s="4" t="s">
        <v>8317</v>
      </c>
      <c r="R3807" s="4" t="s">
        <v>8359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  <c r="V3807" s="14" t="s">
        <v>8373</v>
      </c>
    </row>
    <row r="3808" spans="1:22" ht="88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9">
        <f t="shared" si="295"/>
        <v>6.6666666666666666E-2</v>
      </c>
      <c r="P3808" s="8">
        <f t="shared" si="296"/>
        <v>5</v>
      </c>
      <c r="Q3808" s="4" t="s">
        <v>8317</v>
      </c>
      <c r="R3808" s="4" t="s">
        <v>8359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  <c r="V3808" s="14" t="s">
        <v>8371</v>
      </c>
    </row>
    <row r="3809" spans="1:22" ht="88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9">
        <f t="shared" si="295"/>
        <v>30.333333333333336</v>
      </c>
      <c r="P3809" s="8">
        <f t="shared" si="296"/>
        <v>50.555555555555557</v>
      </c>
      <c r="Q3809" s="4" t="s">
        <v>8317</v>
      </c>
      <c r="R3809" s="4" t="s">
        <v>8359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  <c r="V3809" s="14" t="s">
        <v>8372</v>
      </c>
    </row>
    <row r="3810" spans="1:22" ht="88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9">
        <f t="shared" si="295"/>
        <v>100</v>
      </c>
      <c r="P3810" s="8">
        <f t="shared" si="296"/>
        <v>41.666666666666664</v>
      </c>
      <c r="Q3810" s="4" t="s">
        <v>8317</v>
      </c>
      <c r="R3810" s="4" t="s">
        <v>8318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  <c r="V3810" s="14" t="s">
        <v>8368</v>
      </c>
    </row>
    <row r="3811" spans="1:22" ht="11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9">
        <f t="shared" si="295"/>
        <v>101.25</v>
      </c>
      <c r="P3811" s="8">
        <f t="shared" si="296"/>
        <v>53.289473684210527</v>
      </c>
      <c r="Q3811" s="4" t="s">
        <v>8317</v>
      </c>
      <c r="R3811" s="4" t="s">
        <v>8318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  <c r="V3811" s="14" t="s">
        <v>8371</v>
      </c>
    </row>
    <row r="3812" spans="1:22" ht="88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9">
        <f t="shared" si="295"/>
        <v>121.73333333333333</v>
      </c>
      <c r="P3812" s="8">
        <f t="shared" si="296"/>
        <v>70.230769230769226</v>
      </c>
      <c r="Q3812" s="4" t="s">
        <v>8317</v>
      </c>
      <c r="R3812" s="4" t="s">
        <v>8318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  <c r="V3812" s="14" t="s">
        <v>8368</v>
      </c>
    </row>
    <row r="3813" spans="1:22" ht="88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9">
        <f t="shared" si="295"/>
        <v>330</v>
      </c>
      <c r="P3813" s="8">
        <f t="shared" si="296"/>
        <v>43.421052631578945</v>
      </c>
      <c r="Q3813" s="4" t="s">
        <v>8317</v>
      </c>
      <c r="R3813" s="4" t="s">
        <v>8318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  <c r="V3813" s="14" t="s">
        <v>8369</v>
      </c>
    </row>
    <row r="3814" spans="1:22" ht="88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9">
        <f t="shared" si="295"/>
        <v>109.55</v>
      </c>
      <c r="P3814" s="8">
        <f t="shared" si="296"/>
        <v>199.18181818181819</v>
      </c>
      <c r="Q3814" s="4" t="s">
        <v>8317</v>
      </c>
      <c r="R3814" s="4" t="s">
        <v>8318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  <c r="V3814" s="14" t="s">
        <v>8369</v>
      </c>
    </row>
    <row r="3815" spans="1:22" ht="11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9">
        <f t="shared" si="295"/>
        <v>100.95190476190474</v>
      </c>
      <c r="P3815" s="8">
        <f t="shared" si="296"/>
        <v>78.518148148148143</v>
      </c>
      <c r="Q3815" s="4" t="s">
        <v>8317</v>
      </c>
      <c r="R3815" s="4" t="s">
        <v>8318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  <c r="V3815" s="14" t="s">
        <v>8370</v>
      </c>
    </row>
    <row r="3816" spans="1:22" ht="11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9">
        <f t="shared" si="295"/>
        <v>140.13333333333333</v>
      </c>
      <c r="P3816" s="8">
        <f t="shared" si="296"/>
        <v>61.823529411764703</v>
      </c>
      <c r="Q3816" s="4" t="s">
        <v>8317</v>
      </c>
      <c r="R3816" s="4" t="s">
        <v>8318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  <c r="V3816" s="14" t="s">
        <v>8368</v>
      </c>
    </row>
    <row r="3817" spans="1:22" ht="66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9">
        <f t="shared" si="295"/>
        <v>100.001</v>
      </c>
      <c r="P3817" s="8">
        <f t="shared" si="296"/>
        <v>50.000500000000002</v>
      </c>
      <c r="Q3817" s="4" t="s">
        <v>8317</v>
      </c>
      <c r="R3817" s="4" t="s">
        <v>8318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  <c r="V3817" s="14" t="s">
        <v>8373</v>
      </c>
    </row>
    <row r="3818" spans="1:22" ht="88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9">
        <f t="shared" si="295"/>
        <v>119.238</v>
      </c>
      <c r="P3818" s="8">
        <f t="shared" si="296"/>
        <v>48.339729729729726</v>
      </c>
      <c r="Q3818" s="4" t="s">
        <v>8317</v>
      </c>
      <c r="R3818" s="4" t="s">
        <v>8318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  <c r="V3818" s="14" t="s">
        <v>8371</v>
      </c>
    </row>
    <row r="3819" spans="1:22" ht="11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9">
        <f t="shared" si="295"/>
        <v>107.25</v>
      </c>
      <c r="P3819" s="8">
        <f t="shared" si="296"/>
        <v>107.25</v>
      </c>
      <c r="Q3819" s="4" t="s">
        <v>8317</v>
      </c>
      <c r="R3819" s="4" t="s">
        <v>8318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  <c r="V3819" s="14" t="s">
        <v>8376</v>
      </c>
    </row>
    <row r="3820" spans="1:22" ht="88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9">
        <f t="shared" si="295"/>
        <v>227.99999999999997</v>
      </c>
      <c r="P3820" s="8">
        <f t="shared" si="296"/>
        <v>57</v>
      </c>
      <c r="Q3820" s="4" t="s">
        <v>8317</v>
      </c>
      <c r="R3820" s="4" t="s">
        <v>8318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  <c r="V3820" s="14" t="s">
        <v>8368</v>
      </c>
    </row>
    <row r="3821" spans="1:22" ht="66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9">
        <f t="shared" si="295"/>
        <v>106.4</v>
      </c>
      <c r="P3821" s="8">
        <f t="shared" si="296"/>
        <v>40.92307692307692</v>
      </c>
      <c r="Q3821" s="4" t="s">
        <v>8317</v>
      </c>
      <c r="R3821" s="4" t="s">
        <v>8318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  <c r="V3821" s="14" t="s">
        <v>8371</v>
      </c>
    </row>
    <row r="3822" spans="1:22" ht="88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7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9">
        <f t="shared" si="295"/>
        <v>143.33333333333334</v>
      </c>
      <c r="P3822" s="8">
        <f t="shared" si="296"/>
        <v>21.5</v>
      </c>
      <c r="Q3822" s="4" t="s">
        <v>8317</v>
      </c>
      <c r="R3822" s="4" t="s">
        <v>8318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  <c r="V3822" s="14" t="s">
        <v>8371</v>
      </c>
    </row>
    <row r="3823" spans="1:22" ht="88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9">
        <f t="shared" si="295"/>
        <v>104.54285714285714</v>
      </c>
      <c r="P3823" s="8">
        <f t="shared" si="296"/>
        <v>79.543478260869563</v>
      </c>
      <c r="Q3823" s="4" t="s">
        <v>8317</v>
      </c>
      <c r="R3823" s="4" t="s">
        <v>8318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  <c r="V3823" s="14" t="s">
        <v>8378</v>
      </c>
    </row>
    <row r="3824" spans="1:22" ht="11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9">
        <f t="shared" si="295"/>
        <v>110.02000000000001</v>
      </c>
      <c r="P3824" s="8">
        <f t="shared" si="296"/>
        <v>72.381578947368425</v>
      </c>
      <c r="Q3824" s="4" t="s">
        <v>8317</v>
      </c>
      <c r="R3824" s="4" t="s">
        <v>8318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  <c r="V3824" s="14" t="s">
        <v>8377</v>
      </c>
    </row>
    <row r="3825" spans="1:22" ht="88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9">
        <f t="shared" si="295"/>
        <v>106</v>
      </c>
      <c r="P3825" s="8">
        <f t="shared" si="296"/>
        <v>64.634146341463421</v>
      </c>
      <c r="Q3825" s="4" t="s">
        <v>8317</v>
      </c>
      <c r="R3825" s="4" t="s">
        <v>8318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  <c r="V3825" s="14" t="s">
        <v>8371</v>
      </c>
    </row>
    <row r="3826" spans="1:22" ht="88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9">
        <f t="shared" si="295"/>
        <v>108</v>
      </c>
      <c r="P3826" s="8">
        <f t="shared" si="296"/>
        <v>38.571428571428569</v>
      </c>
      <c r="Q3826" s="4" t="s">
        <v>8317</v>
      </c>
      <c r="R3826" s="4" t="s">
        <v>8318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  <c r="V3826" s="14" t="s">
        <v>8373</v>
      </c>
    </row>
    <row r="3827" spans="1:22" ht="88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9">
        <f t="shared" si="295"/>
        <v>105.42</v>
      </c>
      <c r="P3827" s="8">
        <f t="shared" si="296"/>
        <v>107.57142857142857</v>
      </c>
      <c r="Q3827" s="4" t="s">
        <v>8317</v>
      </c>
      <c r="R3827" s="4" t="s">
        <v>8318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  <c r="V3827" s="14" t="s">
        <v>8370</v>
      </c>
    </row>
    <row r="3828" spans="1:22" ht="66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9">
        <f t="shared" si="295"/>
        <v>119.16666666666667</v>
      </c>
      <c r="P3828" s="8">
        <f t="shared" si="296"/>
        <v>27.5</v>
      </c>
      <c r="Q3828" s="4" t="s">
        <v>8317</v>
      </c>
      <c r="R3828" s="4" t="s">
        <v>8318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  <c r="V3828" s="14" t="s">
        <v>8369</v>
      </c>
    </row>
    <row r="3829" spans="1:22" ht="11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9">
        <f t="shared" si="295"/>
        <v>152.66666666666666</v>
      </c>
      <c r="P3829" s="8">
        <f t="shared" si="296"/>
        <v>70.461538461538467</v>
      </c>
      <c r="Q3829" s="4" t="s">
        <v>8317</v>
      </c>
      <c r="R3829" s="4" t="s">
        <v>8318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  <c r="V3829" s="14" t="s">
        <v>8367</v>
      </c>
    </row>
    <row r="3830" spans="1:22" ht="88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9">
        <f t="shared" si="295"/>
        <v>100</v>
      </c>
      <c r="P3830" s="8">
        <f t="shared" si="296"/>
        <v>178.57142857142858</v>
      </c>
      <c r="Q3830" s="4" t="s">
        <v>8317</v>
      </c>
      <c r="R3830" s="4" t="s">
        <v>8318</v>
      </c>
      <c r="S3830" s="13">
        <f t="shared" si="297"/>
        <v>41944.527627314819</v>
      </c>
      <c r="T3830" s="13">
        <f t="shared" si="298"/>
        <v>42004.569293981476</v>
      </c>
      <c r="U3830">
        <f t="shared" si="299"/>
        <v>2014</v>
      </c>
      <c r="V3830" s="14" t="s">
        <v>8377</v>
      </c>
    </row>
    <row r="3831" spans="1:22" ht="88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9">
        <f t="shared" si="295"/>
        <v>100.2</v>
      </c>
      <c r="P3831" s="8">
        <f t="shared" si="296"/>
        <v>62.625</v>
      </c>
      <c r="Q3831" s="4" t="s">
        <v>8317</v>
      </c>
      <c r="R3831" s="4" t="s">
        <v>8318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  <c r="V3831" s="14" t="s">
        <v>8374</v>
      </c>
    </row>
    <row r="3832" spans="1:22" ht="88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9">
        <f t="shared" si="295"/>
        <v>225</v>
      </c>
      <c r="P3832" s="8">
        <f t="shared" si="296"/>
        <v>75</v>
      </c>
      <c r="Q3832" s="4" t="s">
        <v>8317</v>
      </c>
      <c r="R3832" s="4" t="s">
        <v>8318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  <c r="V3832" s="14" t="s">
        <v>8370</v>
      </c>
    </row>
    <row r="3833" spans="1:22" ht="11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9">
        <f t="shared" si="295"/>
        <v>106.02199999999999</v>
      </c>
      <c r="P3833" s="8">
        <f t="shared" si="296"/>
        <v>58.901111111111113</v>
      </c>
      <c r="Q3833" s="4" t="s">
        <v>8317</v>
      </c>
      <c r="R3833" s="4" t="s">
        <v>8318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  <c r="V3833" s="14" t="s">
        <v>8376</v>
      </c>
    </row>
    <row r="3834" spans="1:22" ht="11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9">
        <f t="shared" si="295"/>
        <v>104.66666666666666</v>
      </c>
      <c r="P3834" s="8">
        <f t="shared" si="296"/>
        <v>139.55555555555554</v>
      </c>
      <c r="Q3834" s="4" t="s">
        <v>8317</v>
      </c>
      <c r="R3834" s="4" t="s">
        <v>8318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  <c r="V3834" s="14" t="s">
        <v>8367</v>
      </c>
    </row>
    <row r="3835" spans="1:22" ht="88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9">
        <f t="shared" si="295"/>
        <v>116.66666666666667</v>
      </c>
      <c r="P3835" s="8">
        <f t="shared" si="296"/>
        <v>70</v>
      </c>
      <c r="Q3835" s="4" t="s">
        <v>8317</v>
      </c>
      <c r="R3835" s="4" t="s">
        <v>8318</v>
      </c>
      <c r="S3835" s="13">
        <f t="shared" si="297"/>
        <v>41963.872361111113</v>
      </c>
      <c r="T3835" s="13">
        <f t="shared" si="298"/>
        <v>41974.797916666663</v>
      </c>
      <c r="U3835">
        <f t="shared" si="299"/>
        <v>2014</v>
      </c>
      <c r="V3835" s="14" t="s">
        <v>8377</v>
      </c>
    </row>
    <row r="3836" spans="1:22" ht="88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9">
        <f t="shared" si="295"/>
        <v>109.03333333333333</v>
      </c>
      <c r="P3836" s="8">
        <f t="shared" si="296"/>
        <v>57.385964912280699</v>
      </c>
      <c r="Q3836" s="4" t="s">
        <v>8317</v>
      </c>
      <c r="R3836" s="4" t="s">
        <v>8318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  <c r="V3836" s="14" t="s">
        <v>8370</v>
      </c>
    </row>
    <row r="3837" spans="1:22" ht="11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9">
        <f t="shared" si="295"/>
        <v>160</v>
      </c>
      <c r="P3837" s="8">
        <f t="shared" si="296"/>
        <v>40</v>
      </c>
      <c r="Q3837" s="4" t="s">
        <v>8317</v>
      </c>
      <c r="R3837" s="4" t="s">
        <v>8318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  <c r="V3837" s="14" t="s">
        <v>8372</v>
      </c>
    </row>
    <row r="3838" spans="1:22" ht="66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9">
        <f t="shared" si="295"/>
        <v>112.5</v>
      </c>
      <c r="P3838" s="8">
        <f t="shared" si="296"/>
        <v>64.285714285714292</v>
      </c>
      <c r="Q3838" s="4" t="s">
        <v>8317</v>
      </c>
      <c r="R3838" s="4" t="s">
        <v>8318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  <c r="V3838" s="14" t="s">
        <v>8373</v>
      </c>
    </row>
    <row r="3839" spans="1:22" ht="44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9">
        <f t="shared" si="295"/>
        <v>102.1</v>
      </c>
      <c r="P3839" s="8">
        <f t="shared" si="296"/>
        <v>120.11764705882354</v>
      </c>
      <c r="Q3839" s="4" t="s">
        <v>8317</v>
      </c>
      <c r="R3839" s="4" t="s">
        <v>8318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  <c r="V3839" s="14" t="s">
        <v>8370</v>
      </c>
    </row>
    <row r="3840" spans="1:22" ht="11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9">
        <f t="shared" si="295"/>
        <v>100.824</v>
      </c>
      <c r="P3840" s="8">
        <f t="shared" si="296"/>
        <v>1008.24</v>
      </c>
      <c r="Q3840" s="4" t="s">
        <v>8317</v>
      </c>
      <c r="R3840" s="4" t="s">
        <v>8318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  <c r="V3840" s="14" t="s">
        <v>8369</v>
      </c>
    </row>
    <row r="3841" spans="1:22" ht="11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9">
        <f t="shared" si="295"/>
        <v>101.25</v>
      </c>
      <c r="P3841" s="8">
        <f t="shared" si="296"/>
        <v>63.28125</v>
      </c>
      <c r="Q3841" s="4" t="s">
        <v>8317</v>
      </c>
      <c r="R3841" s="4" t="s">
        <v>8318</v>
      </c>
      <c r="S3841" s="13">
        <f t="shared" si="297"/>
        <v>42155.142638888894</v>
      </c>
      <c r="T3841" s="13">
        <f t="shared" si="298"/>
        <v>42215.142638888894</v>
      </c>
      <c r="U3841">
        <f t="shared" si="299"/>
        <v>2015</v>
      </c>
      <c r="V3841" s="14" t="s">
        <v>8370</v>
      </c>
    </row>
    <row r="3842" spans="1:22" ht="88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9">
        <f t="shared" si="295"/>
        <v>6500</v>
      </c>
      <c r="P3842" s="8">
        <f t="shared" si="296"/>
        <v>21.666666666666668</v>
      </c>
      <c r="Q3842" s="4" t="s">
        <v>8317</v>
      </c>
      <c r="R3842" s="4" t="s">
        <v>8318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  <c r="V3842" s="14" t="s">
        <v>8372</v>
      </c>
    </row>
    <row r="3843" spans="1:22" ht="11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9">
        <f t="shared" ref="O3843:O3906" si="300">+(E3843/D3843)*100</f>
        <v>8.7200000000000006</v>
      </c>
      <c r="P3843" s="8">
        <f t="shared" ref="P3843:P3906" si="301">+IFERROR(E3843/L3843,0)</f>
        <v>25.647058823529413</v>
      </c>
      <c r="Q3843" s="4" t="s">
        <v>8317</v>
      </c>
      <c r="R3843" s="4" t="s">
        <v>8318</v>
      </c>
      <c r="S3843" s="13">
        <f t="shared" ref="S3843:S3906" si="302">(((J3843/86400)+25569))</f>
        <v>41780.785729166666</v>
      </c>
      <c r="T3843" s="13">
        <f t="shared" ref="T3843:T3906" si="303">(((I3843/86400)+25569))</f>
        <v>41840.785729166666</v>
      </c>
      <c r="U3843">
        <f t="shared" ref="U3843:U3906" si="304">+YEAR(S3843)</f>
        <v>2014</v>
      </c>
      <c r="V3843" s="14" t="s">
        <v>8370</v>
      </c>
    </row>
    <row r="3844" spans="1:22" ht="11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9">
        <f t="shared" si="300"/>
        <v>21.94</v>
      </c>
      <c r="P3844" s="8">
        <f t="shared" si="301"/>
        <v>47.695652173913047</v>
      </c>
      <c r="Q3844" s="4" t="s">
        <v>8317</v>
      </c>
      <c r="R3844" s="4" t="s">
        <v>8318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  <c r="V3844" s="14" t="s">
        <v>8369</v>
      </c>
    </row>
    <row r="3845" spans="1:22" ht="88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9">
        <f t="shared" si="300"/>
        <v>21.3</v>
      </c>
      <c r="P3845" s="8">
        <f t="shared" si="301"/>
        <v>56.05263157894737</v>
      </c>
      <c r="Q3845" s="4" t="s">
        <v>8317</v>
      </c>
      <c r="R3845" s="4" t="s">
        <v>8318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  <c r="V3845" s="14" t="s">
        <v>8370</v>
      </c>
    </row>
    <row r="3846" spans="1:22" ht="11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9">
        <f t="shared" si="300"/>
        <v>41.489795918367342</v>
      </c>
      <c r="P3846" s="8">
        <f t="shared" si="301"/>
        <v>81.319999999999993</v>
      </c>
      <c r="Q3846" s="4" t="s">
        <v>8317</v>
      </c>
      <c r="R3846" s="4" t="s">
        <v>8318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  <c r="V3846" s="14" t="s">
        <v>8370</v>
      </c>
    </row>
    <row r="3847" spans="1:22" ht="132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9">
        <f t="shared" si="300"/>
        <v>2.105</v>
      </c>
      <c r="P3847" s="8">
        <f t="shared" si="301"/>
        <v>70.166666666666671</v>
      </c>
      <c r="Q3847" s="4" t="s">
        <v>8317</v>
      </c>
      <c r="R3847" s="4" t="s">
        <v>8318</v>
      </c>
      <c r="S3847" s="13">
        <f t="shared" si="302"/>
        <v>42248.627013888894</v>
      </c>
      <c r="T3847" s="13">
        <f t="shared" si="303"/>
        <v>42278.627013888894</v>
      </c>
      <c r="U3847">
        <f t="shared" si="304"/>
        <v>2015</v>
      </c>
      <c r="V3847" s="14" t="s">
        <v>8375</v>
      </c>
    </row>
    <row r="3848" spans="1:22" ht="88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9">
        <f t="shared" si="300"/>
        <v>2.7</v>
      </c>
      <c r="P3848" s="8">
        <f t="shared" si="301"/>
        <v>23.625</v>
      </c>
      <c r="Q3848" s="4" t="s">
        <v>8317</v>
      </c>
      <c r="R3848" s="4" t="s">
        <v>8318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  <c r="V3848" s="14" t="s">
        <v>8375</v>
      </c>
    </row>
    <row r="3849" spans="1:22" ht="88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9">
        <f t="shared" si="300"/>
        <v>16.161904761904761</v>
      </c>
      <c r="P3849" s="8">
        <f t="shared" si="301"/>
        <v>188.55555555555554</v>
      </c>
      <c r="Q3849" s="4" t="s">
        <v>8317</v>
      </c>
      <c r="R3849" s="4" t="s">
        <v>8318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  <c r="V3849" s="14" t="s">
        <v>8371</v>
      </c>
    </row>
    <row r="3850" spans="1:22" ht="11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9">
        <f t="shared" si="300"/>
        <v>16.376923076923077</v>
      </c>
      <c r="P3850" s="8">
        <f t="shared" si="301"/>
        <v>49.511627906976742</v>
      </c>
      <c r="Q3850" s="4" t="s">
        <v>8317</v>
      </c>
      <c r="R3850" s="4" t="s">
        <v>8318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  <c r="V3850" s="14" t="s">
        <v>8375</v>
      </c>
    </row>
    <row r="3851" spans="1:22" ht="110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9">
        <f t="shared" si="300"/>
        <v>7.043333333333333</v>
      </c>
      <c r="P3851" s="8">
        <f t="shared" si="301"/>
        <v>75.464285714285708</v>
      </c>
      <c r="Q3851" s="4" t="s">
        <v>8317</v>
      </c>
      <c r="R3851" s="4" t="s">
        <v>8318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  <c r="V3851" s="14" t="s">
        <v>8370</v>
      </c>
    </row>
    <row r="3852" spans="1:22" ht="66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9">
        <f t="shared" si="300"/>
        <v>3.8</v>
      </c>
      <c r="P3852" s="8">
        <f t="shared" si="301"/>
        <v>9.5</v>
      </c>
      <c r="Q3852" s="4" t="s">
        <v>8317</v>
      </c>
      <c r="R3852" s="4" t="s">
        <v>8318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  <c r="V3852" s="14" t="s">
        <v>8378</v>
      </c>
    </row>
    <row r="3853" spans="1:22" ht="88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9">
        <f t="shared" si="300"/>
        <v>34.08</v>
      </c>
      <c r="P3853" s="8">
        <f t="shared" si="301"/>
        <v>35.5</v>
      </c>
      <c r="Q3853" s="4" t="s">
        <v>8317</v>
      </c>
      <c r="R3853" s="4" t="s">
        <v>8318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  <c r="V3853" s="14" t="s">
        <v>8371</v>
      </c>
    </row>
    <row r="3854" spans="1:22" ht="88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9">
        <f t="shared" si="300"/>
        <v>0.2</v>
      </c>
      <c r="P3854" s="8">
        <f t="shared" si="301"/>
        <v>10</v>
      </c>
      <c r="Q3854" s="4" t="s">
        <v>8317</v>
      </c>
      <c r="R3854" s="4" t="s">
        <v>8318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  <c r="V3854" s="14" t="s">
        <v>8372</v>
      </c>
    </row>
    <row r="3855" spans="1:22" ht="66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9">
        <f t="shared" si="300"/>
        <v>2.5999999999999999E-2</v>
      </c>
      <c r="P3855" s="8">
        <f t="shared" si="301"/>
        <v>13</v>
      </c>
      <c r="Q3855" s="4" t="s">
        <v>8317</v>
      </c>
      <c r="R3855" s="4" t="s">
        <v>8318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  <c r="V3855" s="14" t="s">
        <v>8373</v>
      </c>
    </row>
    <row r="3856" spans="1:22" ht="66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9">
        <f t="shared" si="300"/>
        <v>16.254545454545454</v>
      </c>
      <c r="P3856" s="8">
        <f t="shared" si="301"/>
        <v>89.4</v>
      </c>
      <c r="Q3856" s="4" t="s">
        <v>8317</v>
      </c>
      <c r="R3856" s="4" t="s">
        <v>8318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  <c r="V3856" s="14" t="s">
        <v>8369</v>
      </c>
    </row>
    <row r="3857" spans="1:22" ht="110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9">
        <f t="shared" si="300"/>
        <v>2.5</v>
      </c>
      <c r="P3857" s="8">
        <f t="shared" si="301"/>
        <v>25</v>
      </c>
      <c r="Q3857" s="4" t="s">
        <v>8317</v>
      </c>
      <c r="R3857" s="4" t="s">
        <v>8318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  <c r="V3857" s="14" t="s">
        <v>8368</v>
      </c>
    </row>
    <row r="3858" spans="1:22" ht="11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9">
        <f t="shared" si="300"/>
        <v>0.02</v>
      </c>
      <c r="P3858" s="8">
        <f t="shared" si="301"/>
        <v>1</v>
      </c>
      <c r="Q3858" s="4" t="s">
        <v>8317</v>
      </c>
      <c r="R3858" s="4" t="s">
        <v>8318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  <c r="V3858" s="14" t="s">
        <v>8368</v>
      </c>
    </row>
    <row r="3859" spans="1:22" ht="11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9">
        <f t="shared" si="300"/>
        <v>5.2</v>
      </c>
      <c r="P3859" s="8">
        <f t="shared" si="301"/>
        <v>65</v>
      </c>
      <c r="Q3859" s="4" t="s">
        <v>8317</v>
      </c>
      <c r="R3859" s="4" t="s">
        <v>8318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  <c r="V3859" s="14" t="s">
        <v>8373</v>
      </c>
    </row>
    <row r="3860" spans="1:22" ht="88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9">
        <f t="shared" si="300"/>
        <v>2</v>
      </c>
      <c r="P3860" s="8">
        <f t="shared" si="301"/>
        <v>10</v>
      </c>
      <c r="Q3860" s="4" t="s">
        <v>8317</v>
      </c>
      <c r="R3860" s="4" t="s">
        <v>8318</v>
      </c>
      <c r="S3860" s="13">
        <f t="shared" si="302"/>
        <v>42128.431064814809</v>
      </c>
      <c r="T3860" s="13">
        <f t="shared" si="303"/>
        <v>42146.875</v>
      </c>
      <c r="U3860">
        <f t="shared" si="304"/>
        <v>2015</v>
      </c>
      <c r="V3860" s="14" t="s">
        <v>8370</v>
      </c>
    </row>
    <row r="3861" spans="1:22" ht="88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9">
        <f t="shared" si="300"/>
        <v>0.04</v>
      </c>
      <c r="P3861" s="8">
        <f t="shared" si="301"/>
        <v>1</v>
      </c>
      <c r="Q3861" s="4" t="s">
        <v>8317</v>
      </c>
      <c r="R3861" s="4" t="s">
        <v>8318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  <c r="V3861" s="14" t="s">
        <v>8370</v>
      </c>
    </row>
    <row r="3862" spans="1:22" ht="88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9">
        <f t="shared" si="300"/>
        <v>17.666666666666668</v>
      </c>
      <c r="P3862" s="8">
        <f t="shared" si="301"/>
        <v>81.538461538461533</v>
      </c>
      <c r="Q3862" s="4" t="s">
        <v>8317</v>
      </c>
      <c r="R3862" s="4" t="s">
        <v>8318</v>
      </c>
      <c r="S3862" s="13">
        <f t="shared" si="302"/>
        <v>41833.660995370374</v>
      </c>
      <c r="T3862" s="13">
        <f t="shared" si="303"/>
        <v>41863.660995370374</v>
      </c>
      <c r="U3862">
        <f t="shared" si="304"/>
        <v>2014</v>
      </c>
      <c r="V3862" s="14" t="s">
        <v>8373</v>
      </c>
    </row>
    <row r="3863" spans="1:22" ht="22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9">
        <f t="shared" si="300"/>
        <v>5</v>
      </c>
      <c r="P3863" s="8">
        <f t="shared" si="301"/>
        <v>100</v>
      </c>
      <c r="Q3863" s="4" t="s">
        <v>8317</v>
      </c>
      <c r="R3863" s="4" t="s">
        <v>8318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  <c r="V3863" s="14" t="s">
        <v>8376</v>
      </c>
    </row>
    <row r="3864" spans="1:22" ht="66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9">
        <f t="shared" si="300"/>
        <v>1.3333333333333334E-2</v>
      </c>
      <c r="P3864" s="8">
        <f t="shared" si="301"/>
        <v>1</v>
      </c>
      <c r="Q3864" s="4" t="s">
        <v>8317</v>
      </c>
      <c r="R3864" s="4" t="s">
        <v>8318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  <c r="V3864" s="14" t="s">
        <v>8374</v>
      </c>
    </row>
    <row r="3865" spans="1:22" ht="11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9">
        <f t="shared" si="300"/>
        <v>0</v>
      </c>
      <c r="P3865" s="8">
        <f t="shared" si="301"/>
        <v>0</v>
      </c>
      <c r="Q3865" s="4" t="s">
        <v>8317</v>
      </c>
      <c r="R3865" s="4" t="s">
        <v>8318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  <c r="V3865" s="14" t="s">
        <v>8375</v>
      </c>
    </row>
    <row r="3866" spans="1:22" ht="11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9">
        <f t="shared" si="300"/>
        <v>1.2</v>
      </c>
      <c r="P3866" s="8">
        <f t="shared" si="301"/>
        <v>20</v>
      </c>
      <c r="Q3866" s="4" t="s">
        <v>8317</v>
      </c>
      <c r="R3866" s="4" t="s">
        <v>8318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  <c r="V3866" s="14" t="s">
        <v>8376</v>
      </c>
    </row>
    <row r="3867" spans="1:22" ht="88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9">
        <f t="shared" si="300"/>
        <v>26.937422295897225</v>
      </c>
      <c r="P3867" s="8">
        <f t="shared" si="301"/>
        <v>46.428571428571431</v>
      </c>
      <c r="Q3867" s="4" t="s">
        <v>8317</v>
      </c>
      <c r="R3867" s="4" t="s">
        <v>8318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  <c r="V3867" s="14" t="s">
        <v>8373</v>
      </c>
    </row>
    <row r="3868" spans="1:22" ht="44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9">
        <f t="shared" si="300"/>
        <v>0.54999999999999993</v>
      </c>
      <c r="P3868" s="8">
        <f t="shared" si="301"/>
        <v>5.5</v>
      </c>
      <c r="Q3868" s="4" t="s">
        <v>8317</v>
      </c>
      <c r="R3868" s="4" t="s">
        <v>8318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  <c r="V3868" s="14" t="s">
        <v>8368</v>
      </c>
    </row>
    <row r="3869" spans="1:22" ht="88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9">
        <f t="shared" si="300"/>
        <v>12.55</v>
      </c>
      <c r="P3869" s="8">
        <f t="shared" si="301"/>
        <v>50.2</v>
      </c>
      <c r="Q3869" s="4" t="s">
        <v>8317</v>
      </c>
      <c r="R3869" s="4" t="s">
        <v>8318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  <c r="V3869" s="14" t="s">
        <v>8370</v>
      </c>
    </row>
    <row r="3870" spans="1:22" ht="44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9">
        <f t="shared" si="300"/>
        <v>0.2</v>
      </c>
      <c r="P3870" s="8">
        <f t="shared" si="301"/>
        <v>10</v>
      </c>
      <c r="Q3870" s="4" t="s">
        <v>8317</v>
      </c>
      <c r="R3870" s="4" t="s">
        <v>8359</v>
      </c>
      <c r="S3870" s="13">
        <f t="shared" si="302"/>
        <v>41865.659780092596</v>
      </c>
      <c r="T3870" s="13">
        <f t="shared" si="303"/>
        <v>41890.659780092596</v>
      </c>
      <c r="U3870">
        <f t="shared" si="304"/>
        <v>2014</v>
      </c>
      <c r="V3870" s="14" t="s">
        <v>8374</v>
      </c>
    </row>
    <row r="3871" spans="1:22" ht="66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9">
        <f t="shared" si="300"/>
        <v>3.4474868431088401</v>
      </c>
      <c r="P3871" s="8">
        <f t="shared" si="301"/>
        <v>30.133333333333333</v>
      </c>
      <c r="Q3871" s="4" t="s">
        <v>8317</v>
      </c>
      <c r="R3871" s="4" t="s">
        <v>8359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  <c r="V3871" s="14" t="s">
        <v>8368</v>
      </c>
    </row>
    <row r="3872" spans="1:22" ht="11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9">
        <f t="shared" si="300"/>
        <v>15</v>
      </c>
      <c r="P3872" s="8">
        <f t="shared" si="301"/>
        <v>150</v>
      </c>
      <c r="Q3872" s="4" t="s">
        <v>8317</v>
      </c>
      <c r="R3872" s="4" t="s">
        <v>8359</v>
      </c>
      <c r="S3872" s="13">
        <f t="shared" si="302"/>
        <v>41793.172199074077</v>
      </c>
      <c r="T3872" s="13">
        <f t="shared" si="303"/>
        <v>41823.172199074077</v>
      </c>
      <c r="U3872">
        <f t="shared" si="304"/>
        <v>2014</v>
      </c>
      <c r="V3872" s="14" t="s">
        <v>8371</v>
      </c>
    </row>
    <row r="3873" spans="1:22" ht="66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9">
        <f t="shared" si="300"/>
        <v>2.666666666666667</v>
      </c>
      <c r="P3873" s="8">
        <f t="shared" si="301"/>
        <v>13.333333333333334</v>
      </c>
      <c r="Q3873" s="4" t="s">
        <v>8317</v>
      </c>
      <c r="R3873" s="4" t="s">
        <v>8359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  <c r="V3873" s="14" t="s">
        <v>8367</v>
      </c>
    </row>
    <row r="3874" spans="1:22" ht="88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9">
        <f t="shared" si="300"/>
        <v>0</v>
      </c>
      <c r="P3874" s="8">
        <f t="shared" si="301"/>
        <v>0</v>
      </c>
      <c r="Q3874" s="4" t="s">
        <v>8317</v>
      </c>
      <c r="R3874" s="4" t="s">
        <v>8359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  <c r="V3874" s="14" t="s">
        <v>8371</v>
      </c>
    </row>
    <row r="3875" spans="1:22" ht="11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9">
        <f t="shared" si="300"/>
        <v>0</v>
      </c>
      <c r="P3875" s="8">
        <f t="shared" si="301"/>
        <v>0</v>
      </c>
      <c r="Q3875" s="4" t="s">
        <v>8317</v>
      </c>
      <c r="R3875" s="4" t="s">
        <v>8359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  <c r="V3875" s="14" t="s">
        <v>8375</v>
      </c>
    </row>
    <row r="3876" spans="1:22" ht="88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9">
        <f t="shared" si="300"/>
        <v>0</v>
      </c>
      <c r="P3876" s="8">
        <f t="shared" si="301"/>
        <v>0</v>
      </c>
      <c r="Q3876" s="4" t="s">
        <v>8317</v>
      </c>
      <c r="R3876" s="4" t="s">
        <v>8359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  <c r="V3876" s="14" t="s">
        <v>8367</v>
      </c>
    </row>
    <row r="3877" spans="1:22" ht="88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9">
        <f t="shared" si="300"/>
        <v>0</v>
      </c>
      <c r="P3877" s="8">
        <f t="shared" si="301"/>
        <v>0</v>
      </c>
      <c r="Q3877" s="4" t="s">
        <v>8317</v>
      </c>
      <c r="R3877" s="4" t="s">
        <v>8359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  <c r="V3877" s="14" t="s">
        <v>8375</v>
      </c>
    </row>
    <row r="3878" spans="1:22" ht="88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9">
        <f t="shared" si="300"/>
        <v>52.794871794871788</v>
      </c>
      <c r="P3878" s="8">
        <f t="shared" si="301"/>
        <v>44.760869565217391</v>
      </c>
      <c r="Q3878" s="4" t="s">
        <v>8317</v>
      </c>
      <c r="R3878" s="4" t="s">
        <v>8359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  <c r="V3878" s="14" t="s">
        <v>8367</v>
      </c>
    </row>
    <row r="3879" spans="1:22" ht="88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9">
        <f t="shared" si="300"/>
        <v>4.9639999999999995</v>
      </c>
      <c r="P3879" s="8">
        <f t="shared" si="301"/>
        <v>88.642857142857139</v>
      </c>
      <c r="Q3879" s="4" t="s">
        <v>8317</v>
      </c>
      <c r="R3879" s="4" t="s">
        <v>8359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  <c r="V3879" s="14" t="s">
        <v>8377</v>
      </c>
    </row>
    <row r="3880" spans="1:22" ht="88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9">
        <f t="shared" si="300"/>
        <v>5.5555555555555552E-2</v>
      </c>
      <c r="P3880" s="8">
        <f t="shared" si="301"/>
        <v>10</v>
      </c>
      <c r="Q3880" s="4" t="s">
        <v>8317</v>
      </c>
      <c r="R3880" s="4" t="s">
        <v>8359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  <c r="V3880" s="14" t="s">
        <v>8370</v>
      </c>
    </row>
    <row r="3881" spans="1:22" ht="88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9">
        <f t="shared" si="300"/>
        <v>0</v>
      </c>
      <c r="P3881" s="8">
        <f t="shared" si="301"/>
        <v>0</v>
      </c>
      <c r="Q3881" s="4" t="s">
        <v>8317</v>
      </c>
      <c r="R3881" s="4" t="s">
        <v>8359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  <c r="V3881" s="14" t="s">
        <v>8378</v>
      </c>
    </row>
    <row r="3882" spans="1:22" ht="11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9">
        <f t="shared" si="300"/>
        <v>13.066666666666665</v>
      </c>
      <c r="P3882" s="8">
        <f t="shared" si="301"/>
        <v>57.647058823529413</v>
      </c>
      <c r="Q3882" s="4" t="s">
        <v>8317</v>
      </c>
      <c r="R3882" s="4" t="s">
        <v>8359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  <c r="V3882" s="14" t="s">
        <v>8371</v>
      </c>
    </row>
    <row r="3883" spans="1:22" ht="66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9">
        <f t="shared" si="300"/>
        <v>5</v>
      </c>
      <c r="P3883" s="8">
        <f t="shared" si="301"/>
        <v>25</v>
      </c>
      <c r="Q3883" s="4" t="s">
        <v>8317</v>
      </c>
      <c r="R3883" s="4" t="s">
        <v>8359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  <c r="V3883" s="14" t="s">
        <v>8367</v>
      </c>
    </row>
    <row r="3884" spans="1:22" ht="88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9">
        <f t="shared" si="300"/>
        <v>0</v>
      </c>
      <c r="P3884" s="8">
        <f t="shared" si="301"/>
        <v>0</v>
      </c>
      <c r="Q3884" s="4" t="s">
        <v>8317</v>
      </c>
      <c r="R3884" s="4" t="s">
        <v>8359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  <c r="V3884" s="14" t="s">
        <v>8367</v>
      </c>
    </row>
    <row r="3885" spans="1:22" ht="11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9">
        <f t="shared" si="300"/>
        <v>0</v>
      </c>
      <c r="P3885" s="8">
        <f t="shared" si="301"/>
        <v>0</v>
      </c>
      <c r="Q3885" s="4" t="s">
        <v>8317</v>
      </c>
      <c r="R3885" s="4" t="s">
        <v>8359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  <c r="V3885" s="14" t="s">
        <v>8374</v>
      </c>
    </row>
    <row r="3886" spans="1:22" ht="88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9">
        <f t="shared" si="300"/>
        <v>0</v>
      </c>
      <c r="P3886" s="8">
        <f t="shared" si="301"/>
        <v>0</v>
      </c>
      <c r="Q3886" s="4" t="s">
        <v>8317</v>
      </c>
      <c r="R3886" s="4" t="s">
        <v>8359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  <c r="V3886" s="14" t="s">
        <v>8372</v>
      </c>
    </row>
    <row r="3887" spans="1:22" ht="88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9">
        <f t="shared" si="300"/>
        <v>0</v>
      </c>
      <c r="P3887" s="8">
        <f t="shared" si="301"/>
        <v>0</v>
      </c>
      <c r="Q3887" s="4" t="s">
        <v>8317</v>
      </c>
      <c r="R3887" s="4" t="s">
        <v>8359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  <c r="V3887" s="14" t="s">
        <v>8369</v>
      </c>
    </row>
    <row r="3888" spans="1:22" ht="22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9">
        <f t="shared" si="300"/>
        <v>0</v>
      </c>
      <c r="P3888" s="8">
        <f t="shared" si="301"/>
        <v>0</v>
      </c>
      <c r="Q3888" s="4" t="s">
        <v>8317</v>
      </c>
      <c r="R3888" s="4" t="s">
        <v>8359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  <c r="V3888" s="14" t="s">
        <v>8377</v>
      </c>
    </row>
    <row r="3889" spans="1:22" ht="88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9">
        <f t="shared" si="300"/>
        <v>1.7500000000000002</v>
      </c>
      <c r="P3889" s="8">
        <f t="shared" si="301"/>
        <v>17.5</v>
      </c>
      <c r="Q3889" s="4" t="s">
        <v>8317</v>
      </c>
      <c r="R3889" s="4" t="s">
        <v>8359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  <c r="V3889" s="14" t="s">
        <v>8372</v>
      </c>
    </row>
    <row r="3890" spans="1:22" ht="88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9">
        <f t="shared" si="300"/>
        <v>27.1</v>
      </c>
      <c r="P3890" s="8">
        <f t="shared" si="301"/>
        <v>38.714285714285715</v>
      </c>
      <c r="Q3890" s="4" t="s">
        <v>8317</v>
      </c>
      <c r="R3890" s="4" t="s">
        <v>8318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  <c r="V3890" s="14" t="s">
        <v>8367</v>
      </c>
    </row>
    <row r="3891" spans="1:22" ht="88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9">
        <f t="shared" si="300"/>
        <v>1.4749999999999999</v>
      </c>
      <c r="P3891" s="8">
        <f t="shared" si="301"/>
        <v>13.111111111111111</v>
      </c>
      <c r="Q3891" s="4" t="s">
        <v>8317</v>
      </c>
      <c r="R3891" s="4" t="s">
        <v>8318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  <c r="V3891" s="14" t="s">
        <v>8378</v>
      </c>
    </row>
    <row r="3892" spans="1:22" ht="11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9">
        <f t="shared" si="300"/>
        <v>16.826666666666668</v>
      </c>
      <c r="P3892" s="8">
        <f t="shared" si="301"/>
        <v>315.5</v>
      </c>
      <c r="Q3892" s="4" t="s">
        <v>8317</v>
      </c>
      <c r="R3892" s="4" t="s">
        <v>8318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  <c r="V3892" s="14" t="s">
        <v>8371</v>
      </c>
    </row>
    <row r="3893" spans="1:22" ht="66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9">
        <f t="shared" si="300"/>
        <v>32.5</v>
      </c>
      <c r="P3893" s="8">
        <f t="shared" si="301"/>
        <v>37.142857142857146</v>
      </c>
      <c r="Q3893" s="4" t="s">
        <v>8317</v>
      </c>
      <c r="R3893" s="4" t="s">
        <v>8318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  <c r="V3893" s="14" t="s">
        <v>8368</v>
      </c>
    </row>
    <row r="3894" spans="1:22" ht="11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9">
        <f t="shared" si="300"/>
        <v>0</v>
      </c>
      <c r="P3894" s="8">
        <f t="shared" si="301"/>
        <v>0</v>
      </c>
      <c r="Q3894" s="4" t="s">
        <v>8317</v>
      </c>
      <c r="R3894" s="4" t="s">
        <v>8318</v>
      </c>
      <c r="S3894" s="13">
        <f t="shared" si="302"/>
        <v>41867.652280092589</v>
      </c>
      <c r="T3894" s="13">
        <f t="shared" si="303"/>
        <v>41875.291666666664</v>
      </c>
      <c r="U3894">
        <f t="shared" si="304"/>
        <v>2014</v>
      </c>
      <c r="V3894" s="14" t="s">
        <v>8374</v>
      </c>
    </row>
    <row r="3895" spans="1:22" ht="11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9">
        <f t="shared" si="300"/>
        <v>21.55</v>
      </c>
      <c r="P3895" s="8">
        <f t="shared" si="301"/>
        <v>128.27380952380952</v>
      </c>
      <c r="Q3895" s="4" t="s">
        <v>8317</v>
      </c>
      <c r="R3895" s="4" t="s">
        <v>8318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  <c r="V3895" s="14" t="s">
        <v>8370</v>
      </c>
    </row>
    <row r="3896" spans="1:22" ht="88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9">
        <f t="shared" si="300"/>
        <v>3.4666666666666663</v>
      </c>
      <c r="P3896" s="8">
        <f t="shared" si="301"/>
        <v>47.272727272727273</v>
      </c>
      <c r="Q3896" s="4" t="s">
        <v>8317</v>
      </c>
      <c r="R3896" s="4" t="s">
        <v>8318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  <c r="V3896" s="14" t="s">
        <v>8377</v>
      </c>
    </row>
    <row r="3897" spans="1:22" ht="88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9">
        <f t="shared" si="300"/>
        <v>5</v>
      </c>
      <c r="P3897" s="8">
        <f t="shared" si="301"/>
        <v>50</v>
      </c>
      <c r="Q3897" s="4" t="s">
        <v>8317</v>
      </c>
      <c r="R3897" s="4" t="s">
        <v>8318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  <c r="V3897" s="14" t="s">
        <v>8367</v>
      </c>
    </row>
    <row r="3898" spans="1:22" ht="88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9">
        <f t="shared" si="300"/>
        <v>10.625</v>
      </c>
      <c r="P3898" s="8">
        <f t="shared" si="301"/>
        <v>42.5</v>
      </c>
      <c r="Q3898" s="4" t="s">
        <v>8317</v>
      </c>
      <c r="R3898" s="4" t="s">
        <v>8318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  <c r="V3898" s="14" t="s">
        <v>8371</v>
      </c>
    </row>
    <row r="3899" spans="1:22" ht="88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9">
        <f t="shared" si="300"/>
        <v>17.599999999999998</v>
      </c>
      <c r="P3899" s="8">
        <f t="shared" si="301"/>
        <v>44</v>
      </c>
      <c r="Q3899" s="4" t="s">
        <v>8317</v>
      </c>
      <c r="R3899" s="4" t="s">
        <v>8318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  <c r="V3899" s="14" t="s">
        <v>8378</v>
      </c>
    </row>
    <row r="3900" spans="1:22" ht="11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9">
        <f t="shared" si="300"/>
        <v>32.56</v>
      </c>
      <c r="P3900" s="8">
        <f t="shared" si="301"/>
        <v>50.875</v>
      </c>
      <c r="Q3900" s="4" t="s">
        <v>8317</v>
      </c>
      <c r="R3900" s="4" t="s">
        <v>8318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  <c r="V3900" s="14" t="s">
        <v>8373</v>
      </c>
    </row>
    <row r="3901" spans="1:22" ht="88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9">
        <f t="shared" si="300"/>
        <v>1.25</v>
      </c>
      <c r="P3901" s="8">
        <f t="shared" si="301"/>
        <v>62.5</v>
      </c>
      <c r="Q3901" s="4" t="s">
        <v>8317</v>
      </c>
      <c r="R3901" s="4" t="s">
        <v>8318</v>
      </c>
      <c r="S3901" s="13">
        <f t="shared" si="302"/>
        <v>41843.775011574078</v>
      </c>
      <c r="T3901" s="13">
        <f t="shared" si="303"/>
        <v>41863.775011574078</v>
      </c>
      <c r="U3901">
        <f t="shared" si="304"/>
        <v>2014</v>
      </c>
      <c r="V3901" s="14" t="s">
        <v>8373</v>
      </c>
    </row>
    <row r="3902" spans="1:22" ht="66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9">
        <f t="shared" si="300"/>
        <v>5.4</v>
      </c>
      <c r="P3902" s="8">
        <f t="shared" si="301"/>
        <v>27</v>
      </c>
      <c r="Q3902" s="4" t="s">
        <v>8317</v>
      </c>
      <c r="R3902" s="4" t="s">
        <v>8318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  <c r="V3902" s="14" t="s">
        <v>8370</v>
      </c>
    </row>
    <row r="3903" spans="1:22" ht="88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9">
        <f t="shared" si="300"/>
        <v>0.83333333333333337</v>
      </c>
      <c r="P3903" s="8">
        <f t="shared" si="301"/>
        <v>25</v>
      </c>
      <c r="Q3903" s="4" t="s">
        <v>8317</v>
      </c>
      <c r="R3903" s="4" t="s">
        <v>8318</v>
      </c>
      <c r="S3903" s="13">
        <f t="shared" si="302"/>
        <v>42317.826377314814</v>
      </c>
      <c r="T3903" s="13">
        <f t="shared" si="303"/>
        <v>42357.826377314814</v>
      </c>
      <c r="U3903">
        <f t="shared" si="304"/>
        <v>2015</v>
      </c>
      <c r="V3903" s="14" t="s">
        <v>8377</v>
      </c>
    </row>
    <row r="3904" spans="1:22" ht="88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9">
        <f t="shared" si="300"/>
        <v>48.833333333333336</v>
      </c>
      <c r="P3904" s="8">
        <f t="shared" si="301"/>
        <v>47.258064516129032</v>
      </c>
      <c r="Q3904" s="4" t="s">
        <v>8317</v>
      </c>
      <c r="R3904" s="4" t="s">
        <v>8318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  <c r="V3904" s="14" t="s">
        <v>8376</v>
      </c>
    </row>
    <row r="3905" spans="1:22" ht="11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9">
        <f t="shared" si="300"/>
        <v>0</v>
      </c>
      <c r="P3905" s="8">
        <f t="shared" si="301"/>
        <v>0</v>
      </c>
      <c r="Q3905" s="4" t="s">
        <v>8317</v>
      </c>
      <c r="R3905" s="4" t="s">
        <v>8318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  <c r="V3905" s="14" t="s">
        <v>8373</v>
      </c>
    </row>
    <row r="3906" spans="1:22" ht="44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9">
        <f t="shared" si="300"/>
        <v>0.03</v>
      </c>
      <c r="P3906" s="8">
        <f t="shared" si="301"/>
        <v>1.5</v>
      </c>
      <c r="Q3906" s="4" t="s">
        <v>8317</v>
      </c>
      <c r="R3906" s="4" t="s">
        <v>8318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  <c r="V3906" s="14" t="s">
        <v>8369</v>
      </c>
    </row>
    <row r="3907" spans="1:22" ht="11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9">
        <f t="shared" ref="O3907:O3970" si="305">+(E3907/D3907)*100</f>
        <v>11.533333333333333</v>
      </c>
      <c r="P3907" s="8">
        <f t="shared" ref="P3907:P3970" si="306">+IFERROR(E3907/L3907,0)</f>
        <v>24.714285714285715</v>
      </c>
      <c r="Q3907" s="4" t="s">
        <v>8317</v>
      </c>
      <c r="R3907" s="4" t="s">
        <v>8318</v>
      </c>
      <c r="S3907" s="13">
        <f t="shared" ref="S3907:S3970" si="307">(((J3907/86400)+25569))</f>
        <v>42124.623877314814</v>
      </c>
      <c r="T3907" s="13">
        <f t="shared" ref="T3907:T3970" si="308">(((I3907/86400)+25569))</f>
        <v>42166.958333333328</v>
      </c>
      <c r="U3907">
        <f t="shared" ref="U3907:U3970" si="309">+YEAR(S3907)</f>
        <v>2015</v>
      </c>
      <c r="V3907" s="14" t="s">
        <v>8369</v>
      </c>
    </row>
    <row r="3908" spans="1:22" ht="88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9">
        <f t="shared" si="305"/>
        <v>67.333333333333329</v>
      </c>
      <c r="P3908" s="8">
        <f t="shared" si="306"/>
        <v>63.125</v>
      </c>
      <c r="Q3908" s="4" t="s">
        <v>8317</v>
      </c>
      <c r="R3908" s="4" t="s">
        <v>8318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  <c r="V3908" s="14" t="s">
        <v>8370</v>
      </c>
    </row>
    <row r="3909" spans="1:22" ht="66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9">
        <f t="shared" si="305"/>
        <v>15.299999999999999</v>
      </c>
      <c r="P3909" s="8">
        <f t="shared" si="306"/>
        <v>38.25</v>
      </c>
      <c r="Q3909" s="4" t="s">
        <v>8317</v>
      </c>
      <c r="R3909" s="4" t="s">
        <v>8318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  <c r="V3909" s="14" t="s">
        <v>8375</v>
      </c>
    </row>
    <row r="3910" spans="1:22" ht="88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9">
        <f t="shared" si="305"/>
        <v>8.6666666666666679</v>
      </c>
      <c r="P3910" s="8">
        <f t="shared" si="306"/>
        <v>16.25</v>
      </c>
      <c r="Q3910" s="4" t="s">
        <v>8317</v>
      </c>
      <c r="R3910" s="4" t="s">
        <v>8318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  <c r="V3910" s="14" t="s">
        <v>8373</v>
      </c>
    </row>
    <row r="3911" spans="1:22" ht="88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9">
        <f t="shared" si="305"/>
        <v>0.22499999999999998</v>
      </c>
      <c r="P3911" s="8">
        <f t="shared" si="306"/>
        <v>33.75</v>
      </c>
      <c r="Q3911" s="4" t="s">
        <v>8317</v>
      </c>
      <c r="R3911" s="4" t="s">
        <v>8318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  <c r="V3911" s="14" t="s">
        <v>8374</v>
      </c>
    </row>
    <row r="3912" spans="1:22" ht="88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9">
        <f t="shared" si="305"/>
        <v>3.0833333333333335</v>
      </c>
      <c r="P3912" s="8">
        <f t="shared" si="306"/>
        <v>61.666666666666664</v>
      </c>
      <c r="Q3912" s="4" t="s">
        <v>8317</v>
      </c>
      <c r="R3912" s="4" t="s">
        <v>8318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  <c r="V3912" s="14" t="s">
        <v>8374</v>
      </c>
    </row>
    <row r="3913" spans="1:22" ht="88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9">
        <f t="shared" si="305"/>
        <v>37.412500000000001</v>
      </c>
      <c r="P3913" s="8">
        <f t="shared" si="306"/>
        <v>83.138888888888886</v>
      </c>
      <c r="Q3913" s="4" t="s">
        <v>8317</v>
      </c>
      <c r="R3913" s="4" t="s">
        <v>8318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  <c r="V3913" s="14" t="s">
        <v>8376</v>
      </c>
    </row>
    <row r="3914" spans="1:22" ht="88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9">
        <f t="shared" si="305"/>
        <v>6.6666666666666671E-3</v>
      </c>
      <c r="P3914" s="8">
        <f t="shared" si="306"/>
        <v>1</v>
      </c>
      <c r="Q3914" s="4" t="s">
        <v>8317</v>
      </c>
      <c r="R3914" s="4" t="s">
        <v>8318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  <c r="V3914" s="14" t="s">
        <v>8368</v>
      </c>
    </row>
    <row r="3915" spans="1:22" ht="88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9">
        <f t="shared" si="305"/>
        <v>10</v>
      </c>
      <c r="P3915" s="8">
        <f t="shared" si="306"/>
        <v>142.85714285714286</v>
      </c>
      <c r="Q3915" s="4" t="s">
        <v>8317</v>
      </c>
      <c r="R3915" s="4" t="s">
        <v>8318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  <c r="V3915" s="14" t="s">
        <v>8376</v>
      </c>
    </row>
    <row r="3916" spans="1:22" ht="11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9">
        <f t="shared" si="305"/>
        <v>36.36</v>
      </c>
      <c r="P3916" s="8">
        <f t="shared" si="306"/>
        <v>33.666666666666664</v>
      </c>
      <c r="Q3916" s="4" t="s">
        <v>8317</v>
      </c>
      <c r="R3916" s="4" t="s">
        <v>8318</v>
      </c>
      <c r="S3916" s="13">
        <f t="shared" si="307"/>
        <v>42114.818935185191</v>
      </c>
      <c r="T3916" s="13">
        <f t="shared" si="308"/>
        <v>42134.957638888889</v>
      </c>
      <c r="U3916">
        <f t="shared" si="309"/>
        <v>2015</v>
      </c>
      <c r="V3916" s="14" t="s">
        <v>8369</v>
      </c>
    </row>
    <row r="3917" spans="1:22" ht="88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9">
        <f t="shared" si="305"/>
        <v>0.33333333333333337</v>
      </c>
      <c r="P3917" s="8">
        <f t="shared" si="306"/>
        <v>5</v>
      </c>
      <c r="Q3917" s="4" t="s">
        <v>8317</v>
      </c>
      <c r="R3917" s="4" t="s">
        <v>8318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  <c r="V3917" s="14" t="s">
        <v>8370</v>
      </c>
    </row>
    <row r="3918" spans="1:22" ht="88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9">
        <f t="shared" si="305"/>
        <v>0</v>
      </c>
      <c r="P3918" s="8">
        <f t="shared" si="306"/>
        <v>0</v>
      </c>
      <c r="Q3918" s="4" t="s">
        <v>8317</v>
      </c>
      <c r="R3918" s="4" t="s">
        <v>8318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  <c r="V3918" s="14" t="s">
        <v>8370</v>
      </c>
    </row>
    <row r="3919" spans="1:22" ht="88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9">
        <f t="shared" si="305"/>
        <v>0.2857142857142857</v>
      </c>
      <c r="P3919" s="8">
        <f t="shared" si="306"/>
        <v>10</v>
      </c>
      <c r="Q3919" s="4" t="s">
        <v>8317</v>
      </c>
      <c r="R3919" s="4" t="s">
        <v>8318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  <c r="V3919" s="14" t="s">
        <v>8374</v>
      </c>
    </row>
    <row r="3920" spans="1:22" ht="11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9">
        <f t="shared" si="305"/>
        <v>0.2</v>
      </c>
      <c r="P3920" s="8">
        <f t="shared" si="306"/>
        <v>40</v>
      </c>
      <c r="Q3920" s="4" t="s">
        <v>8317</v>
      </c>
      <c r="R3920" s="4" t="s">
        <v>8318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  <c r="V3920" s="14" t="s">
        <v>8373</v>
      </c>
    </row>
    <row r="3921" spans="1:22" ht="88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9">
        <f t="shared" si="305"/>
        <v>1.7999999999999998</v>
      </c>
      <c r="P3921" s="8">
        <f t="shared" si="306"/>
        <v>30</v>
      </c>
      <c r="Q3921" s="4" t="s">
        <v>8317</v>
      </c>
      <c r="R3921" s="4" t="s">
        <v>8318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  <c r="V3921" s="14" t="s">
        <v>8378</v>
      </c>
    </row>
    <row r="3922" spans="1:22" ht="88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9">
        <f t="shared" si="305"/>
        <v>5.4</v>
      </c>
      <c r="P3922" s="8">
        <f t="shared" si="306"/>
        <v>45</v>
      </c>
      <c r="Q3922" s="4" t="s">
        <v>8317</v>
      </c>
      <c r="R3922" s="4" t="s">
        <v>8318</v>
      </c>
      <c r="S3922" s="13">
        <f t="shared" si="307"/>
        <v>42657.38726851852</v>
      </c>
      <c r="T3922" s="13">
        <f t="shared" si="308"/>
        <v>42687.428935185184</v>
      </c>
      <c r="U3922">
        <f t="shared" si="309"/>
        <v>2016</v>
      </c>
      <c r="V3922" s="14" t="s">
        <v>8376</v>
      </c>
    </row>
    <row r="3923" spans="1:22" ht="88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9">
        <f t="shared" si="305"/>
        <v>0</v>
      </c>
      <c r="P3923" s="8">
        <f t="shared" si="306"/>
        <v>0</v>
      </c>
      <c r="Q3923" s="4" t="s">
        <v>8317</v>
      </c>
      <c r="R3923" s="4" t="s">
        <v>8318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  <c r="V3923" s="14" t="s">
        <v>8376</v>
      </c>
    </row>
    <row r="3924" spans="1:22" ht="11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9">
        <f t="shared" si="305"/>
        <v>8.1333333333333329</v>
      </c>
      <c r="P3924" s="8">
        <f t="shared" si="306"/>
        <v>10.166666666666666</v>
      </c>
      <c r="Q3924" s="4" t="s">
        <v>8317</v>
      </c>
      <c r="R3924" s="4" t="s">
        <v>8318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  <c r="V3924" s="14" t="s">
        <v>8367</v>
      </c>
    </row>
    <row r="3925" spans="1:22" ht="11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9">
        <f t="shared" si="305"/>
        <v>12.034782608695652</v>
      </c>
      <c r="P3925" s="8">
        <f t="shared" si="306"/>
        <v>81.411764705882348</v>
      </c>
      <c r="Q3925" s="4" t="s">
        <v>8317</v>
      </c>
      <c r="R3925" s="4" t="s">
        <v>8318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  <c r="V3925" s="14" t="s">
        <v>8372</v>
      </c>
    </row>
    <row r="3926" spans="1:22" ht="88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9">
        <f t="shared" si="305"/>
        <v>15.266666666666667</v>
      </c>
      <c r="P3926" s="8">
        <f t="shared" si="306"/>
        <v>57.25</v>
      </c>
      <c r="Q3926" s="4" t="s">
        <v>8317</v>
      </c>
      <c r="R3926" s="4" t="s">
        <v>8318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  <c r="V3926" s="14" t="s">
        <v>8370</v>
      </c>
    </row>
    <row r="3927" spans="1:22" ht="110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9">
        <f t="shared" si="305"/>
        <v>10</v>
      </c>
      <c r="P3927" s="8">
        <f t="shared" si="306"/>
        <v>5</v>
      </c>
      <c r="Q3927" s="4" t="s">
        <v>8317</v>
      </c>
      <c r="R3927" s="4" t="s">
        <v>8318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  <c r="V3927" s="14" t="s">
        <v>8371</v>
      </c>
    </row>
    <row r="3928" spans="1:22" ht="66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9">
        <f t="shared" si="305"/>
        <v>0.3</v>
      </c>
      <c r="P3928" s="8">
        <f t="shared" si="306"/>
        <v>15</v>
      </c>
      <c r="Q3928" s="4" t="s">
        <v>8317</v>
      </c>
      <c r="R3928" s="4" t="s">
        <v>8318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  <c r="V3928" s="14" t="s">
        <v>8377</v>
      </c>
    </row>
    <row r="3929" spans="1:22" ht="11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9">
        <f t="shared" si="305"/>
        <v>1</v>
      </c>
      <c r="P3929" s="8">
        <f t="shared" si="306"/>
        <v>12.5</v>
      </c>
      <c r="Q3929" s="4" t="s">
        <v>8317</v>
      </c>
      <c r="R3929" s="4" t="s">
        <v>8318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  <c r="V3929" s="14" t="s">
        <v>8373</v>
      </c>
    </row>
    <row r="3930" spans="1:22" ht="88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9">
        <f t="shared" si="305"/>
        <v>13.020000000000001</v>
      </c>
      <c r="P3930" s="8">
        <f t="shared" si="306"/>
        <v>93</v>
      </c>
      <c r="Q3930" s="4" t="s">
        <v>8317</v>
      </c>
      <c r="R3930" s="4" t="s">
        <v>8318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  <c r="V3930" s="14" t="s">
        <v>8375</v>
      </c>
    </row>
    <row r="3931" spans="1:22" ht="88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9">
        <f t="shared" si="305"/>
        <v>2.2650000000000001</v>
      </c>
      <c r="P3931" s="8">
        <f t="shared" si="306"/>
        <v>32.357142857142854</v>
      </c>
      <c r="Q3931" s="4" t="s">
        <v>8317</v>
      </c>
      <c r="R3931" s="4" t="s">
        <v>8318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  <c r="V3931" s="14" t="s">
        <v>8374</v>
      </c>
    </row>
    <row r="3932" spans="1:22" ht="88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9">
        <f t="shared" si="305"/>
        <v>0</v>
      </c>
      <c r="P3932" s="8">
        <f t="shared" si="306"/>
        <v>0</v>
      </c>
      <c r="Q3932" s="4" t="s">
        <v>8317</v>
      </c>
      <c r="R3932" s="4" t="s">
        <v>8318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  <c r="V3932" s="14" t="s">
        <v>8372</v>
      </c>
    </row>
    <row r="3933" spans="1:22" ht="88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9">
        <f t="shared" si="305"/>
        <v>0</v>
      </c>
      <c r="P3933" s="8">
        <f t="shared" si="306"/>
        <v>0</v>
      </c>
      <c r="Q3933" s="4" t="s">
        <v>8317</v>
      </c>
      <c r="R3933" s="4" t="s">
        <v>8318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  <c r="V3933" s="14" t="s">
        <v>8374</v>
      </c>
    </row>
    <row r="3934" spans="1:22" ht="88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9">
        <f t="shared" si="305"/>
        <v>8.3333333333333332E-3</v>
      </c>
      <c r="P3934" s="8">
        <f t="shared" si="306"/>
        <v>1</v>
      </c>
      <c r="Q3934" s="4" t="s">
        <v>8317</v>
      </c>
      <c r="R3934" s="4" t="s">
        <v>8318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  <c r="V3934" s="14" t="s">
        <v>8368</v>
      </c>
    </row>
    <row r="3935" spans="1:22" ht="88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9">
        <f t="shared" si="305"/>
        <v>15.742857142857142</v>
      </c>
      <c r="P3935" s="8">
        <f t="shared" si="306"/>
        <v>91.833333333333329</v>
      </c>
      <c r="Q3935" s="4" t="s">
        <v>8317</v>
      </c>
      <c r="R3935" s="4" t="s">
        <v>8318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  <c r="V3935" s="14" t="s">
        <v>8371</v>
      </c>
    </row>
    <row r="3936" spans="1:22" ht="88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9">
        <f t="shared" si="305"/>
        <v>11</v>
      </c>
      <c r="P3936" s="8">
        <f t="shared" si="306"/>
        <v>45.833333333333336</v>
      </c>
      <c r="Q3936" s="4" t="s">
        <v>8317</v>
      </c>
      <c r="R3936" s="4" t="s">
        <v>8318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  <c r="V3936" s="14" t="s">
        <v>8374</v>
      </c>
    </row>
    <row r="3937" spans="1:22" ht="11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9">
        <f t="shared" si="305"/>
        <v>43.833333333333336</v>
      </c>
      <c r="P3937" s="8">
        <f t="shared" si="306"/>
        <v>57.173913043478258</v>
      </c>
      <c r="Q3937" s="4" t="s">
        <v>8317</v>
      </c>
      <c r="R3937" s="4" t="s">
        <v>8318</v>
      </c>
      <c r="S3937" s="13">
        <f t="shared" si="307"/>
        <v>42221.656782407408</v>
      </c>
      <c r="T3937" s="13">
        <f t="shared" si="308"/>
        <v>42281.656782407408</v>
      </c>
      <c r="U3937">
        <f t="shared" si="309"/>
        <v>2015</v>
      </c>
      <c r="V3937" s="14" t="s">
        <v>8374</v>
      </c>
    </row>
    <row r="3938" spans="1:22" ht="88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9">
        <f t="shared" si="305"/>
        <v>0</v>
      </c>
      <c r="P3938" s="8">
        <f t="shared" si="306"/>
        <v>0</v>
      </c>
      <c r="Q3938" s="4" t="s">
        <v>8317</v>
      </c>
      <c r="R3938" s="4" t="s">
        <v>8318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  <c r="V3938" s="14" t="s">
        <v>8377</v>
      </c>
    </row>
    <row r="3939" spans="1:22" ht="88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9">
        <f t="shared" si="305"/>
        <v>86.135181975736558</v>
      </c>
      <c r="P3939" s="8">
        <f t="shared" si="306"/>
        <v>248.5</v>
      </c>
      <c r="Q3939" s="4" t="s">
        <v>8317</v>
      </c>
      <c r="R3939" s="4" t="s">
        <v>8318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  <c r="V3939" s="14" t="s">
        <v>8371</v>
      </c>
    </row>
    <row r="3940" spans="1:22" ht="88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9">
        <f t="shared" si="305"/>
        <v>12.196620583717358</v>
      </c>
      <c r="P3940" s="8">
        <f t="shared" si="306"/>
        <v>79.400000000000006</v>
      </c>
      <c r="Q3940" s="4" t="s">
        <v>8317</v>
      </c>
      <c r="R3940" s="4" t="s">
        <v>8318</v>
      </c>
      <c r="S3940" s="13">
        <f t="shared" si="307"/>
        <v>42151.905717592592</v>
      </c>
      <c r="T3940" s="13">
        <f t="shared" si="308"/>
        <v>42182.905717592592</v>
      </c>
      <c r="U3940">
        <f t="shared" si="309"/>
        <v>2015</v>
      </c>
      <c r="V3940" s="14" t="s">
        <v>8370</v>
      </c>
    </row>
    <row r="3941" spans="1:22" ht="88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9">
        <f t="shared" si="305"/>
        <v>0.1</v>
      </c>
      <c r="P3941" s="8">
        <f t="shared" si="306"/>
        <v>5</v>
      </c>
      <c r="Q3941" s="4" t="s">
        <v>8317</v>
      </c>
      <c r="R3941" s="4" t="s">
        <v>8318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  <c r="V3941" s="14" t="s">
        <v>8376</v>
      </c>
    </row>
    <row r="3942" spans="1:22" ht="88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9">
        <f t="shared" si="305"/>
        <v>0.22</v>
      </c>
      <c r="P3942" s="8">
        <f t="shared" si="306"/>
        <v>5.5</v>
      </c>
      <c r="Q3942" s="4" t="s">
        <v>8317</v>
      </c>
      <c r="R3942" s="4" t="s">
        <v>8318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  <c r="V3942" s="14" t="s">
        <v>8377</v>
      </c>
    </row>
    <row r="3943" spans="1:22" ht="110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9">
        <f t="shared" si="305"/>
        <v>0.90909090909090906</v>
      </c>
      <c r="P3943" s="8">
        <f t="shared" si="306"/>
        <v>25</v>
      </c>
      <c r="Q3943" s="4" t="s">
        <v>8317</v>
      </c>
      <c r="R3943" s="4" t="s">
        <v>8318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  <c r="V3943" s="14" t="s">
        <v>8376</v>
      </c>
    </row>
    <row r="3944" spans="1:22" ht="88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9">
        <f t="shared" si="305"/>
        <v>0</v>
      </c>
      <c r="P3944" s="8">
        <f t="shared" si="306"/>
        <v>0</v>
      </c>
      <c r="Q3944" s="4" t="s">
        <v>8317</v>
      </c>
      <c r="R3944" s="4" t="s">
        <v>8318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  <c r="V3944" s="14" t="s">
        <v>8369</v>
      </c>
    </row>
    <row r="3945" spans="1:22" ht="88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9">
        <f t="shared" si="305"/>
        <v>35.64</v>
      </c>
      <c r="P3945" s="8">
        <f t="shared" si="306"/>
        <v>137.07692307692307</v>
      </c>
      <c r="Q3945" s="4" t="s">
        <v>8317</v>
      </c>
      <c r="R3945" s="4" t="s">
        <v>8318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  <c r="V3945" s="14" t="s">
        <v>8376</v>
      </c>
    </row>
    <row r="3946" spans="1:22" ht="88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9">
        <f t="shared" si="305"/>
        <v>0</v>
      </c>
      <c r="P3946" s="8">
        <f t="shared" si="306"/>
        <v>0</v>
      </c>
      <c r="Q3946" s="4" t="s">
        <v>8317</v>
      </c>
      <c r="R3946" s="4" t="s">
        <v>8318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  <c r="V3946" s="14" t="s">
        <v>8373</v>
      </c>
    </row>
    <row r="3947" spans="1:22" ht="11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9">
        <f t="shared" si="305"/>
        <v>0.25</v>
      </c>
      <c r="P3947" s="8">
        <f t="shared" si="306"/>
        <v>5</v>
      </c>
      <c r="Q3947" s="4" t="s">
        <v>8317</v>
      </c>
      <c r="R3947" s="4" t="s">
        <v>8318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  <c r="V3947" s="14" t="s">
        <v>8369</v>
      </c>
    </row>
    <row r="3948" spans="1:22" ht="66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9">
        <f t="shared" si="305"/>
        <v>3.25</v>
      </c>
      <c r="P3948" s="8">
        <f t="shared" si="306"/>
        <v>39</v>
      </c>
      <c r="Q3948" s="4" t="s">
        <v>8317</v>
      </c>
      <c r="R3948" s="4" t="s">
        <v>8318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  <c r="V3948" s="14" t="s">
        <v>8367</v>
      </c>
    </row>
    <row r="3949" spans="1:22" ht="88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9">
        <f t="shared" si="305"/>
        <v>3.3666666666666663</v>
      </c>
      <c r="P3949" s="8">
        <f t="shared" si="306"/>
        <v>50.5</v>
      </c>
      <c r="Q3949" s="4" t="s">
        <v>8317</v>
      </c>
      <c r="R3949" s="4" t="s">
        <v>8318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  <c r="V3949" s="14" t="s">
        <v>8375</v>
      </c>
    </row>
    <row r="3950" spans="1:22" ht="88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9">
        <f t="shared" si="305"/>
        <v>0</v>
      </c>
      <c r="P3950" s="8">
        <f t="shared" si="306"/>
        <v>0</v>
      </c>
      <c r="Q3950" s="4" t="s">
        <v>8317</v>
      </c>
      <c r="R3950" s="4" t="s">
        <v>8318</v>
      </c>
      <c r="S3950" s="13">
        <f t="shared" si="307"/>
        <v>41829.325497685189</v>
      </c>
      <c r="T3950" s="13">
        <f t="shared" si="308"/>
        <v>41889.325497685189</v>
      </c>
      <c r="U3950">
        <f t="shared" si="309"/>
        <v>2014</v>
      </c>
      <c r="V3950" s="14" t="s">
        <v>8373</v>
      </c>
    </row>
    <row r="3951" spans="1:22" ht="11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9">
        <f t="shared" si="305"/>
        <v>15.770000000000001</v>
      </c>
      <c r="P3951" s="8">
        <f t="shared" si="306"/>
        <v>49.28125</v>
      </c>
      <c r="Q3951" s="4" t="s">
        <v>8317</v>
      </c>
      <c r="R3951" s="4" t="s">
        <v>8318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  <c r="V3951" s="14" t="s">
        <v>8367</v>
      </c>
    </row>
    <row r="3952" spans="1:22" ht="11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9">
        <f t="shared" si="305"/>
        <v>0.625</v>
      </c>
      <c r="P3952" s="8">
        <f t="shared" si="306"/>
        <v>25</v>
      </c>
      <c r="Q3952" s="4" t="s">
        <v>8317</v>
      </c>
      <c r="R3952" s="4" t="s">
        <v>8318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  <c r="V3952" s="14" t="s">
        <v>8372</v>
      </c>
    </row>
    <row r="3953" spans="1:22" ht="88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9">
        <f t="shared" si="305"/>
        <v>5.0000000000000001E-4</v>
      </c>
      <c r="P3953" s="8">
        <f t="shared" si="306"/>
        <v>1</v>
      </c>
      <c r="Q3953" s="4" t="s">
        <v>8317</v>
      </c>
      <c r="R3953" s="4" t="s">
        <v>8318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  <c r="V3953" s="14" t="s">
        <v>8372</v>
      </c>
    </row>
    <row r="3954" spans="1:22" ht="88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9">
        <f t="shared" si="305"/>
        <v>9.6153846153846159E-2</v>
      </c>
      <c r="P3954" s="8">
        <f t="shared" si="306"/>
        <v>25</v>
      </c>
      <c r="Q3954" s="4" t="s">
        <v>8317</v>
      </c>
      <c r="R3954" s="4" t="s">
        <v>8318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  <c r="V3954" s="14" t="s">
        <v>8374</v>
      </c>
    </row>
    <row r="3955" spans="1:22" ht="88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9">
        <f t="shared" si="305"/>
        <v>0</v>
      </c>
      <c r="P3955" s="8">
        <f t="shared" si="306"/>
        <v>0</v>
      </c>
      <c r="Q3955" s="4" t="s">
        <v>8317</v>
      </c>
      <c r="R3955" s="4" t="s">
        <v>8318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  <c r="V3955" s="14" t="s">
        <v>8371</v>
      </c>
    </row>
    <row r="3956" spans="1:22" ht="88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9">
        <f t="shared" si="305"/>
        <v>0</v>
      </c>
      <c r="P3956" s="8">
        <f t="shared" si="306"/>
        <v>0</v>
      </c>
      <c r="Q3956" s="4" t="s">
        <v>8317</v>
      </c>
      <c r="R3956" s="4" t="s">
        <v>8318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  <c r="V3956" s="14" t="s">
        <v>8370</v>
      </c>
    </row>
    <row r="3957" spans="1:22" ht="88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9">
        <f t="shared" si="305"/>
        <v>24.285714285714285</v>
      </c>
      <c r="P3957" s="8">
        <f t="shared" si="306"/>
        <v>53.125</v>
      </c>
      <c r="Q3957" s="4" t="s">
        <v>8317</v>
      </c>
      <c r="R3957" s="4" t="s">
        <v>8318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  <c r="V3957" s="14" t="s">
        <v>8376</v>
      </c>
    </row>
    <row r="3958" spans="1:22" ht="88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9">
        <f t="shared" si="305"/>
        <v>0</v>
      </c>
      <c r="P3958" s="8">
        <f t="shared" si="306"/>
        <v>0</v>
      </c>
      <c r="Q3958" s="4" t="s">
        <v>8317</v>
      </c>
      <c r="R3958" s="4" t="s">
        <v>8318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  <c r="V3958" s="14" t="s">
        <v>8372</v>
      </c>
    </row>
    <row r="3959" spans="1:22" ht="66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9">
        <f t="shared" si="305"/>
        <v>2.5000000000000001E-2</v>
      </c>
      <c r="P3959" s="8">
        <f t="shared" si="306"/>
        <v>7</v>
      </c>
      <c r="Q3959" s="4" t="s">
        <v>8317</v>
      </c>
      <c r="R3959" s="4" t="s">
        <v>8318</v>
      </c>
      <c r="S3959" s="13">
        <f t="shared" si="307"/>
        <v>42513.976319444446</v>
      </c>
      <c r="T3959" s="13">
        <f t="shared" si="308"/>
        <v>42559.976319444446</v>
      </c>
      <c r="U3959">
        <f t="shared" si="309"/>
        <v>2016</v>
      </c>
      <c r="V3959" s="14" t="s">
        <v>8370</v>
      </c>
    </row>
    <row r="3960" spans="1:22" ht="11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9">
        <f t="shared" si="305"/>
        <v>32.049999999999997</v>
      </c>
      <c r="P3960" s="8">
        <f t="shared" si="306"/>
        <v>40.0625</v>
      </c>
      <c r="Q3960" s="4" t="s">
        <v>8317</v>
      </c>
      <c r="R3960" s="4" t="s">
        <v>8318</v>
      </c>
      <c r="S3960" s="13">
        <f t="shared" si="307"/>
        <v>41816.950370370367</v>
      </c>
      <c r="T3960" s="13">
        <f t="shared" si="308"/>
        <v>41853.583333333336</v>
      </c>
      <c r="U3960">
        <f t="shared" si="309"/>
        <v>2014</v>
      </c>
      <c r="V3960" s="14" t="s">
        <v>8371</v>
      </c>
    </row>
    <row r="3961" spans="1:22" ht="11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9">
        <f t="shared" si="305"/>
        <v>24.333333333333336</v>
      </c>
      <c r="P3961" s="8">
        <f t="shared" si="306"/>
        <v>24.333333333333332</v>
      </c>
      <c r="Q3961" s="4" t="s">
        <v>8317</v>
      </c>
      <c r="R3961" s="4" t="s">
        <v>8318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  <c r="V3961" s="14" t="s">
        <v>8374</v>
      </c>
    </row>
    <row r="3962" spans="1:22" ht="88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9">
        <f t="shared" si="305"/>
        <v>1.5</v>
      </c>
      <c r="P3962" s="8">
        <f t="shared" si="306"/>
        <v>11.25</v>
      </c>
      <c r="Q3962" s="4" t="s">
        <v>8317</v>
      </c>
      <c r="R3962" s="4" t="s">
        <v>8318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  <c r="V3962" s="14" t="s">
        <v>8378</v>
      </c>
    </row>
    <row r="3963" spans="1:22" ht="11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9">
        <f t="shared" si="305"/>
        <v>0.42</v>
      </c>
      <c r="P3963" s="8">
        <f t="shared" si="306"/>
        <v>10.5</v>
      </c>
      <c r="Q3963" s="4" t="s">
        <v>8317</v>
      </c>
      <c r="R3963" s="4" t="s">
        <v>8318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  <c r="V3963" s="14" t="s">
        <v>8369</v>
      </c>
    </row>
    <row r="3964" spans="1:22" ht="11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9">
        <f t="shared" si="305"/>
        <v>3.214285714285714</v>
      </c>
      <c r="P3964" s="8">
        <f t="shared" si="306"/>
        <v>15</v>
      </c>
      <c r="Q3964" s="4" t="s">
        <v>8317</v>
      </c>
      <c r="R3964" s="4" t="s">
        <v>8318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  <c r="V3964" s="14" t="s">
        <v>8377</v>
      </c>
    </row>
    <row r="3965" spans="1:22" ht="11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9">
        <f t="shared" si="305"/>
        <v>0</v>
      </c>
      <c r="P3965" s="8">
        <f t="shared" si="306"/>
        <v>0</v>
      </c>
      <c r="Q3965" s="4" t="s">
        <v>8317</v>
      </c>
      <c r="R3965" s="4" t="s">
        <v>8318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  <c r="V3965" s="14" t="s">
        <v>8376</v>
      </c>
    </row>
    <row r="3966" spans="1:22" ht="88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9">
        <f t="shared" si="305"/>
        <v>6.3</v>
      </c>
      <c r="P3966" s="8">
        <f t="shared" si="306"/>
        <v>42</v>
      </c>
      <c r="Q3966" s="4" t="s">
        <v>8317</v>
      </c>
      <c r="R3966" s="4" t="s">
        <v>8318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  <c r="V3966" s="14" t="s">
        <v>8368</v>
      </c>
    </row>
    <row r="3967" spans="1:22" ht="11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9">
        <f t="shared" si="305"/>
        <v>14.249999999999998</v>
      </c>
      <c r="P3967" s="8">
        <f t="shared" si="306"/>
        <v>71.25</v>
      </c>
      <c r="Q3967" s="4" t="s">
        <v>8317</v>
      </c>
      <c r="R3967" s="4" t="s">
        <v>8318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  <c r="V3967" s="14" t="s">
        <v>8368</v>
      </c>
    </row>
    <row r="3968" spans="1:22" ht="88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9">
        <f t="shared" si="305"/>
        <v>0.6</v>
      </c>
      <c r="P3968" s="8">
        <f t="shared" si="306"/>
        <v>22.5</v>
      </c>
      <c r="Q3968" s="4" t="s">
        <v>8317</v>
      </c>
      <c r="R3968" s="4" t="s">
        <v>8318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  <c r="V3968" s="14" t="s">
        <v>8371</v>
      </c>
    </row>
    <row r="3969" spans="1:22" ht="88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9">
        <f t="shared" si="305"/>
        <v>24.117647058823529</v>
      </c>
      <c r="P3969" s="8">
        <f t="shared" si="306"/>
        <v>41</v>
      </c>
      <c r="Q3969" s="4" t="s">
        <v>8317</v>
      </c>
      <c r="R3969" s="4" t="s">
        <v>8318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  <c r="V3969" s="14" t="s">
        <v>8368</v>
      </c>
    </row>
    <row r="3970" spans="1:22" ht="88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9">
        <f t="shared" si="305"/>
        <v>10.54</v>
      </c>
      <c r="P3970" s="8">
        <f t="shared" si="306"/>
        <v>47.909090909090907</v>
      </c>
      <c r="Q3970" s="4" t="s">
        <v>8317</v>
      </c>
      <c r="R3970" s="4" t="s">
        <v>8318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  <c r="V3970" s="14" t="s">
        <v>8372</v>
      </c>
    </row>
    <row r="3971" spans="1:22" ht="88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9">
        <f t="shared" ref="O3971:O4034" si="310">+(E3971/D3971)*100</f>
        <v>7.4690265486725664</v>
      </c>
      <c r="P3971" s="8">
        <f t="shared" ref="P3971:P4034" si="311">+IFERROR(E3971/L3971,0)</f>
        <v>35.166666666666664</v>
      </c>
      <c r="Q3971" s="4" t="s">
        <v>8317</v>
      </c>
      <c r="R3971" s="4" t="s">
        <v>8318</v>
      </c>
      <c r="S3971" s="13">
        <f t="shared" ref="S3971:S4034" si="312">(((J3971/86400)+25569))</f>
        <v>42601.854699074072</v>
      </c>
      <c r="T3971" s="13">
        <f t="shared" ref="T3971:T4034" si="313">(((I3971/86400)+25569))</f>
        <v>42611.163194444445</v>
      </c>
      <c r="U3971">
        <f t="shared" ref="U3971:U4034" si="314">+YEAR(S3971)</f>
        <v>2016</v>
      </c>
      <c r="V3971" s="14" t="s">
        <v>8374</v>
      </c>
    </row>
    <row r="3972" spans="1:22" ht="11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9">
        <f t="shared" si="310"/>
        <v>7.3333333333333334E-2</v>
      </c>
      <c r="P3972" s="8">
        <f t="shared" si="311"/>
        <v>5.5</v>
      </c>
      <c r="Q3972" s="4" t="s">
        <v>8317</v>
      </c>
      <c r="R3972" s="4" t="s">
        <v>8318</v>
      </c>
      <c r="S3972" s="13">
        <f t="shared" si="312"/>
        <v>42447.863553240742</v>
      </c>
      <c r="T3972" s="13">
        <f t="shared" si="313"/>
        <v>42477.863553240742</v>
      </c>
      <c r="U3972">
        <f t="shared" si="314"/>
        <v>2016</v>
      </c>
      <c r="V3972" s="14" t="s">
        <v>8372</v>
      </c>
    </row>
    <row r="3973" spans="1:22" ht="88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9">
        <f t="shared" si="310"/>
        <v>0.97142857142857131</v>
      </c>
      <c r="P3973" s="8">
        <f t="shared" si="311"/>
        <v>22.666666666666668</v>
      </c>
      <c r="Q3973" s="4" t="s">
        <v>8317</v>
      </c>
      <c r="R3973" s="4" t="s">
        <v>8318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  <c r="V3973" s="14" t="s">
        <v>8371</v>
      </c>
    </row>
    <row r="3974" spans="1:22" ht="66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9">
        <f t="shared" si="310"/>
        <v>21.099999999999998</v>
      </c>
      <c r="P3974" s="8">
        <f t="shared" si="311"/>
        <v>26.375</v>
      </c>
      <c r="Q3974" s="4" t="s">
        <v>8317</v>
      </c>
      <c r="R3974" s="4" t="s">
        <v>8318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  <c r="V3974" s="14" t="s">
        <v>8378</v>
      </c>
    </row>
    <row r="3975" spans="1:22" ht="88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9">
        <f t="shared" si="310"/>
        <v>78.100000000000009</v>
      </c>
      <c r="P3975" s="8">
        <f t="shared" si="311"/>
        <v>105.54054054054055</v>
      </c>
      <c r="Q3975" s="4" t="s">
        <v>8317</v>
      </c>
      <c r="R3975" s="4" t="s">
        <v>8318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  <c r="V3975" s="14" t="s">
        <v>8369</v>
      </c>
    </row>
    <row r="3976" spans="1:22" ht="88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9">
        <f t="shared" si="310"/>
        <v>32</v>
      </c>
      <c r="P3976" s="8">
        <f t="shared" si="311"/>
        <v>29.09090909090909</v>
      </c>
      <c r="Q3976" s="4" t="s">
        <v>8317</v>
      </c>
      <c r="R3976" s="4" t="s">
        <v>8318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  <c r="V3976" s="14" t="s">
        <v>8370</v>
      </c>
    </row>
    <row r="3977" spans="1:22" ht="88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9">
        <f t="shared" si="310"/>
        <v>0</v>
      </c>
      <c r="P3977" s="8">
        <f t="shared" si="311"/>
        <v>0</v>
      </c>
      <c r="Q3977" s="4" t="s">
        <v>8317</v>
      </c>
      <c r="R3977" s="4" t="s">
        <v>8318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  <c r="V3977" s="14" t="s">
        <v>8371</v>
      </c>
    </row>
    <row r="3978" spans="1:22" ht="11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9">
        <f t="shared" si="310"/>
        <v>47.692307692307693</v>
      </c>
      <c r="P3978" s="8">
        <f t="shared" si="311"/>
        <v>62</v>
      </c>
      <c r="Q3978" s="4" t="s">
        <v>8317</v>
      </c>
      <c r="R3978" s="4" t="s">
        <v>8318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  <c r="V3978" s="14" t="s">
        <v>8373</v>
      </c>
    </row>
    <row r="3979" spans="1:22" ht="88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9">
        <f t="shared" si="310"/>
        <v>1.4500000000000002</v>
      </c>
      <c r="P3979" s="8">
        <f t="shared" si="311"/>
        <v>217.5</v>
      </c>
      <c r="Q3979" s="4" t="s">
        <v>8317</v>
      </c>
      <c r="R3979" s="4" t="s">
        <v>8318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  <c r="V3979" s="14" t="s">
        <v>8371</v>
      </c>
    </row>
    <row r="3980" spans="1:22" ht="11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9">
        <f t="shared" si="310"/>
        <v>10.7</v>
      </c>
      <c r="P3980" s="8">
        <f t="shared" si="311"/>
        <v>26.75</v>
      </c>
      <c r="Q3980" s="4" t="s">
        <v>8317</v>
      </c>
      <c r="R3980" s="4" t="s">
        <v>8318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  <c r="V3980" s="14" t="s">
        <v>8378</v>
      </c>
    </row>
    <row r="3981" spans="1:22" ht="88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9">
        <f t="shared" si="310"/>
        <v>1.8333333333333333</v>
      </c>
      <c r="P3981" s="8">
        <f t="shared" si="311"/>
        <v>18.333333333333332</v>
      </c>
      <c r="Q3981" s="4" t="s">
        <v>8317</v>
      </c>
      <c r="R3981" s="4" t="s">
        <v>8318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  <c r="V3981" s="14" t="s">
        <v>8372</v>
      </c>
    </row>
    <row r="3982" spans="1:22" ht="88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9">
        <f t="shared" si="310"/>
        <v>18</v>
      </c>
      <c r="P3982" s="8">
        <f t="shared" si="311"/>
        <v>64.285714285714292</v>
      </c>
      <c r="Q3982" s="4" t="s">
        <v>8317</v>
      </c>
      <c r="R3982" s="4" t="s">
        <v>8318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  <c r="V3982" s="14" t="s">
        <v>8371</v>
      </c>
    </row>
    <row r="3983" spans="1:22" ht="66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9">
        <f t="shared" si="310"/>
        <v>4.083333333333333</v>
      </c>
      <c r="P3983" s="8">
        <f t="shared" si="311"/>
        <v>175</v>
      </c>
      <c r="Q3983" s="4" t="s">
        <v>8317</v>
      </c>
      <c r="R3983" s="4" t="s">
        <v>8318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  <c r="V3983" s="14" t="s">
        <v>8370</v>
      </c>
    </row>
    <row r="3984" spans="1:22" ht="88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9">
        <f t="shared" si="310"/>
        <v>20</v>
      </c>
      <c r="P3984" s="8">
        <f t="shared" si="311"/>
        <v>34</v>
      </c>
      <c r="Q3984" s="4" t="s">
        <v>8317</v>
      </c>
      <c r="R3984" s="4" t="s">
        <v>8318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  <c r="V3984" s="14" t="s">
        <v>8370</v>
      </c>
    </row>
    <row r="3985" spans="1:22" ht="88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9">
        <f t="shared" si="310"/>
        <v>34.802513464991023</v>
      </c>
      <c r="P3985" s="8">
        <f t="shared" si="311"/>
        <v>84.282608695652172</v>
      </c>
      <c r="Q3985" s="4" t="s">
        <v>8317</v>
      </c>
      <c r="R3985" s="4" t="s">
        <v>8318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  <c r="V3985" s="14" t="s">
        <v>8369</v>
      </c>
    </row>
    <row r="3986" spans="1:22" ht="88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9">
        <f t="shared" si="310"/>
        <v>6.3333333333333339</v>
      </c>
      <c r="P3986" s="8">
        <f t="shared" si="311"/>
        <v>9.5</v>
      </c>
      <c r="Q3986" s="4" t="s">
        <v>8317</v>
      </c>
      <c r="R3986" s="4" t="s">
        <v>8318</v>
      </c>
      <c r="S3986" s="13">
        <f t="shared" si="312"/>
        <v>41920.963472222225</v>
      </c>
      <c r="T3986" s="13">
        <f t="shared" si="313"/>
        <v>41951</v>
      </c>
      <c r="U3986">
        <f t="shared" si="314"/>
        <v>2014</v>
      </c>
      <c r="V3986" s="14" t="s">
        <v>8376</v>
      </c>
    </row>
    <row r="3987" spans="1:22" ht="11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9">
        <f t="shared" si="310"/>
        <v>32.049999999999997</v>
      </c>
      <c r="P3987" s="8">
        <f t="shared" si="311"/>
        <v>33.736842105263158</v>
      </c>
      <c r="Q3987" s="4" t="s">
        <v>8317</v>
      </c>
      <c r="R3987" s="4" t="s">
        <v>8318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  <c r="V3987" s="14" t="s">
        <v>8367</v>
      </c>
    </row>
    <row r="3988" spans="1:22" ht="88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9">
        <f t="shared" si="310"/>
        <v>9.76</v>
      </c>
      <c r="P3988" s="8">
        <f t="shared" si="311"/>
        <v>37.53846153846154</v>
      </c>
      <c r="Q3988" s="4" t="s">
        <v>8317</v>
      </c>
      <c r="R3988" s="4" t="s">
        <v>8318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  <c r="V3988" s="14" t="s">
        <v>8369</v>
      </c>
    </row>
    <row r="3989" spans="1:22" ht="88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9">
        <f t="shared" si="310"/>
        <v>37.75</v>
      </c>
      <c r="P3989" s="8">
        <f t="shared" si="311"/>
        <v>11.615384615384615</v>
      </c>
      <c r="Q3989" s="4" t="s">
        <v>8317</v>
      </c>
      <c r="R3989" s="4" t="s">
        <v>8318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  <c r="V3989" s="14" t="s">
        <v>8370</v>
      </c>
    </row>
    <row r="3990" spans="1:22" ht="44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9">
        <f t="shared" si="310"/>
        <v>2.1333333333333333</v>
      </c>
      <c r="P3990" s="8">
        <f t="shared" si="311"/>
        <v>8</v>
      </c>
      <c r="Q3990" s="4" t="s">
        <v>8317</v>
      </c>
      <c r="R3990" s="4" t="s">
        <v>8318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  <c r="V3990" s="14" t="s">
        <v>8374</v>
      </c>
    </row>
    <row r="3991" spans="1:22" ht="11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9">
        <f t="shared" si="310"/>
        <v>0</v>
      </c>
      <c r="P3991" s="8">
        <f t="shared" si="311"/>
        <v>0</v>
      </c>
      <c r="Q3991" s="4" t="s">
        <v>8317</v>
      </c>
      <c r="R3991" s="4" t="s">
        <v>8318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  <c r="V3991" s="14" t="s">
        <v>8376</v>
      </c>
    </row>
    <row r="3992" spans="1:22" ht="88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9">
        <f t="shared" si="310"/>
        <v>4.1818181818181817</v>
      </c>
      <c r="P3992" s="8">
        <f t="shared" si="311"/>
        <v>23</v>
      </c>
      <c r="Q3992" s="4" t="s">
        <v>8317</v>
      </c>
      <c r="R3992" s="4" t="s">
        <v>8318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  <c r="V3992" s="14" t="s">
        <v>8368</v>
      </c>
    </row>
    <row r="3993" spans="1:22" ht="44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9">
        <f t="shared" si="310"/>
        <v>20</v>
      </c>
      <c r="P3993" s="8">
        <f t="shared" si="311"/>
        <v>100</v>
      </c>
      <c r="Q3993" s="4" t="s">
        <v>8317</v>
      </c>
      <c r="R3993" s="4" t="s">
        <v>8318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  <c r="V3993" s="14" t="s">
        <v>8370</v>
      </c>
    </row>
    <row r="3994" spans="1:22" ht="66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9">
        <f t="shared" si="310"/>
        <v>5.41</v>
      </c>
      <c r="P3994" s="8">
        <f t="shared" si="311"/>
        <v>60.111111111111114</v>
      </c>
      <c r="Q3994" s="4" t="s">
        <v>8317</v>
      </c>
      <c r="R3994" s="4" t="s">
        <v>8318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  <c r="V3994" s="14" t="s">
        <v>8376</v>
      </c>
    </row>
    <row r="3995" spans="1:22" ht="88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9">
        <f t="shared" si="310"/>
        <v>6.0000000000000001E-3</v>
      </c>
      <c r="P3995" s="8">
        <f t="shared" si="311"/>
        <v>3</v>
      </c>
      <c r="Q3995" s="4" t="s">
        <v>8317</v>
      </c>
      <c r="R3995" s="4" t="s">
        <v>8318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  <c r="V3995" s="14" t="s">
        <v>8369</v>
      </c>
    </row>
    <row r="3996" spans="1:22" ht="66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9">
        <f t="shared" si="310"/>
        <v>0.25</v>
      </c>
      <c r="P3996" s="8">
        <f t="shared" si="311"/>
        <v>5</v>
      </c>
      <c r="Q3996" s="4" t="s">
        <v>8317</v>
      </c>
      <c r="R3996" s="4" t="s">
        <v>8318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  <c r="V3996" s="14" t="s">
        <v>8371</v>
      </c>
    </row>
    <row r="3997" spans="1:22" ht="88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9">
        <f t="shared" si="310"/>
        <v>35</v>
      </c>
      <c r="P3997" s="8">
        <f t="shared" si="311"/>
        <v>17.5</v>
      </c>
      <c r="Q3997" s="4" t="s">
        <v>8317</v>
      </c>
      <c r="R3997" s="4" t="s">
        <v>8318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  <c r="V3997" s="14" t="s">
        <v>8367</v>
      </c>
    </row>
    <row r="3998" spans="1:22" ht="88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9">
        <f t="shared" si="310"/>
        <v>16.566666666666666</v>
      </c>
      <c r="P3998" s="8">
        <f t="shared" si="311"/>
        <v>29.235294117647058</v>
      </c>
      <c r="Q3998" s="4" t="s">
        <v>8317</v>
      </c>
      <c r="R3998" s="4" t="s">
        <v>8318</v>
      </c>
      <c r="S3998" s="13">
        <f t="shared" si="312"/>
        <v>41950.266944444447</v>
      </c>
      <c r="T3998" s="13">
        <f t="shared" si="313"/>
        <v>41963.669444444444</v>
      </c>
      <c r="U3998">
        <f t="shared" si="314"/>
        <v>2014</v>
      </c>
      <c r="V3998" s="14" t="s">
        <v>8377</v>
      </c>
    </row>
    <row r="3999" spans="1:22" ht="88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9">
        <f t="shared" si="310"/>
        <v>0</v>
      </c>
      <c r="P3999" s="8">
        <f t="shared" si="311"/>
        <v>0</v>
      </c>
      <c r="Q3999" s="4" t="s">
        <v>8317</v>
      </c>
      <c r="R3999" s="4" t="s">
        <v>8318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  <c r="V3999" s="14" t="s">
        <v>8372</v>
      </c>
    </row>
    <row r="4000" spans="1:22" ht="88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9">
        <f t="shared" si="310"/>
        <v>57.199999999999996</v>
      </c>
      <c r="P4000" s="8">
        <f t="shared" si="311"/>
        <v>59.583333333333336</v>
      </c>
      <c r="Q4000" s="4" t="s">
        <v>8317</v>
      </c>
      <c r="R4000" s="4" t="s">
        <v>8318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  <c r="V4000" s="14" t="s">
        <v>8368</v>
      </c>
    </row>
    <row r="4001" spans="1:22" ht="88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9">
        <f t="shared" si="310"/>
        <v>16.514285714285716</v>
      </c>
      <c r="P4001" s="8">
        <f t="shared" si="311"/>
        <v>82.571428571428569</v>
      </c>
      <c r="Q4001" s="4" t="s">
        <v>8317</v>
      </c>
      <c r="R4001" s="4" t="s">
        <v>8318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  <c r="V4001" s="14" t="s">
        <v>8373</v>
      </c>
    </row>
    <row r="4002" spans="1:22" ht="44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9">
        <f t="shared" si="310"/>
        <v>0.125</v>
      </c>
      <c r="P4002" s="8">
        <f t="shared" si="311"/>
        <v>10</v>
      </c>
      <c r="Q4002" s="4" t="s">
        <v>8317</v>
      </c>
      <c r="R4002" s="4" t="s">
        <v>8318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  <c r="V4002" s="14" t="s">
        <v>8372</v>
      </c>
    </row>
    <row r="4003" spans="1:22" ht="11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9">
        <f t="shared" si="310"/>
        <v>37.75</v>
      </c>
      <c r="P4003" s="8">
        <f t="shared" si="311"/>
        <v>32.357142857142854</v>
      </c>
      <c r="Q4003" s="4" t="s">
        <v>8317</v>
      </c>
      <c r="R4003" s="4" t="s">
        <v>8318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  <c r="V4003" s="14" t="s">
        <v>8368</v>
      </c>
    </row>
    <row r="4004" spans="1:22" ht="88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9">
        <f t="shared" si="310"/>
        <v>1.8399999999999999</v>
      </c>
      <c r="P4004" s="8">
        <f t="shared" si="311"/>
        <v>5.75</v>
      </c>
      <c r="Q4004" s="4" t="s">
        <v>8317</v>
      </c>
      <c r="R4004" s="4" t="s">
        <v>8318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  <c r="V4004" s="14" t="s">
        <v>8374</v>
      </c>
    </row>
    <row r="4005" spans="1:22" ht="88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9">
        <f t="shared" si="310"/>
        <v>10.050000000000001</v>
      </c>
      <c r="P4005" s="8">
        <f t="shared" si="311"/>
        <v>100.5</v>
      </c>
      <c r="Q4005" s="4" t="s">
        <v>8317</v>
      </c>
      <c r="R4005" s="4" t="s">
        <v>8318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  <c r="V4005" s="14" t="s">
        <v>8367</v>
      </c>
    </row>
    <row r="4006" spans="1:22" ht="44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9">
        <f t="shared" si="310"/>
        <v>0.2</v>
      </c>
      <c r="P4006" s="8">
        <f t="shared" si="311"/>
        <v>1</v>
      </c>
      <c r="Q4006" s="4" t="s">
        <v>8317</v>
      </c>
      <c r="R4006" s="4" t="s">
        <v>8318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  <c r="V4006" s="14" t="s">
        <v>8375</v>
      </c>
    </row>
    <row r="4007" spans="1:22" ht="88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9">
        <f t="shared" si="310"/>
        <v>1.3333333333333335</v>
      </c>
      <c r="P4007" s="8">
        <f t="shared" si="311"/>
        <v>20</v>
      </c>
      <c r="Q4007" s="4" t="s">
        <v>8317</v>
      </c>
      <c r="R4007" s="4" t="s">
        <v>8318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  <c r="V4007" s="14" t="s">
        <v>8374</v>
      </c>
    </row>
    <row r="4008" spans="1:22" ht="88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9">
        <f t="shared" si="310"/>
        <v>6.6666666666666671E-3</v>
      </c>
      <c r="P4008" s="8">
        <f t="shared" si="311"/>
        <v>2</v>
      </c>
      <c r="Q4008" s="4" t="s">
        <v>8317</v>
      </c>
      <c r="R4008" s="4" t="s">
        <v>8318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  <c r="V4008" s="14" t="s">
        <v>8367</v>
      </c>
    </row>
    <row r="4009" spans="1:22" ht="88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9">
        <f t="shared" si="310"/>
        <v>0.25</v>
      </c>
      <c r="P4009" s="8">
        <f t="shared" si="311"/>
        <v>5</v>
      </c>
      <c r="Q4009" s="4" t="s">
        <v>8317</v>
      </c>
      <c r="R4009" s="4" t="s">
        <v>8318</v>
      </c>
      <c r="S4009" s="13">
        <f t="shared" si="312"/>
        <v>41848.772928240738</v>
      </c>
      <c r="T4009" s="13">
        <f t="shared" si="313"/>
        <v>41877.686111111107</v>
      </c>
      <c r="U4009">
        <f t="shared" si="314"/>
        <v>2014</v>
      </c>
      <c r="V4009" s="14" t="s">
        <v>8373</v>
      </c>
    </row>
    <row r="4010" spans="1:22" ht="11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9">
        <f t="shared" si="310"/>
        <v>6</v>
      </c>
      <c r="P4010" s="8">
        <f t="shared" si="311"/>
        <v>15</v>
      </c>
      <c r="Q4010" s="4" t="s">
        <v>8317</v>
      </c>
      <c r="R4010" s="4" t="s">
        <v>8318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  <c r="V4010" s="14" t="s">
        <v>8371</v>
      </c>
    </row>
    <row r="4011" spans="1:22" ht="88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9">
        <f t="shared" si="310"/>
        <v>3.8860103626943006</v>
      </c>
      <c r="P4011" s="8">
        <f t="shared" si="311"/>
        <v>25</v>
      </c>
      <c r="Q4011" s="4" t="s">
        <v>8317</v>
      </c>
      <c r="R4011" s="4" t="s">
        <v>8318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  <c r="V4011" s="14" t="s">
        <v>8373</v>
      </c>
    </row>
    <row r="4012" spans="1:22" ht="88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9">
        <f t="shared" si="310"/>
        <v>24.194444444444443</v>
      </c>
      <c r="P4012" s="8">
        <f t="shared" si="311"/>
        <v>45.842105263157897</v>
      </c>
      <c r="Q4012" s="4" t="s">
        <v>8317</v>
      </c>
      <c r="R4012" s="4" t="s">
        <v>8318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  <c r="V4012" s="14" t="s">
        <v>8376</v>
      </c>
    </row>
    <row r="4013" spans="1:22" ht="11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9">
        <f t="shared" si="310"/>
        <v>7.6</v>
      </c>
      <c r="P4013" s="8">
        <f t="shared" si="311"/>
        <v>4.75</v>
      </c>
      <c r="Q4013" s="4" t="s">
        <v>8317</v>
      </c>
      <c r="R4013" s="4" t="s">
        <v>8318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  <c r="V4013" s="14" t="s">
        <v>8378</v>
      </c>
    </row>
    <row r="4014" spans="1:22" ht="11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9">
        <f t="shared" si="310"/>
        <v>0</v>
      </c>
      <c r="P4014" s="8">
        <f t="shared" si="311"/>
        <v>0</v>
      </c>
      <c r="Q4014" s="4" t="s">
        <v>8317</v>
      </c>
      <c r="R4014" s="4" t="s">
        <v>8318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  <c r="V4014" s="14" t="s">
        <v>8369</v>
      </c>
    </row>
    <row r="4015" spans="1:22" ht="11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9">
        <f t="shared" si="310"/>
        <v>1.3</v>
      </c>
      <c r="P4015" s="8">
        <f t="shared" si="311"/>
        <v>13</v>
      </c>
      <c r="Q4015" s="4" t="s">
        <v>8317</v>
      </c>
      <c r="R4015" s="4" t="s">
        <v>8318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  <c r="V4015" s="14" t="s">
        <v>8367</v>
      </c>
    </row>
    <row r="4016" spans="1:22" ht="88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9">
        <f t="shared" si="310"/>
        <v>0</v>
      </c>
      <c r="P4016" s="8">
        <f t="shared" si="311"/>
        <v>0</v>
      </c>
      <c r="Q4016" s="4" t="s">
        <v>8317</v>
      </c>
      <c r="R4016" s="4" t="s">
        <v>8318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  <c r="V4016" s="14" t="s">
        <v>8368</v>
      </c>
    </row>
    <row r="4017" spans="1:22" ht="88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9">
        <f t="shared" si="310"/>
        <v>1.4285714285714287E-2</v>
      </c>
      <c r="P4017" s="8">
        <f t="shared" si="311"/>
        <v>1</v>
      </c>
      <c r="Q4017" s="4" t="s">
        <v>8317</v>
      </c>
      <c r="R4017" s="4" t="s">
        <v>8318</v>
      </c>
      <c r="S4017" s="13">
        <f t="shared" si="312"/>
        <v>42174.780821759261</v>
      </c>
      <c r="T4017" s="13">
        <f t="shared" si="313"/>
        <v>42204.780821759261</v>
      </c>
      <c r="U4017">
        <f t="shared" si="314"/>
        <v>2015</v>
      </c>
      <c r="V4017" s="14" t="s">
        <v>8371</v>
      </c>
    </row>
    <row r="4018" spans="1:22" ht="88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9">
        <f t="shared" si="310"/>
        <v>14.000000000000002</v>
      </c>
      <c r="P4018" s="8">
        <f t="shared" si="311"/>
        <v>10</v>
      </c>
      <c r="Q4018" s="4" t="s">
        <v>8317</v>
      </c>
      <c r="R4018" s="4" t="s">
        <v>8318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  <c r="V4018" s="14" t="s">
        <v>8374</v>
      </c>
    </row>
    <row r="4019" spans="1:22" ht="11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9">
        <f t="shared" si="310"/>
        <v>1.05</v>
      </c>
      <c r="P4019" s="8">
        <f t="shared" si="311"/>
        <v>52.5</v>
      </c>
      <c r="Q4019" s="4" t="s">
        <v>8317</v>
      </c>
      <c r="R4019" s="4" t="s">
        <v>8318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  <c r="V4019" s="14" t="s">
        <v>8374</v>
      </c>
    </row>
    <row r="4020" spans="1:22" ht="66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9">
        <f t="shared" si="310"/>
        <v>8.6666666666666679</v>
      </c>
      <c r="P4020" s="8">
        <f t="shared" si="311"/>
        <v>32.5</v>
      </c>
      <c r="Q4020" s="4" t="s">
        <v>8317</v>
      </c>
      <c r="R4020" s="4" t="s">
        <v>8318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  <c r="V4020" s="14" t="s">
        <v>8375</v>
      </c>
    </row>
    <row r="4021" spans="1:22" ht="88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9">
        <f t="shared" si="310"/>
        <v>0.82857142857142851</v>
      </c>
      <c r="P4021" s="8">
        <f t="shared" si="311"/>
        <v>7.25</v>
      </c>
      <c r="Q4021" s="4" t="s">
        <v>8317</v>
      </c>
      <c r="R4021" s="4" t="s">
        <v>8318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  <c r="V4021" s="14" t="s">
        <v>8368</v>
      </c>
    </row>
    <row r="4022" spans="1:22" ht="88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9">
        <f t="shared" si="310"/>
        <v>16.666666666666664</v>
      </c>
      <c r="P4022" s="8">
        <f t="shared" si="311"/>
        <v>33.333333333333336</v>
      </c>
      <c r="Q4022" s="4" t="s">
        <v>8317</v>
      </c>
      <c r="R4022" s="4" t="s">
        <v>8318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  <c r="V4022" s="14" t="s">
        <v>8368</v>
      </c>
    </row>
    <row r="4023" spans="1:22" ht="66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9">
        <f t="shared" si="310"/>
        <v>0.83333333333333337</v>
      </c>
      <c r="P4023" s="8">
        <f t="shared" si="311"/>
        <v>62.5</v>
      </c>
      <c r="Q4023" s="4" t="s">
        <v>8317</v>
      </c>
      <c r="R4023" s="4" t="s">
        <v>8318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  <c r="V4023" s="14" t="s">
        <v>8374</v>
      </c>
    </row>
    <row r="4024" spans="1:22" ht="66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9">
        <f t="shared" si="310"/>
        <v>69.561111111111103</v>
      </c>
      <c r="P4024" s="8">
        <f t="shared" si="311"/>
        <v>63.558375634517766</v>
      </c>
      <c r="Q4024" s="4" t="s">
        <v>8317</v>
      </c>
      <c r="R4024" s="4" t="s">
        <v>8318</v>
      </c>
      <c r="S4024" s="13">
        <f t="shared" si="312"/>
        <v>41990.584108796298</v>
      </c>
      <c r="T4024" s="13">
        <f t="shared" si="313"/>
        <v>42036.120833333334</v>
      </c>
      <c r="U4024">
        <f t="shared" si="314"/>
        <v>2014</v>
      </c>
      <c r="V4024" s="14" t="s">
        <v>8378</v>
      </c>
    </row>
    <row r="4025" spans="1:22" ht="88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9">
        <f t="shared" si="310"/>
        <v>0</v>
      </c>
      <c r="P4025" s="8">
        <f t="shared" si="311"/>
        <v>0</v>
      </c>
      <c r="Q4025" s="4" t="s">
        <v>8317</v>
      </c>
      <c r="R4025" s="4" t="s">
        <v>8318</v>
      </c>
      <c r="S4025" s="13">
        <f t="shared" si="312"/>
        <v>42408.999571759261</v>
      </c>
      <c r="T4025" s="13">
        <f t="shared" si="313"/>
        <v>42453.957905092597</v>
      </c>
      <c r="U4025">
        <f t="shared" si="314"/>
        <v>2016</v>
      </c>
      <c r="V4025" s="14" t="s">
        <v>8368</v>
      </c>
    </row>
    <row r="4026" spans="1:22" ht="88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9">
        <f t="shared" si="310"/>
        <v>1.25</v>
      </c>
      <c r="P4026" s="8">
        <f t="shared" si="311"/>
        <v>10</v>
      </c>
      <c r="Q4026" s="4" t="s">
        <v>8317</v>
      </c>
      <c r="R4026" s="4" t="s">
        <v>8318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  <c r="V4026" s="14" t="s">
        <v>8374</v>
      </c>
    </row>
    <row r="4027" spans="1:22" ht="11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9">
        <f t="shared" si="310"/>
        <v>5</v>
      </c>
      <c r="P4027" s="8">
        <f t="shared" si="311"/>
        <v>62.5</v>
      </c>
      <c r="Q4027" s="4" t="s">
        <v>8317</v>
      </c>
      <c r="R4027" s="4" t="s">
        <v>8318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  <c r="V4027" s="14" t="s">
        <v>8370</v>
      </c>
    </row>
    <row r="4028" spans="1:22" ht="88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9">
        <f t="shared" si="310"/>
        <v>0</v>
      </c>
      <c r="P4028" s="8">
        <f t="shared" si="311"/>
        <v>0</v>
      </c>
      <c r="Q4028" s="4" t="s">
        <v>8317</v>
      </c>
      <c r="R4028" s="4" t="s">
        <v>8318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  <c r="V4028" s="14" t="s">
        <v>8376</v>
      </c>
    </row>
    <row r="4029" spans="1:22" ht="11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9">
        <f t="shared" si="310"/>
        <v>7.166666666666667</v>
      </c>
      <c r="P4029" s="8">
        <f t="shared" si="311"/>
        <v>30.714285714285715</v>
      </c>
      <c r="Q4029" s="4" t="s">
        <v>8317</v>
      </c>
      <c r="R4029" s="4" t="s">
        <v>8318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  <c r="V4029" s="14" t="s">
        <v>8368</v>
      </c>
    </row>
    <row r="4030" spans="1:22" ht="88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9">
        <f t="shared" si="310"/>
        <v>28.050000000000004</v>
      </c>
      <c r="P4030" s="8">
        <f t="shared" si="311"/>
        <v>51</v>
      </c>
      <c r="Q4030" s="4" t="s">
        <v>8317</v>
      </c>
      <c r="R4030" s="4" t="s">
        <v>8318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  <c r="V4030" s="14" t="s">
        <v>8370</v>
      </c>
    </row>
    <row r="4031" spans="1:22" ht="88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9">
        <f t="shared" si="310"/>
        <v>0</v>
      </c>
      <c r="P4031" s="8">
        <f t="shared" si="311"/>
        <v>0</v>
      </c>
      <c r="Q4031" s="4" t="s">
        <v>8317</v>
      </c>
      <c r="R4031" s="4" t="s">
        <v>8318</v>
      </c>
      <c r="S4031" s="13">
        <f t="shared" si="312"/>
        <v>42322.02511574074</v>
      </c>
      <c r="T4031" s="13">
        <f t="shared" si="313"/>
        <v>42352.02511574074</v>
      </c>
      <c r="U4031">
        <f t="shared" si="314"/>
        <v>2015</v>
      </c>
      <c r="V4031" s="14" t="s">
        <v>8377</v>
      </c>
    </row>
    <row r="4032" spans="1:22" ht="88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9">
        <f t="shared" si="310"/>
        <v>16</v>
      </c>
      <c r="P4032" s="8">
        <f t="shared" si="311"/>
        <v>66.666666666666671</v>
      </c>
      <c r="Q4032" s="4" t="s">
        <v>8317</v>
      </c>
      <c r="R4032" s="4" t="s">
        <v>8318</v>
      </c>
      <c r="S4032" s="13">
        <f t="shared" si="312"/>
        <v>42374.655081018514</v>
      </c>
      <c r="T4032" s="13">
        <f t="shared" si="313"/>
        <v>42403.78402777778</v>
      </c>
      <c r="U4032">
        <f t="shared" si="314"/>
        <v>2016</v>
      </c>
      <c r="V4032" s="14" t="s">
        <v>8367</v>
      </c>
    </row>
    <row r="4033" spans="1:22" ht="11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9">
        <f t="shared" si="310"/>
        <v>0</v>
      </c>
      <c r="P4033" s="8">
        <f t="shared" si="311"/>
        <v>0</v>
      </c>
      <c r="Q4033" s="4" t="s">
        <v>8317</v>
      </c>
      <c r="R4033" s="4" t="s">
        <v>8318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  <c r="V4033" s="14" t="s">
        <v>8376</v>
      </c>
    </row>
    <row r="4034" spans="1:22" ht="88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9">
        <f t="shared" si="310"/>
        <v>6.8287037037037033</v>
      </c>
      <c r="P4034" s="8">
        <f t="shared" si="311"/>
        <v>59</v>
      </c>
      <c r="Q4034" s="4" t="s">
        <v>8317</v>
      </c>
      <c r="R4034" s="4" t="s">
        <v>8318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  <c r="V4034" s="14" t="s">
        <v>8376</v>
      </c>
    </row>
    <row r="4035" spans="1:22" ht="88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9">
        <f t="shared" ref="O4035:O4098" si="315">+(E4035/D4035)*100</f>
        <v>25.698702928870294</v>
      </c>
      <c r="P4035" s="8">
        <f t="shared" ref="P4035:P4098" si="316">+IFERROR(E4035/L4035,0)</f>
        <v>65.340319148936175</v>
      </c>
      <c r="Q4035" s="4" t="s">
        <v>8317</v>
      </c>
      <c r="R4035" s="4" t="s">
        <v>8318</v>
      </c>
      <c r="S4035" s="13">
        <f t="shared" ref="S4035:S4098" si="317">(((J4035/86400)+25569))</f>
        <v>42614.268796296295</v>
      </c>
      <c r="T4035" s="13">
        <f t="shared" ref="T4035:T4098" si="318">(((I4035/86400)+25569))</f>
        <v>42645.375</v>
      </c>
      <c r="U4035">
        <f t="shared" ref="U4035:U4098" si="319">+YEAR(S4035)</f>
        <v>2016</v>
      </c>
      <c r="V4035" s="14" t="s">
        <v>8375</v>
      </c>
    </row>
    <row r="4036" spans="1:22" ht="88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9">
        <f t="shared" si="315"/>
        <v>1.4814814814814816</v>
      </c>
      <c r="P4036" s="8">
        <f t="shared" si="316"/>
        <v>100</v>
      </c>
      <c r="Q4036" s="4" t="s">
        <v>8317</v>
      </c>
      <c r="R4036" s="4" t="s">
        <v>8318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  <c r="V4036" s="14" t="s">
        <v>8372</v>
      </c>
    </row>
    <row r="4037" spans="1:22" ht="66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9">
        <f t="shared" si="315"/>
        <v>36.85</v>
      </c>
      <c r="P4037" s="8">
        <f t="shared" si="316"/>
        <v>147.4</v>
      </c>
      <c r="Q4037" s="4" t="s">
        <v>8317</v>
      </c>
      <c r="R4037" s="4" t="s">
        <v>8318</v>
      </c>
      <c r="S4037" s="13">
        <f t="shared" si="317"/>
        <v>41903.882951388892</v>
      </c>
      <c r="T4037" s="13">
        <f t="shared" si="318"/>
        <v>41933.882951388892</v>
      </c>
      <c r="U4037">
        <f t="shared" si="319"/>
        <v>2014</v>
      </c>
      <c r="V4037" s="14" t="s">
        <v>8375</v>
      </c>
    </row>
    <row r="4038" spans="1:22" ht="88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9">
        <f t="shared" si="315"/>
        <v>47.05</v>
      </c>
      <c r="P4038" s="8">
        <f t="shared" si="316"/>
        <v>166.05882352941177</v>
      </c>
      <c r="Q4038" s="4" t="s">
        <v>8317</v>
      </c>
      <c r="R4038" s="4" t="s">
        <v>8318</v>
      </c>
      <c r="S4038" s="13">
        <f t="shared" si="317"/>
        <v>41804.937083333338</v>
      </c>
      <c r="T4038" s="13">
        <f t="shared" si="318"/>
        <v>41821.9375</v>
      </c>
      <c r="U4038">
        <f t="shared" si="319"/>
        <v>2014</v>
      </c>
      <c r="V4038" s="14" t="s">
        <v>8371</v>
      </c>
    </row>
    <row r="4039" spans="1:22" ht="88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9">
        <f t="shared" si="315"/>
        <v>11.428571428571429</v>
      </c>
      <c r="P4039" s="8">
        <f t="shared" si="316"/>
        <v>40</v>
      </c>
      <c r="Q4039" s="4" t="s">
        <v>8317</v>
      </c>
      <c r="R4039" s="4" t="s">
        <v>8318</v>
      </c>
      <c r="S4039" s="13">
        <f t="shared" si="317"/>
        <v>42497.070775462962</v>
      </c>
      <c r="T4039" s="13">
        <f t="shared" si="318"/>
        <v>42514.600694444445</v>
      </c>
      <c r="U4039">
        <f t="shared" si="319"/>
        <v>2016</v>
      </c>
      <c r="V4039" s="14" t="s">
        <v>8370</v>
      </c>
    </row>
    <row r="4040" spans="1:22" ht="88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9">
        <f t="shared" si="315"/>
        <v>12.04</v>
      </c>
      <c r="P4040" s="8">
        <f t="shared" si="316"/>
        <v>75.25</v>
      </c>
      <c r="Q4040" s="4" t="s">
        <v>8317</v>
      </c>
      <c r="R4040" s="4" t="s">
        <v>8318</v>
      </c>
      <c r="S4040" s="13">
        <f t="shared" si="317"/>
        <v>41869.798726851848</v>
      </c>
      <c r="T4040" s="13">
        <f t="shared" si="318"/>
        <v>41929.798726851848</v>
      </c>
      <c r="U4040">
        <f t="shared" si="319"/>
        <v>2014</v>
      </c>
      <c r="V4040" s="14" t="s">
        <v>8374</v>
      </c>
    </row>
    <row r="4041" spans="1:22" ht="88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9">
        <f t="shared" si="315"/>
        <v>60</v>
      </c>
      <c r="P4041" s="8">
        <f t="shared" si="316"/>
        <v>60</v>
      </c>
      <c r="Q4041" s="4" t="s">
        <v>8317</v>
      </c>
      <c r="R4041" s="4" t="s">
        <v>8318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  <c r="V4041" s="14" t="s">
        <v>8376</v>
      </c>
    </row>
    <row r="4042" spans="1:22" ht="88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9">
        <f t="shared" si="315"/>
        <v>31.25</v>
      </c>
      <c r="P4042" s="8">
        <f t="shared" si="316"/>
        <v>1250</v>
      </c>
      <c r="Q4042" s="4" t="s">
        <v>8317</v>
      </c>
      <c r="R4042" s="4" t="s">
        <v>8318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  <c r="V4042" s="14" t="s">
        <v>8370</v>
      </c>
    </row>
    <row r="4043" spans="1:22" ht="66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9">
        <f t="shared" si="315"/>
        <v>0.42</v>
      </c>
      <c r="P4043" s="8">
        <f t="shared" si="316"/>
        <v>10.5</v>
      </c>
      <c r="Q4043" s="4" t="s">
        <v>8317</v>
      </c>
      <c r="R4043" s="4" t="s">
        <v>8318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  <c r="V4043" s="14" t="s">
        <v>8373</v>
      </c>
    </row>
    <row r="4044" spans="1:22" ht="88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9">
        <f t="shared" si="315"/>
        <v>0.21</v>
      </c>
      <c r="P4044" s="8">
        <f t="shared" si="316"/>
        <v>7</v>
      </c>
      <c r="Q4044" s="4" t="s">
        <v>8317</v>
      </c>
      <c r="R4044" s="4" t="s">
        <v>8318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  <c r="V4044" s="14" t="s">
        <v>8378</v>
      </c>
    </row>
    <row r="4045" spans="1:22" ht="88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9">
        <f t="shared" si="315"/>
        <v>0</v>
      </c>
      <c r="P4045" s="8">
        <f t="shared" si="316"/>
        <v>0</v>
      </c>
      <c r="Q4045" s="4" t="s">
        <v>8317</v>
      </c>
      <c r="R4045" s="4" t="s">
        <v>8318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  <c r="V4045" s="14" t="s">
        <v>8377</v>
      </c>
    </row>
    <row r="4046" spans="1:22" ht="88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9">
        <f t="shared" si="315"/>
        <v>37.5</v>
      </c>
      <c r="P4046" s="8">
        <f t="shared" si="316"/>
        <v>56.25</v>
      </c>
      <c r="Q4046" s="4" t="s">
        <v>8317</v>
      </c>
      <c r="R4046" s="4" t="s">
        <v>8318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  <c r="V4046" s="14" t="s">
        <v>8372</v>
      </c>
    </row>
    <row r="4047" spans="1:22" ht="11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9">
        <f t="shared" si="315"/>
        <v>0.02</v>
      </c>
      <c r="P4047" s="8">
        <f t="shared" si="316"/>
        <v>1</v>
      </c>
      <c r="Q4047" s="4" t="s">
        <v>8317</v>
      </c>
      <c r="R4047" s="4" t="s">
        <v>8318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  <c r="V4047" s="14" t="s">
        <v>8373</v>
      </c>
    </row>
    <row r="4048" spans="1:22" ht="11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9">
        <f t="shared" si="315"/>
        <v>8.2142857142857135</v>
      </c>
      <c r="P4048" s="8">
        <f t="shared" si="316"/>
        <v>38.333333333333336</v>
      </c>
      <c r="Q4048" s="4" t="s">
        <v>8317</v>
      </c>
      <c r="R4048" s="4" t="s">
        <v>8318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  <c r="V4048" s="14" t="s">
        <v>8375</v>
      </c>
    </row>
    <row r="4049" spans="1:22" ht="88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9">
        <f t="shared" si="315"/>
        <v>2.1999999999999997</v>
      </c>
      <c r="P4049" s="8">
        <f t="shared" si="316"/>
        <v>27.5</v>
      </c>
      <c r="Q4049" s="4" t="s">
        <v>8317</v>
      </c>
      <c r="R4049" s="4" t="s">
        <v>8318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  <c r="V4049" s="14" t="s">
        <v>8378</v>
      </c>
    </row>
    <row r="4050" spans="1:22" ht="11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9">
        <f t="shared" si="315"/>
        <v>17.652941176470588</v>
      </c>
      <c r="P4050" s="8">
        <f t="shared" si="316"/>
        <v>32.978021978021978</v>
      </c>
      <c r="Q4050" s="4" t="s">
        <v>8317</v>
      </c>
      <c r="R4050" s="4" t="s">
        <v>8318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  <c r="V4050" s="14" t="s">
        <v>8372</v>
      </c>
    </row>
    <row r="4051" spans="1:22" ht="88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9">
        <f t="shared" si="315"/>
        <v>0.08</v>
      </c>
      <c r="P4051" s="8">
        <f t="shared" si="316"/>
        <v>16</v>
      </c>
      <c r="Q4051" s="4" t="s">
        <v>8317</v>
      </c>
      <c r="R4051" s="4" t="s">
        <v>8318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  <c r="V4051" s="14" t="s">
        <v>8371</v>
      </c>
    </row>
    <row r="4052" spans="1:22" ht="11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9">
        <f t="shared" si="315"/>
        <v>6.6666666666666666E-2</v>
      </c>
      <c r="P4052" s="8">
        <f t="shared" si="316"/>
        <v>1</v>
      </c>
      <c r="Q4052" s="4" t="s">
        <v>8317</v>
      </c>
      <c r="R4052" s="4" t="s">
        <v>8318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  <c r="V4052" s="14" t="s">
        <v>8375</v>
      </c>
    </row>
    <row r="4053" spans="1:22" ht="88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9">
        <f t="shared" si="315"/>
        <v>0</v>
      </c>
      <c r="P4053" s="8">
        <f t="shared" si="316"/>
        <v>0</v>
      </c>
      <c r="Q4053" s="4" t="s">
        <v>8317</v>
      </c>
      <c r="R4053" s="4" t="s">
        <v>8318</v>
      </c>
      <c r="S4053" s="13">
        <f t="shared" si="317"/>
        <v>41761.810150462959</v>
      </c>
      <c r="T4053" s="13">
        <f t="shared" si="318"/>
        <v>41768.286805555559</v>
      </c>
      <c r="U4053">
        <f t="shared" si="319"/>
        <v>2014</v>
      </c>
      <c r="V4053" s="14" t="s">
        <v>8370</v>
      </c>
    </row>
    <row r="4054" spans="1:22" ht="11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9">
        <f t="shared" si="315"/>
        <v>37.533333333333339</v>
      </c>
      <c r="P4054" s="8">
        <f t="shared" si="316"/>
        <v>86.615384615384613</v>
      </c>
      <c r="Q4054" s="4" t="s">
        <v>8317</v>
      </c>
      <c r="R4054" s="4" t="s">
        <v>8318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  <c r="V4054" s="14" t="s">
        <v>8374</v>
      </c>
    </row>
    <row r="4055" spans="1:22" ht="88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9">
        <f t="shared" si="315"/>
        <v>22</v>
      </c>
      <c r="P4055" s="8">
        <f t="shared" si="316"/>
        <v>55</v>
      </c>
      <c r="Q4055" s="4" t="s">
        <v>8317</v>
      </c>
      <c r="R4055" s="4" t="s">
        <v>8318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  <c r="V4055" s="14" t="s">
        <v>8376</v>
      </c>
    </row>
    <row r="4056" spans="1:22" ht="88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9">
        <f t="shared" si="315"/>
        <v>0</v>
      </c>
      <c r="P4056" s="8">
        <f t="shared" si="316"/>
        <v>0</v>
      </c>
      <c r="Q4056" s="4" t="s">
        <v>8317</v>
      </c>
      <c r="R4056" s="4" t="s">
        <v>8318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  <c r="V4056" s="14" t="s">
        <v>8374</v>
      </c>
    </row>
    <row r="4057" spans="1:22" ht="11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9">
        <f t="shared" si="315"/>
        <v>17.62</v>
      </c>
      <c r="P4057" s="8">
        <f t="shared" si="316"/>
        <v>41.952380952380949</v>
      </c>
      <c r="Q4057" s="4" t="s">
        <v>8317</v>
      </c>
      <c r="R4057" s="4" t="s">
        <v>8318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  <c r="V4057" s="14" t="s">
        <v>8370</v>
      </c>
    </row>
    <row r="4058" spans="1:22" ht="88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9">
        <f t="shared" si="315"/>
        <v>53</v>
      </c>
      <c r="P4058" s="8">
        <f t="shared" si="316"/>
        <v>88.333333333333329</v>
      </c>
      <c r="Q4058" s="4" t="s">
        <v>8317</v>
      </c>
      <c r="R4058" s="4" t="s">
        <v>8318</v>
      </c>
      <c r="S4058" s="13">
        <f t="shared" si="317"/>
        <v>42534.933321759258</v>
      </c>
      <c r="T4058" s="13">
        <f t="shared" si="318"/>
        <v>42554.832638888889</v>
      </c>
      <c r="U4058">
        <f t="shared" si="319"/>
        <v>2016</v>
      </c>
      <c r="V4058" s="14" t="s">
        <v>8371</v>
      </c>
    </row>
    <row r="4059" spans="1:22" ht="11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9">
        <f t="shared" si="315"/>
        <v>22.142857142857142</v>
      </c>
      <c r="P4059" s="8">
        <f t="shared" si="316"/>
        <v>129.16666666666666</v>
      </c>
      <c r="Q4059" s="4" t="s">
        <v>8317</v>
      </c>
      <c r="R4059" s="4" t="s">
        <v>8318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  <c r="V4059" s="14" t="s">
        <v>8377</v>
      </c>
    </row>
    <row r="4060" spans="1:22" ht="88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9">
        <f t="shared" si="315"/>
        <v>2.5333333333333332</v>
      </c>
      <c r="P4060" s="8">
        <f t="shared" si="316"/>
        <v>23.75</v>
      </c>
      <c r="Q4060" s="4" t="s">
        <v>8317</v>
      </c>
      <c r="R4060" s="4" t="s">
        <v>8318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  <c r="V4060" s="14" t="s">
        <v>8372</v>
      </c>
    </row>
    <row r="4061" spans="1:22" ht="88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9">
        <f t="shared" si="315"/>
        <v>2.5</v>
      </c>
      <c r="P4061" s="8">
        <f t="shared" si="316"/>
        <v>35.714285714285715</v>
      </c>
      <c r="Q4061" s="4" t="s">
        <v>8317</v>
      </c>
      <c r="R4061" s="4" t="s">
        <v>8318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  <c r="V4061" s="14" t="s">
        <v>8374</v>
      </c>
    </row>
    <row r="4062" spans="1:22" ht="88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9">
        <f t="shared" si="315"/>
        <v>2.85</v>
      </c>
      <c r="P4062" s="8">
        <f t="shared" si="316"/>
        <v>57</v>
      </c>
      <c r="Q4062" s="4" t="s">
        <v>8317</v>
      </c>
      <c r="R4062" s="4" t="s">
        <v>8318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  <c r="V4062" s="14" t="s">
        <v>8370</v>
      </c>
    </row>
    <row r="4063" spans="1:22" ht="66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9">
        <f t="shared" si="315"/>
        <v>0</v>
      </c>
      <c r="P4063" s="8">
        <f t="shared" si="316"/>
        <v>0</v>
      </c>
      <c r="Q4063" s="4" t="s">
        <v>8317</v>
      </c>
      <c r="R4063" s="4" t="s">
        <v>8318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  <c r="V4063" s="14" t="s">
        <v>8368</v>
      </c>
    </row>
    <row r="4064" spans="1:22" ht="88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9">
        <f t="shared" si="315"/>
        <v>2.4500000000000002</v>
      </c>
      <c r="P4064" s="8">
        <f t="shared" si="316"/>
        <v>163.33333333333334</v>
      </c>
      <c r="Q4064" s="4" t="s">
        <v>8317</v>
      </c>
      <c r="R4064" s="4" t="s">
        <v>8318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  <c r="V4064" s="14" t="s">
        <v>8371</v>
      </c>
    </row>
    <row r="4065" spans="1:22" ht="88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9">
        <f t="shared" si="315"/>
        <v>1.4210526315789473</v>
      </c>
      <c r="P4065" s="8">
        <f t="shared" si="316"/>
        <v>15</v>
      </c>
      <c r="Q4065" s="4" t="s">
        <v>8317</v>
      </c>
      <c r="R4065" s="4" t="s">
        <v>8318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  <c r="V4065" s="14" t="s">
        <v>8370</v>
      </c>
    </row>
    <row r="4066" spans="1:22" ht="88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9">
        <f t="shared" si="315"/>
        <v>19.25</v>
      </c>
      <c r="P4066" s="8">
        <f t="shared" si="316"/>
        <v>64.166666666666671</v>
      </c>
      <c r="Q4066" s="4" t="s">
        <v>8317</v>
      </c>
      <c r="R4066" s="4" t="s">
        <v>8318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  <c r="V4066" s="14" t="s">
        <v>8372</v>
      </c>
    </row>
    <row r="4067" spans="1:22" ht="88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9">
        <f t="shared" si="315"/>
        <v>0.67500000000000004</v>
      </c>
      <c r="P4067" s="8">
        <f t="shared" si="316"/>
        <v>6.75</v>
      </c>
      <c r="Q4067" s="4" t="s">
        <v>8317</v>
      </c>
      <c r="R4067" s="4" t="s">
        <v>8318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  <c r="V4067" s="14" t="s">
        <v>8373</v>
      </c>
    </row>
    <row r="4068" spans="1:22" ht="11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9">
        <f t="shared" si="315"/>
        <v>0.16666666666666669</v>
      </c>
      <c r="P4068" s="8">
        <f t="shared" si="316"/>
        <v>25</v>
      </c>
      <c r="Q4068" s="4" t="s">
        <v>8317</v>
      </c>
      <c r="R4068" s="4" t="s">
        <v>8318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  <c r="V4068" s="14" t="s">
        <v>8369</v>
      </c>
    </row>
    <row r="4069" spans="1:22" ht="11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9">
        <f t="shared" si="315"/>
        <v>60.9</v>
      </c>
      <c r="P4069" s="8">
        <f t="shared" si="316"/>
        <v>179.11764705882354</v>
      </c>
      <c r="Q4069" s="4" t="s">
        <v>8317</v>
      </c>
      <c r="R4069" s="4" t="s">
        <v>8318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  <c r="V4069" s="14" t="s">
        <v>8374</v>
      </c>
    </row>
    <row r="4070" spans="1:22" ht="66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9">
        <f t="shared" si="315"/>
        <v>1</v>
      </c>
      <c r="P4070" s="8">
        <f t="shared" si="316"/>
        <v>34.950000000000003</v>
      </c>
      <c r="Q4070" s="4" t="s">
        <v>8317</v>
      </c>
      <c r="R4070" s="4" t="s">
        <v>8318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  <c r="V4070" s="14" t="s">
        <v>8378</v>
      </c>
    </row>
    <row r="4071" spans="1:22" ht="88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9">
        <f t="shared" si="315"/>
        <v>34.4</v>
      </c>
      <c r="P4071" s="8">
        <f t="shared" si="316"/>
        <v>33.07692307692308</v>
      </c>
      <c r="Q4071" s="4" t="s">
        <v>8317</v>
      </c>
      <c r="R4071" s="4" t="s">
        <v>8318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  <c r="V4071" s="14" t="s">
        <v>8367</v>
      </c>
    </row>
    <row r="4072" spans="1:22" ht="66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9">
        <f t="shared" si="315"/>
        <v>16.5</v>
      </c>
      <c r="P4072" s="8">
        <f t="shared" si="316"/>
        <v>27.5</v>
      </c>
      <c r="Q4072" s="4" t="s">
        <v>8317</v>
      </c>
      <c r="R4072" s="4" t="s">
        <v>8318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  <c r="V4072" s="14" t="s">
        <v>8367</v>
      </c>
    </row>
    <row r="4073" spans="1:22" ht="11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9">
        <f t="shared" si="315"/>
        <v>0</v>
      </c>
      <c r="P4073" s="8">
        <f t="shared" si="316"/>
        <v>0</v>
      </c>
      <c r="Q4073" s="4" t="s">
        <v>8317</v>
      </c>
      <c r="R4073" s="4" t="s">
        <v>8318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  <c r="V4073" s="14" t="s">
        <v>8377</v>
      </c>
    </row>
    <row r="4074" spans="1:22" ht="11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9">
        <f t="shared" si="315"/>
        <v>0.4</v>
      </c>
      <c r="P4074" s="8">
        <f t="shared" si="316"/>
        <v>2</v>
      </c>
      <c r="Q4074" s="4" t="s">
        <v>8317</v>
      </c>
      <c r="R4074" s="4" t="s">
        <v>8318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  <c r="V4074" s="14" t="s">
        <v>8371</v>
      </c>
    </row>
    <row r="4075" spans="1:22" ht="110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9">
        <f t="shared" si="315"/>
        <v>1.0571428571428572</v>
      </c>
      <c r="P4075" s="8">
        <f t="shared" si="316"/>
        <v>18.5</v>
      </c>
      <c r="Q4075" s="4" t="s">
        <v>8317</v>
      </c>
      <c r="R4075" s="4" t="s">
        <v>8318</v>
      </c>
      <c r="S4075" s="13">
        <f t="shared" si="317"/>
        <v>42078.345208333332</v>
      </c>
      <c r="T4075" s="13">
        <f t="shared" si="318"/>
        <v>42133.166666666672</v>
      </c>
      <c r="U4075">
        <f t="shared" si="319"/>
        <v>2015</v>
      </c>
      <c r="V4075" s="14" t="s">
        <v>8372</v>
      </c>
    </row>
    <row r="4076" spans="1:22" ht="11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9">
        <f t="shared" si="315"/>
        <v>26.727272727272727</v>
      </c>
      <c r="P4076" s="8">
        <f t="shared" si="316"/>
        <v>35</v>
      </c>
      <c r="Q4076" s="4" t="s">
        <v>8317</v>
      </c>
      <c r="R4076" s="4" t="s">
        <v>8318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  <c r="V4076" s="14" t="s">
        <v>8376</v>
      </c>
    </row>
    <row r="4077" spans="1:22" ht="88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9">
        <f t="shared" si="315"/>
        <v>28.799999999999997</v>
      </c>
      <c r="P4077" s="8">
        <f t="shared" si="316"/>
        <v>44.307692307692307</v>
      </c>
      <c r="Q4077" s="4" t="s">
        <v>8317</v>
      </c>
      <c r="R4077" s="4" t="s">
        <v>8318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  <c r="V4077" s="14" t="s">
        <v>8370</v>
      </c>
    </row>
    <row r="4078" spans="1:22" ht="88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9">
        <f t="shared" si="315"/>
        <v>0</v>
      </c>
      <c r="P4078" s="8">
        <f t="shared" si="316"/>
        <v>0</v>
      </c>
      <c r="Q4078" s="4" t="s">
        <v>8317</v>
      </c>
      <c r="R4078" s="4" t="s">
        <v>8318</v>
      </c>
      <c r="S4078" s="13">
        <f t="shared" si="317"/>
        <v>41905.795706018514</v>
      </c>
      <c r="T4078" s="13">
        <f t="shared" si="318"/>
        <v>41933.827083333337</v>
      </c>
      <c r="U4078">
        <f t="shared" si="319"/>
        <v>2014</v>
      </c>
      <c r="V4078" s="14" t="s">
        <v>8375</v>
      </c>
    </row>
    <row r="4079" spans="1:22" ht="11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9">
        <f t="shared" si="315"/>
        <v>8.9</v>
      </c>
      <c r="P4079" s="8">
        <f t="shared" si="316"/>
        <v>222.5</v>
      </c>
      <c r="Q4079" s="4" t="s">
        <v>8317</v>
      </c>
      <c r="R4079" s="4" t="s">
        <v>8318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  <c r="V4079" s="14" t="s">
        <v>8377</v>
      </c>
    </row>
    <row r="4080" spans="1:22" ht="88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9">
        <f t="shared" si="315"/>
        <v>0</v>
      </c>
      <c r="P4080" s="8">
        <f t="shared" si="316"/>
        <v>0</v>
      </c>
      <c r="Q4080" s="4" t="s">
        <v>8317</v>
      </c>
      <c r="R4080" s="4" t="s">
        <v>8318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  <c r="V4080" s="14" t="s">
        <v>8378</v>
      </c>
    </row>
    <row r="4081" spans="1:22" ht="88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9">
        <f t="shared" si="315"/>
        <v>0.16666666666666669</v>
      </c>
      <c r="P4081" s="8">
        <f t="shared" si="316"/>
        <v>5</v>
      </c>
      <c r="Q4081" s="4" t="s">
        <v>8317</v>
      </c>
      <c r="R4081" s="4" t="s">
        <v>8318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  <c r="V4081" s="14" t="s">
        <v>8370</v>
      </c>
    </row>
    <row r="4082" spans="1:22" ht="88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9">
        <f t="shared" si="315"/>
        <v>0</v>
      </c>
      <c r="P4082" s="8">
        <f t="shared" si="316"/>
        <v>0</v>
      </c>
      <c r="Q4082" s="4" t="s">
        <v>8317</v>
      </c>
      <c r="R4082" s="4" t="s">
        <v>8318</v>
      </c>
      <c r="S4082" s="13">
        <f t="shared" si="317"/>
        <v>42511.698101851856</v>
      </c>
      <c r="T4082" s="13">
        <f t="shared" si="318"/>
        <v>42535.787499999999</v>
      </c>
      <c r="U4082">
        <f t="shared" si="319"/>
        <v>2016</v>
      </c>
      <c r="V4082" s="14" t="s">
        <v>8370</v>
      </c>
    </row>
    <row r="4083" spans="1:22" ht="88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9">
        <f t="shared" si="315"/>
        <v>15.737410071942445</v>
      </c>
      <c r="P4083" s="8">
        <f t="shared" si="316"/>
        <v>29.166666666666668</v>
      </c>
      <c r="Q4083" s="4" t="s">
        <v>8317</v>
      </c>
      <c r="R4083" s="4" t="s">
        <v>8318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  <c r="V4083" s="14" t="s">
        <v>8368</v>
      </c>
    </row>
    <row r="4084" spans="1:22" ht="11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9">
        <f t="shared" si="315"/>
        <v>2</v>
      </c>
      <c r="P4084" s="8">
        <f t="shared" si="316"/>
        <v>1.5</v>
      </c>
      <c r="Q4084" s="4" t="s">
        <v>8317</v>
      </c>
      <c r="R4084" s="4" t="s">
        <v>8318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  <c r="V4084" s="14" t="s">
        <v>8376</v>
      </c>
    </row>
    <row r="4085" spans="1:22" ht="11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9">
        <f t="shared" si="315"/>
        <v>21.685714285714287</v>
      </c>
      <c r="P4085" s="8">
        <f t="shared" si="316"/>
        <v>126.5</v>
      </c>
      <c r="Q4085" s="4" t="s">
        <v>8317</v>
      </c>
      <c r="R4085" s="4" t="s">
        <v>8318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  <c r="V4085" s="14" t="s">
        <v>8378</v>
      </c>
    </row>
    <row r="4086" spans="1:22" ht="11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9">
        <f t="shared" si="315"/>
        <v>0.33333333333333337</v>
      </c>
      <c r="P4086" s="8">
        <f t="shared" si="316"/>
        <v>10</v>
      </c>
      <c r="Q4086" s="4" t="s">
        <v>8317</v>
      </c>
      <c r="R4086" s="4" t="s">
        <v>8318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  <c r="V4086" s="14" t="s">
        <v>8375</v>
      </c>
    </row>
    <row r="4087" spans="1:22" ht="88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9">
        <f t="shared" si="315"/>
        <v>0.2857142857142857</v>
      </c>
      <c r="P4087" s="8">
        <f t="shared" si="316"/>
        <v>10</v>
      </c>
      <c r="Q4087" s="4" t="s">
        <v>8317</v>
      </c>
      <c r="R4087" s="4" t="s">
        <v>8318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  <c r="V4087" s="14" t="s">
        <v>8368</v>
      </c>
    </row>
    <row r="4088" spans="1:22" ht="88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9">
        <f t="shared" si="315"/>
        <v>4.7</v>
      </c>
      <c r="P4088" s="8">
        <f t="shared" si="316"/>
        <v>9.4</v>
      </c>
      <c r="Q4088" s="4" t="s">
        <v>8317</v>
      </c>
      <c r="R4088" s="4" t="s">
        <v>8318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  <c r="V4088" s="14" t="s">
        <v>8376</v>
      </c>
    </row>
    <row r="4089" spans="1:22" ht="22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9">
        <f t="shared" si="315"/>
        <v>0</v>
      </c>
      <c r="P4089" s="8">
        <f t="shared" si="316"/>
        <v>0</v>
      </c>
      <c r="Q4089" s="4" t="s">
        <v>8317</v>
      </c>
      <c r="R4089" s="4" t="s">
        <v>8318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  <c r="V4089" s="14" t="s">
        <v>8371</v>
      </c>
    </row>
    <row r="4090" spans="1:22" ht="88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9">
        <f t="shared" si="315"/>
        <v>10.8</v>
      </c>
      <c r="P4090" s="8">
        <f t="shared" si="316"/>
        <v>72</v>
      </c>
      <c r="Q4090" s="4" t="s">
        <v>8317</v>
      </c>
      <c r="R4090" s="4" t="s">
        <v>8318</v>
      </c>
      <c r="S4090" s="13">
        <f t="shared" si="317"/>
        <v>41990.612546296295</v>
      </c>
      <c r="T4090" s="13">
        <f t="shared" si="318"/>
        <v>42020.43472222222</v>
      </c>
      <c r="U4090">
        <f t="shared" si="319"/>
        <v>2014</v>
      </c>
      <c r="V4090" s="14" t="s">
        <v>8378</v>
      </c>
    </row>
    <row r="4091" spans="1:22" ht="88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9">
        <f t="shared" si="315"/>
        <v>4.8</v>
      </c>
      <c r="P4091" s="8">
        <f t="shared" si="316"/>
        <v>30</v>
      </c>
      <c r="Q4091" s="4" t="s">
        <v>8317</v>
      </c>
      <c r="R4091" s="4" t="s">
        <v>8318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  <c r="V4091" s="14" t="s">
        <v>8369</v>
      </c>
    </row>
    <row r="4092" spans="1:22" ht="88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9">
        <f t="shared" si="315"/>
        <v>3.2</v>
      </c>
      <c r="P4092" s="8">
        <f t="shared" si="316"/>
        <v>10.666666666666666</v>
      </c>
      <c r="Q4092" s="4" t="s">
        <v>8317</v>
      </c>
      <c r="R4092" s="4" t="s">
        <v>8318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  <c r="V4092" s="14" t="s">
        <v>8373</v>
      </c>
    </row>
    <row r="4093" spans="1:22" ht="11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9">
        <f t="shared" si="315"/>
        <v>12.75</v>
      </c>
      <c r="P4093" s="8">
        <f t="shared" si="316"/>
        <v>25.5</v>
      </c>
      <c r="Q4093" s="4" t="s">
        <v>8317</v>
      </c>
      <c r="R4093" s="4" t="s">
        <v>8318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  <c r="V4093" s="14" t="s">
        <v>8378</v>
      </c>
    </row>
    <row r="4094" spans="1:22" ht="88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9">
        <f t="shared" si="315"/>
        <v>1.8181818181818181E-2</v>
      </c>
      <c r="P4094" s="8">
        <f t="shared" si="316"/>
        <v>20</v>
      </c>
      <c r="Q4094" s="4" t="s">
        <v>8317</v>
      </c>
      <c r="R4094" s="4" t="s">
        <v>8318</v>
      </c>
      <c r="S4094" s="13">
        <f t="shared" si="317"/>
        <v>42039.194988425923</v>
      </c>
      <c r="T4094" s="13">
        <f t="shared" si="318"/>
        <v>42099.153321759259</v>
      </c>
      <c r="U4094">
        <f t="shared" si="319"/>
        <v>2015</v>
      </c>
      <c r="V4094" s="14" t="s">
        <v>8368</v>
      </c>
    </row>
    <row r="4095" spans="1:22" ht="88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9">
        <f t="shared" si="315"/>
        <v>2.4</v>
      </c>
      <c r="P4095" s="8">
        <f t="shared" si="316"/>
        <v>15</v>
      </c>
      <c r="Q4095" s="4" t="s">
        <v>8317</v>
      </c>
      <c r="R4095" s="4" t="s">
        <v>8318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  <c r="V4095" s="14" t="s">
        <v>8371</v>
      </c>
    </row>
    <row r="4096" spans="1:22" ht="88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9">
        <f t="shared" si="315"/>
        <v>36.5</v>
      </c>
      <c r="P4096" s="8">
        <f t="shared" si="316"/>
        <v>91.25</v>
      </c>
      <c r="Q4096" s="4" t="s">
        <v>8317</v>
      </c>
      <c r="R4096" s="4" t="s">
        <v>8318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  <c r="V4096" s="14" t="s">
        <v>8375</v>
      </c>
    </row>
    <row r="4097" spans="1:22" ht="88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9">
        <f t="shared" si="315"/>
        <v>2.666666666666667</v>
      </c>
      <c r="P4097" s="8">
        <f t="shared" si="316"/>
        <v>800</v>
      </c>
      <c r="Q4097" s="4" t="s">
        <v>8317</v>
      </c>
      <c r="R4097" s="4" t="s">
        <v>8318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  <c r="V4097" s="14" t="s">
        <v>8377</v>
      </c>
    </row>
    <row r="4098" spans="1:22" ht="88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9">
        <f t="shared" si="315"/>
        <v>11.428571428571429</v>
      </c>
      <c r="P4098" s="8">
        <f t="shared" si="316"/>
        <v>80</v>
      </c>
      <c r="Q4098" s="4" t="s">
        <v>8317</v>
      </c>
      <c r="R4098" s="4" t="s">
        <v>8318</v>
      </c>
      <c r="S4098" s="13">
        <f t="shared" si="317"/>
        <v>42750.530312499999</v>
      </c>
      <c r="T4098" s="13">
        <f t="shared" si="318"/>
        <v>42794.368750000001</v>
      </c>
      <c r="U4098">
        <f t="shared" si="319"/>
        <v>2017</v>
      </c>
      <c r="V4098" s="14" t="s">
        <v>8367</v>
      </c>
    </row>
    <row r="4099" spans="1:22" ht="11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9">
        <f t="shared" ref="O4099:O4115" si="320">+(E4099/D4099)*100</f>
        <v>0</v>
      </c>
      <c r="P4099" s="8">
        <f t="shared" ref="P4099:P4115" si="321">+IFERROR(E4099/L4099,0)</f>
        <v>0</v>
      </c>
      <c r="Q4099" s="4" t="s">
        <v>8317</v>
      </c>
      <c r="R4099" s="4" t="s">
        <v>8318</v>
      </c>
      <c r="S4099" s="13">
        <f t="shared" ref="S4099:S4115" si="322">(((J4099/86400)+25569))</f>
        <v>42344.824502314819</v>
      </c>
      <c r="T4099" s="13">
        <f t="shared" ref="T4099:T4115" si="323">(((I4099/86400)+25569))</f>
        <v>42400.996527777781</v>
      </c>
      <c r="U4099">
        <f t="shared" ref="U4099:U4115" si="324">+YEAR(S4099)</f>
        <v>2015</v>
      </c>
      <c r="V4099" s="14" t="s">
        <v>8378</v>
      </c>
    </row>
    <row r="4100" spans="1:22" ht="88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9">
        <f t="shared" si="320"/>
        <v>0</v>
      </c>
      <c r="P4100" s="8">
        <f t="shared" si="321"/>
        <v>0</v>
      </c>
      <c r="Q4100" s="4" t="s">
        <v>8317</v>
      </c>
      <c r="R4100" s="4" t="s">
        <v>8318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  <c r="V4100" s="14" t="s">
        <v>8370</v>
      </c>
    </row>
    <row r="4101" spans="1:22" ht="88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9">
        <f t="shared" si="320"/>
        <v>1.1111111111111112</v>
      </c>
      <c r="P4101" s="8">
        <f t="shared" si="321"/>
        <v>50</v>
      </c>
      <c r="Q4101" s="4" t="s">
        <v>8317</v>
      </c>
      <c r="R4101" s="4" t="s">
        <v>8318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  <c r="V4101" s="14" t="s">
        <v>8373</v>
      </c>
    </row>
    <row r="4102" spans="1:22" ht="66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9">
        <f t="shared" si="320"/>
        <v>0</v>
      </c>
      <c r="P4102" s="8">
        <f t="shared" si="321"/>
        <v>0</v>
      </c>
      <c r="Q4102" s="4" t="s">
        <v>8317</v>
      </c>
      <c r="R4102" s="4" t="s">
        <v>8318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  <c r="V4102" s="14" t="s">
        <v>8376</v>
      </c>
    </row>
    <row r="4103" spans="1:22" ht="88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9">
        <f t="shared" si="320"/>
        <v>0</v>
      </c>
      <c r="P4103" s="8">
        <f t="shared" si="321"/>
        <v>0</v>
      </c>
      <c r="Q4103" s="4" t="s">
        <v>8317</v>
      </c>
      <c r="R4103" s="4" t="s">
        <v>8318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  <c r="V4103" s="14" t="s">
        <v>8378</v>
      </c>
    </row>
    <row r="4104" spans="1:22" ht="88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9">
        <f t="shared" si="320"/>
        <v>27.400000000000002</v>
      </c>
      <c r="P4104" s="8">
        <f t="shared" si="321"/>
        <v>22.833333333333332</v>
      </c>
      <c r="Q4104" s="4" t="s">
        <v>8317</v>
      </c>
      <c r="R4104" s="4" t="s">
        <v>8318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  <c r="V4104" s="14" t="s">
        <v>8369</v>
      </c>
    </row>
    <row r="4105" spans="1:22" ht="88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9">
        <f t="shared" si="320"/>
        <v>10</v>
      </c>
      <c r="P4105" s="8">
        <f t="shared" si="321"/>
        <v>16.666666666666668</v>
      </c>
      <c r="Q4105" s="4" t="s">
        <v>8317</v>
      </c>
      <c r="R4105" s="4" t="s">
        <v>8318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  <c r="V4105" s="14" t="s">
        <v>8373</v>
      </c>
    </row>
    <row r="4106" spans="1:22" ht="88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9">
        <f t="shared" si="320"/>
        <v>21.366666666666667</v>
      </c>
      <c r="P4106" s="8">
        <f t="shared" si="321"/>
        <v>45.785714285714285</v>
      </c>
      <c r="Q4106" s="4" t="s">
        <v>8317</v>
      </c>
      <c r="R4106" s="4" t="s">
        <v>8318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  <c r="V4106" s="14" t="s">
        <v>8375</v>
      </c>
    </row>
    <row r="4107" spans="1:22" ht="88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9">
        <f t="shared" si="320"/>
        <v>6.9696969696969706</v>
      </c>
      <c r="P4107" s="8">
        <f t="shared" si="321"/>
        <v>383.33333333333331</v>
      </c>
      <c r="Q4107" s="4" t="s">
        <v>8317</v>
      </c>
      <c r="R4107" s="4" t="s">
        <v>8318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  <c r="V4107" s="14" t="s">
        <v>8377</v>
      </c>
    </row>
    <row r="4108" spans="1:22" ht="11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9">
        <f t="shared" si="320"/>
        <v>70.599999999999994</v>
      </c>
      <c r="P4108" s="8">
        <f t="shared" si="321"/>
        <v>106.96969696969697</v>
      </c>
      <c r="Q4108" s="4" t="s">
        <v>8317</v>
      </c>
      <c r="R4108" s="4" t="s">
        <v>8318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  <c r="V4108" s="14" t="s">
        <v>8368</v>
      </c>
    </row>
    <row r="4109" spans="1:22" ht="11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20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9">
        <f t="shared" si="320"/>
        <v>2.0500000000000003</v>
      </c>
      <c r="P4109" s="8">
        <f t="shared" si="321"/>
        <v>10.25</v>
      </c>
      <c r="Q4109" s="4" t="s">
        <v>8317</v>
      </c>
      <c r="R4109" s="4" t="s">
        <v>8318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  <c r="V4109" s="14" t="s">
        <v>8375</v>
      </c>
    </row>
    <row r="4110" spans="1:22" ht="110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9">
        <f t="shared" si="320"/>
        <v>1.9666666666666666</v>
      </c>
      <c r="P4110" s="8">
        <f t="shared" si="321"/>
        <v>59</v>
      </c>
      <c r="Q4110" s="4" t="s">
        <v>8317</v>
      </c>
      <c r="R4110" s="4" t="s">
        <v>8318</v>
      </c>
      <c r="S4110" s="13">
        <f t="shared" si="322"/>
        <v>42767.031678240739</v>
      </c>
      <c r="T4110" s="13">
        <f t="shared" si="323"/>
        <v>42797.208333333328</v>
      </c>
      <c r="U4110">
        <f t="shared" si="324"/>
        <v>2017</v>
      </c>
      <c r="V4110" s="14" t="s">
        <v>8368</v>
      </c>
    </row>
    <row r="4111" spans="1:22" ht="88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9">
        <f t="shared" si="320"/>
        <v>0</v>
      </c>
      <c r="P4111" s="8">
        <f t="shared" si="321"/>
        <v>0</v>
      </c>
      <c r="Q4111" s="4" t="s">
        <v>8317</v>
      </c>
      <c r="R4111" s="4" t="s">
        <v>8318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  <c r="V4111" s="14" t="s">
        <v>8376</v>
      </c>
    </row>
    <row r="4112" spans="1:22" ht="88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9">
        <f t="shared" si="320"/>
        <v>28.666666666666668</v>
      </c>
      <c r="P4112" s="8">
        <f t="shared" si="321"/>
        <v>14.333333333333334</v>
      </c>
      <c r="Q4112" s="4" t="s">
        <v>8317</v>
      </c>
      <c r="R4112" s="4" t="s">
        <v>8318</v>
      </c>
      <c r="S4112" s="13">
        <f t="shared" si="322"/>
        <v>42512.626747685186</v>
      </c>
      <c r="T4112" s="13">
        <f t="shared" si="323"/>
        <v>42572.626747685186</v>
      </c>
      <c r="U4112">
        <f t="shared" si="324"/>
        <v>2016</v>
      </c>
      <c r="V4112" s="14" t="s">
        <v>8370</v>
      </c>
    </row>
    <row r="4113" spans="1:22" ht="88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9">
        <f t="shared" si="320"/>
        <v>3.1333333333333333</v>
      </c>
      <c r="P4113" s="8">
        <f t="shared" si="321"/>
        <v>15.666666666666666</v>
      </c>
      <c r="Q4113" s="4" t="s">
        <v>8317</v>
      </c>
      <c r="R4113" s="4" t="s">
        <v>8318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  <c r="V4113" s="14" t="s">
        <v>8367</v>
      </c>
    </row>
    <row r="4114" spans="1:22" ht="88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9">
        <f t="shared" si="320"/>
        <v>0.04</v>
      </c>
      <c r="P4114" s="8">
        <f t="shared" si="321"/>
        <v>1</v>
      </c>
      <c r="Q4114" s="4" t="s">
        <v>8317</v>
      </c>
      <c r="R4114" s="4" t="s">
        <v>8318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  <c r="V4114" s="14" t="s">
        <v>8367</v>
      </c>
    </row>
    <row r="4115" spans="1:22" ht="88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9">
        <f t="shared" si="320"/>
        <v>0.2</v>
      </c>
      <c r="P4115" s="8">
        <f t="shared" si="321"/>
        <v>1</v>
      </c>
      <c r="Q4115" s="4" t="s">
        <v>8317</v>
      </c>
      <c r="R4115" s="4" t="s">
        <v>8318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  <c r="V4115" s="14" t="s">
        <v>8378</v>
      </c>
    </row>
  </sheetData>
  <autoFilter ref="A1:V4115" xr:uid="{A94CF3BA-4BED-2E4E-8584-F9979141449E}"/>
  <dataConsolidate/>
  <conditionalFormatting sqref="F2:F4115">
    <cfRule type="containsText" dxfId="6" priority="2" operator="containsText" text="live">
      <formula>NOT(ISERROR(SEARCH("live",F2)))</formula>
    </cfRule>
    <cfRule type="containsText" dxfId="5" priority="3" operator="containsText" text="canceled">
      <formula>NOT(ISERROR(SEARCH("canceled",F2)))</formula>
    </cfRule>
    <cfRule type="containsText" dxfId="4" priority="4" operator="containsText" text="failed">
      <formula>NOT(ISERROR(SEARCH("failed",F2)))</formula>
    </cfRule>
    <cfRule type="containsText" dxfId="3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13D2-AE30-8A49-B53C-0298CB2F8413}">
  <dimension ref="A1:H14"/>
  <sheetViews>
    <sheetView zoomScale="125" workbookViewId="0"/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6.6640625" bestFit="1" customWidth="1"/>
    <col min="4" max="4" width="4.1640625" bestFit="1" customWidth="1"/>
    <col min="5" max="5" width="9" bestFit="1" customWidth="1"/>
    <col min="6" max="6" width="11.1640625" bestFit="1" customWidth="1"/>
  </cols>
  <sheetData>
    <row r="1" spans="1:8" x14ac:dyDescent="0.2">
      <c r="A1" s="10" t="s">
        <v>8223</v>
      </c>
      <c r="B1" t="s">
        <v>8360</v>
      </c>
    </row>
    <row r="3" spans="1:8" x14ac:dyDescent="0.2">
      <c r="A3" s="10" t="s">
        <v>8363</v>
      </c>
      <c r="B3" s="10" t="s">
        <v>8364</v>
      </c>
    </row>
    <row r="4" spans="1:8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8" x14ac:dyDescent="0.2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  <c r="G5" s="16">
        <f t="shared" ref="G5:G13" si="0">+E5/F5</f>
        <v>0.57692307692307687</v>
      </c>
    </row>
    <row r="6" spans="1:8" x14ac:dyDescent="0.2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  <c r="G6" s="16">
        <f t="shared" si="0"/>
        <v>0.17</v>
      </c>
    </row>
    <row r="7" spans="1:8" x14ac:dyDescent="0.2">
      <c r="A7" s="11" t="s">
        <v>8333</v>
      </c>
      <c r="B7" s="12"/>
      <c r="C7" s="12">
        <v>140</v>
      </c>
      <c r="D7" s="12"/>
      <c r="E7" s="12">
        <v>80</v>
      </c>
      <c r="F7" s="12">
        <v>220</v>
      </c>
      <c r="G7" s="16">
        <f t="shared" si="0"/>
        <v>0.36363636363636365</v>
      </c>
    </row>
    <row r="8" spans="1:8" x14ac:dyDescent="0.2">
      <c r="A8" s="11" t="s">
        <v>8331</v>
      </c>
      <c r="B8" s="12">
        <v>24</v>
      </c>
      <c r="C8" s="12"/>
      <c r="D8" s="12"/>
      <c r="E8" s="12"/>
      <c r="F8" s="12">
        <v>24</v>
      </c>
      <c r="G8" s="12">
        <f t="shared" si="0"/>
        <v>0</v>
      </c>
      <c r="H8" s="19"/>
    </row>
    <row r="9" spans="1:8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  <c r="G9" s="18">
        <f t="shared" si="0"/>
        <v>0.77142857142857146</v>
      </c>
      <c r="H9" s="19"/>
    </row>
    <row r="10" spans="1:8" x14ac:dyDescent="0.2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  <c r="G10" s="16">
        <f t="shared" si="0"/>
        <v>0.4681818181818182</v>
      </c>
      <c r="H10" s="19"/>
    </row>
    <row r="11" spans="1:8" x14ac:dyDescent="0.2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  <c r="G11" s="16">
        <f t="shared" si="0"/>
        <v>0.33755274261603374</v>
      </c>
    </row>
    <row r="12" spans="1:8" x14ac:dyDescent="0.2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  <c r="G12" s="16">
        <f t="shared" si="0"/>
        <v>0.34833333333333333</v>
      </c>
    </row>
    <row r="13" spans="1:8" x14ac:dyDescent="0.2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  <c r="G13" s="16">
        <f t="shared" si="0"/>
        <v>0.60229720028715006</v>
      </c>
    </row>
    <row r="14" spans="1:8" x14ac:dyDescent="0.2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9C689-D271-CF4D-82EC-7B19D66B46DF}">
  <dimension ref="A1:F46"/>
  <sheetViews>
    <sheetView zoomScale="125" workbookViewId="0"/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6.6640625" bestFit="1" customWidth="1"/>
    <col min="4" max="4" width="4.1640625" bestFit="1" customWidth="1"/>
    <col min="5" max="5" width="9" bestFit="1" customWidth="1"/>
    <col min="6" max="6" width="11.1640625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8363</v>
      </c>
      <c r="B3" s="10" t="s">
        <v>8364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8316</v>
      </c>
      <c r="B5" s="12"/>
      <c r="C5" s="12">
        <v>100</v>
      </c>
      <c r="D5" s="12"/>
      <c r="E5" s="12"/>
      <c r="F5" s="12">
        <v>100</v>
      </c>
    </row>
    <row r="6" spans="1:6" x14ac:dyDescent="0.2">
      <c r="A6" s="11" t="s">
        <v>8344</v>
      </c>
      <c r="B6" s="12">
        <v>20</v>
      </c>
      <c r="C6" s="12"/>
      <c r="D6" s="12"/>
      <c r="E6" s="12"/>
      <c r="F6" s="12">
        <v>20</v>
      </c>
    </row>
    <row r="7" spans="1:6" x14ac:dyDescent="0.2">
      <c r="A7" s="11" t="s">
        <v>8332</v>
      </c>
      <c r="B7" s="12">
        <v>24</v>
      </c>
      <c r="C7" s="12"/>
      <c r="D7" s="12"/>
      <c r="E7" s="12"/>
      <c r="F7" s="12">
        <v>24</v>
      </c>
    </row>
    <row r="8" spans="1:6" x14ac:dyDescent="0.2">
      <c r="A8" s="11" t="s">
        <v>8358</v>
      </c>
      <c r="B8" s="12"/>
      <c r="C8" s="12">
        <v>40</v>
      </c>
      <c r="D8" s="12"/>
      <c r="E8" s="12"/>
      <c r="F8" s="12">
        <v>40</v>
      </c>
    </row>
    <row r="9" spans="1:6" x14ac:dyDescent="0.2">
      <c r="A9" s="11" t="s">
        <v>8354</v>
      </c>
      <c r="B9" s="12"/>
      <c r="C9" s="12"/>
      <c r="D9" s="12"/>
      <c r="E9" s="12">
        <v>40</v>
      </c>
      <c r="F9" s="12">
        <v>40</v>
      </c>
    </row>
    <row r="10" spans="1:6" x14ac:dyDescent="0.2">
      <c r="A10" s="11" t="s">
        <v>8315</v>
      </c>
      <c r="B10" s="12"/>
      <c r="C10" s="12"/>
      <c r="D10" s="12"/>
      <c r="E10" s="12">
        <v>180</v>
      </c>
      <c r="F10" s="12">
        <v>180</v>
      </c>
    </row>
    <row r="11" spans="1:6" x14ac:dyDescent="0.2">
      <c r="A11" s="11" t="s">
        <v>8314</v>
      </c>
      <c r="B11" s="12"/>
      <c r="C11" s="12">
        <v>80</v>
      </c>
      <c r="D11" s="12"/>
      <c r="E11" s="12"/>
      <c r="F11" s="12">
        <v>80</v>
      </c>
    </row>
    <row r="12" spans="1:6" x14ac:dyDescent="0.2">
      <c r="A12" s="11" t="s">
        <v>8330</v>
      </c>
      <c r="B12" s="12"/>
      <c r="C12" s="12"/>
      <c r="D12" s="12"/>
      <c r="E12" s="12">
        <v>40</v>
      </c>
      <c r="F12" s="12">
        <v>40</v>
      </c>
    </row>
    <row r="13" spans="1:6" x14ac:dyDescent="0.2">
      <c r="A13" s="11" t="s">
        <v>8347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">
      <c r="A14" s="11" t="s">
        <v>8324</v>
      </c>
      <c r="B14" s="12"/>
      <c r="C14" s="12">
        <v>40</v>
      </c>
      <c r="D14" s="12"/>
      <c r="E14" s="12"/>
      <c r="F14" s="12">
        <v>40</v>
      </c>
    </row>
    <row r="15" spans="1:6" x14ac:dyDescent="0.2">
      <c r="A15" s="11" t="s">
        <v>8337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">
      <c r="A16" s="11" t="s">
        <v>8348</v>
      </c>
      <c r="B16" s="12"/>
      <c r="C16" s="12">
        <v>20</v>
      </c>
      <c r="D16" s="12"/>
      <c r="E16" s="12"/>
      <c r="F16" s="12">
        <v>20</v>
      </c>
    </row>
    <row r="17" spans="1:6" x14ac:dyDescent="0.2">
      <c r="A17" s="11" t="s">
        <v>8349</v>
      </c>
      <c r="B17" s="12"/>
      <c r="C17" s="12"/>
      <c r="D17" s="12"/>
      <c r="E17" s="12">
        <v>140</v>
      </c>
      <c r="F17" s="12">
        <v>140</v>
      </c>
    </row>
    <row r="18" spans="1:6" x14ac:dyDescent="0.2">
      <c r="A18" s="11" t="s">
        <v>8329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">
      <c r="A19" s="11" t="s">
        <v>8328</v>
      </c>
      <c r="B19" s="12"/>
      <c r="C19" s="12">
        <v>60</v>
      </c>
      <c r="D19" s="12"/>
      <c r="E19" s="12"/>
      <c r="F19" s="12">
        <v>60</v>
      </c>
    </row>
    <row r="20" spans="1:6" x14ac:dyDescent="0.2">
      <c r="A20" s="11" t="s">
        <v>8356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">
      <c r="A21" s="11" t="s">
        <v>8327</v>
      </c>
      <c r="B21" s="12"/>
      <c r="C21" s="12"/>
      <c r="D21" s="12"/>
      <c r="E21" s="12">
        <v>20</v>
      </c>
      <c r="F21" s="12">
        <v>20</v>
      </c>
    </row>
    <row r="22" spans="1:6" x14ac:dyDescent="0.2">
      <c r="A22" s="11" t="s">
        <v>8335</v>
      </c>
      <c r="B22" s="12"/>
      <c r="C22" s="12">
        <v>40</v>
      </c>
      <c r="D22" s="12"/>
      <c r="E22" s="12"/>
      <c r="F22" s="12">
        <v>40</v>
      </c>
    </row>
    <row r="23" spans="1:6" x14ac:dyDescent="0.2">
      <c r="A23" s="11" t="s">
        <v>8359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">
      <c r="A24" s="11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2">
      <c r="A25" s="11" t="s">
        <v>8323</v>
      </c>
      <c r="B25" s="12"/>
      <c r="C25" s="12"/>
      <c r="D25" s="12"/>
      <c r="E25" s="12">
        <v>60</v>
      </c>
      <c r="F25" s="12">
        <v>60</v>
      </c>
    </row>
    <row r="26" spans="1:6" x14ac:dyDescent="0.2">
      <c r="A26" s="11" t="s">
        <v>8350</v>
      </c>
      <c r="B26" s="12"/>
      <c r="C26" s="12">
        <v>20</v>
      </c>
      <c r="D26" s="12"/>
      <c r="E26" s="12"/>
      <c r="F26" s="12">
        <v>20</v>
      </c>
    </row>
    <row r="27" spans="1:6" x14ac:dyDescent="0.2">
      <c r="A27" s="11" t="s">
        <v>8339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2">
      <c r="A29" s="11" t="s">
        <v>8318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">
      <c r="A30" s="11" t="s">
        <v>8346</v>
      </c>
      <c r="B30" s="12"/>
      <c r="C30" s="12"/>
      <c r="D30" s="12"/>
      <c r="E30" s="12">
        <v>40</v>
      </c>
      <c r="F30" s="12">
        <v>40</v>
      </c>
    </row>
    <row r="31" spans="1:6" x14ac:dyDescent="0.2">
      <c r="A31" s="11" t="s">
        <v>8342</v>
      </c>
      <c r="B31" s="12"/>
      <c r="C31" s="12"/>
      <c r="D31" s="12"/>
      <c r="E31" s="12">
        <v>20</v>
      </c>
      <c r="F31" s="12">
        <v>20</v>
      </c>
    </row>
    <row r="32" spans="1:6" x14ac:dyDescent="0.2">
      <c r="A32" s="11" t="s">
        <v>8353</v>
      </c>
      <c r="B32" s="12"/>
      <c r="C32" s="12">
        <v>20</v>
      </c>
      <c r="D32" s="12"/>
      <c r="E32" s="12"/>
      <c r="F32" s="12">
        <v>20</v>
      </c>
    </row>
    <row r="33" spans="1:6" x14ac:dyDescent="0.2">
      <c r="A33" s="11" t="s">
        <v>8326</v>
      </c>
      <c r="B33" s="12"/>
      <c r="C33" s="12"/>
      <c r="D33" s="12"/>
      <c r="E33" s="12">
        <v>260</v>
      </c>
      <c r="F33" s="12">
        <v>260</v>
      </c>
    </row>
    <row r="34" spans="1:6" x14ac:dyDescent="0.2">
      <c r="A34" s="11" t="s">
        <v>8313</v>
      </c>
      <c r="B34" s="12">
        <v>40</v>
      </c>
      <c r="C34" s="12"/>
      <c r="D34" s="12"/>
      <c r="E34" s="12"/>
      <c r="F34" s="12">
        <v>40</v>
      </c>
    </row>
    <row r="35" spans="1:6" x14ac:dyDescent="0.2">
      <c r="A35" s="11" t="s">
        <v>8312</v>
      </c>
      <c r="B35" s="12"/>
      <c r="C35" s="12"/>
      <c r="D35" s="12"/>
      <c r="E35" s="12">
        <v>60</v>
      </c>
      <c r="F35" s="12">
        <v>60</v>
      </c>
    </row>
    <row r="36" spans="1:6" x14ac:dyDescent="0.2">
      <c r="A36" s="11" t="s">
        <v>8352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">
      <c r="A37" s="11" t="s">
        <v>8355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">
      <c r="A38" s="11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">
      <c r="A39" s="11" t="s">
        <v>8351</v>
      </c>
      <c r="B39" s="12"/>
      <c r="C39" s="12"/>
      <c r="D39" s="12"/>
      <c r="E39" s="12">
        <v>80</v>
      </c>
      <c r="F39" s="12">
        <v>80</v>
      </c>
    </row>
    <row r="40" spans="1:6" x14ac:dyDescent="0.2">
      <c r="A40" s="11" t="s">
        <v>8311</v>
      </c>
      <c r="B40" s="12"/>
      <c r="C40" s="12"/>
      <c r="D40" s="12"/>
      <c r="E40" s="12">
        <v>60</v>
      </c>
      <c r="F40" s="12">
        <v>60</v>
      </c>
    </row>
    <row r="41" spans="1:6" x14ac:dyDescent="0.2">
      <c r="A41" s="11" t="s">
        <v>8341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">
      <c r="A42" s="11" t="s">
        <v>8334</v>
      </c>
      <c r="B42" s="12"/>
      <c r="C42" s="12">
        <v>100</v>
      </c>
      <c r="D42" s="12"/>
      <c r="E42" s="12"/>
      <c r="F42" s="12">
        <v>100</v>
      </c>
    </row>
    <row r="43" spans="1:6" x14ac:dyDescent="0.2">
      <c r="A43" s="11" t="s">
        <v>8321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">
      <c r="A44" s="11" t="s">
        <v>8320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">
      <c r="A45" s="11" t="s">
        <v>8340</v>
      </c>
      <c r="B45" s="12">
        <v>20</v>
      </c>
      <c r="C45" s="12"/>
      <c r="D45" s="12"/>
      <c r="E45" s="12"/>
      <c r="F45" s="12">
        <v>20</v>
      </c>
    </row>
    <row r="46" spans="1:6" x14ac:dyDescent="0.2">
      <c r="A46" s="11" t="s">
        <v>8362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2EB08-DB29-FB4C-A451-605CC313AB2C}">
  <dimension ref="A1:F17"/>
  <sheetViews>
    <sheetView zoomScale="125" workbookViewId="0"/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6.6640625" bestFit="1" customWidth="1"/>
    <col min="4" max="4" width="9" bestFit="1" customWidth="1"/>
    <col min="5" max="6" width="11.1640625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8363</v>
      </c>
      <c r="B3" s="10" t="s">
        <v>8364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8219</v>
      </c>
      <c r="E4" t="s">
        <v>8362</v>
      </c>
    </row>
    <row r="5" spans="1:6" x14ac:dyDescent="0.2">
      <c r="A5" s="11" t="s">
        <v>8367</v>
      </c>
      <c r="B5" s="12">
        <v>34</v>
      </c>
      <c r="C5" s="12">
        <v>149</v>
      </c>
      <c r="D5" s="12">
        <v>182</v>
      </c>
      <c r="E5" s="12">
        <v>365</v>
      </c>
      <c r="F5" s="17">
        <f t="shared" ref="F5:F16" si="0">+D5/E5</f>
        <v>0.49863013698630138</v>
      </c>
    </row>
    <row r="6" spans="1:6" x14ac:dyDescent="0.2">
      <c r="A6" s="11" t="s">
        <v>8368</v>
      </c>
      <c r="B6" s="12">
        <v>27</v>
      </c>
      <c r="C6" s="12">
        <v>106</v>
      </c>
      <c r="D6" s="12">
        <v>202</v>
      </c>
      <c r="E6" s="12">
        <v>335</v>
      </c>
      <c r="F6" s="17">
        <f t="shared" si="0"/>
        <v>0.60298507462686568</v>
      </c>
    </row>
    <row r="7" spans="1:6" x14ac:dyDescent="0.2">
      <c r="A7" s="11" t="s">
        <v>8372</v>
      </c>
      <c r="B7" s="12">
        <v>28</v>
      </c>
      <c r="C7" s="12">
        <v>108</v>
      </c>
      <c r="D7" s="12">
        <v>180</v>
      </c>
      <c r="E7" s="12">
        <v>316</v>
      </c>
      <c r="F7" s="17">
        <f t="shared" si="0"/>
        <v>0.569620253164557</v>
      </c>
    </row>
    <row r="8" spans="1:6" x14ac:dyDescent="0.2">
      <c r="A8" s="11" t="s">
        <v>8369</v>
      </c>
      <c r="B8" s="12">
        <v>27</v>
      </c>
      <c r="C8" s="12">
        <v>102</v>
      </c>
      <c r="D8" s="12">
        <v>192</v>
      </c>
      <c r="E8" s="12">
        <v>321</v>
      </c>
      <c r="F8" s="17">
        <f t="shared" si="0"/>
        <v>0.59813084112149528</v>
      </c>
    </row>
    <row r="9" spans="1:6" x14ac:dyDescent="0.2">
      <c r="A9" s="11" t="s">
        <v>8370</v>
      </c>
      <c r="B9" s="12">
        <v>26</v>
      </c>
      <c r="C9" s="12">
        <v>126</v>
      </c>
      <c r="D9" s="12">
        <v>234</v>
      </c>
      <c r="E9" s="12">
        <v>386</v>
      </c>
      <c r="F9" s="17">
        <f t="shared" si="0"/>
        <v>0.60621761658031093</v>
      </c>
    </row>
    <row r="10" spans="1:6" x14ac:dyDescent="0.2">
      <c r="A10" s="11" t="s">
        <v>8371</v>
      </c>
      <c r="B10" s="12">
        <v>27</v>
      </c>
      <c r="C10" s="12">
        <v>147</v>
      </c>
      <c r="D10" s="12">
        <v>211</v>
      </c>
      <c r="E10" s="12">
        <v>385</v>
      </c>
      <c r="F10" s="17">
        <f t="shared" si="0"/>
        <v>0.54805194805194801</v>
      </c>
    </row>
    <row r="11" spans="1:6" x14ac:dyDescent="0.2">
      <c r="A11" s="11" t="s">
        <v>8373</v>
      </c>
      <c r="B11" s="12">
        <v>43</v>
      </c>
      <c r="C11" s="12">
        <v>150</v>
      </c>
      <c r="D11" s="12">
        <v>194</v>
      </c>
      <c r="E11" s="12">
        <v>387</v>
      </c>
      <c r="F11" s="17">
        <f t="shared" si="0"/>
        <v>0.50129198966408273</v>
      </c>
    </row>
    <row r="12" spans="1:6" x14ac:dyDescent="0.2">
      <c r="A12" s="11" t="s">
        <v>8374</v>
      </c>
      <c r="B12" s="12">
        <v>33</v>
      </c>
      <c r="C12" s="12">
        <v>134</v>
      </c>
      <c r="D12" s="12">
        <v>166</v>
      </c>
      <c r="E12" s="12">
        <v>333</v>
      </c>
      <c r="F12" s="17">
        <f t="shared" si="0"/>
        <v>0.49849849849849848</v>
      </c>
    </row>
    <row r="13" spans="1:6" x14ac:dyDescent="0.2">
      <c r="A13" s="11" t="s">
        <v>8375</v>
      </c>
      <c r="B13" s="12">
        <v>24</v>
      </c>
      <c r="C13" s="12">
        <v>127</v>
      </c>
      <c r="D13" s="12">
        <v>147</v>
      </c>
      <c r="E13" s="12">
        <v>298</v>
      </c>
      <c r="F13" s="17">
        <f t="shared" si="0"/>
        <v>0.49328859060402686</v>
      </c>
    </row>
    <row r="14" spans="1:6" x14ac:dyDescent="0.2">
      <c r="A14" s="11" t="s">
        <v>8376</v>
      </c>
      <c r="B14" s="12">
        <v>20</v>
      </c>
      <c r="C14" s="12">
        <v>149</v>
      </c>
      <c r="D14" s="12">
        <v>183</v>
      </c>
      <c r="E14" s="12">
        <v>352</v>
      </c>
      <c r="F14" s="17">
        <f t="shared" si="0"/>
        <v>0.51988636363636365</v>
      </c>
    </row>
    <row r="15" spans="1:6" x14ac:dyDescent="0.2">
      <c r="A15" s="11" t="s">
        <v>8377</v>
      </c>
      <c r="B15" s="12">
        <v>37</v>
      </c>
      <c r="C15" s="12">
        <v>114</v>
      </c>
      <c r="D15" s="12">
        <v>183</v>
      </c>
      <c r="E15" s="12">
        <v>334</v>
      </c>
      <c r="F15" s="17">
        <f t="shared" si="0"/>
        <v>0.54790419161676651</v>
      </c>
    </row>
    <row r="16" spans="1:6" x14ac:dyDescent="0.2">
      <c r="A16" s="11" t="s">
        <v>8378</v>
      </c>
      <c r="B16" s="12">
        <v>23</v>
      </c>
      <c r="C16" s="12">
        <v>118</v>
      </c>
      <c r="D16" s="12">
        <v>111</v>
      </c>
      <c r="E16" s="12">
        <v>252</v>
      </c>
      <c r="F16" s="17">
        <f t="shared" si="0"/>
        <v>0.44047619047619047</v>
      </c>
    </row>
    <row r="17" spans="1:5" x14ac:dyDescent="0.2">
      <c r="A17" s="11" t="s">
        <v>8362</v>
      </c>
      <c r="B17" s="12">
        <v>349</v>
      </c>
      <c r="C17" s="12">
        <v>1530</v>
      </c>
      <c r="D17" s="12">
        <v>2185</v>
      </c>
      <c r="E17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8A4F0-548E-1D4D-A13E-B592931DE1FB}">
  <dimension ref="A1:I14"/>
  <sheetViews>
    <sheetView zoomScale="116" workbookViewId="0"/>
  </sheetViews>
  <sheetFormatPr baseColWidth="10" defaultRowHeight="15" x14ac:dyDescent="0.2"/>
  <cols>
    <col min="1" max="1" width="24.83203125" bestFit="1" customWidth="1"/>
    <col min="2" max="2" width="15.1640625" bestFit="1" customWidth="1"/>
    <col min="3" max="3" width="11.83203125" bestFit="1" customWidth="1"/>
    <col min="4" max="4" width="14.5" customWidth="1"/>
    <col min="5" max="5" width="11.5" bestFit="1" customWidth="1"/>
    <col min="6" max="6" width="17.1640625" bestFit="1" customWidth="1"/>
    <col min="7" max="7" width="13.6640625" bestFit="1" customWidth="1"/>
    <col min="8" max="8" width="16.33203125" bestFit="1" customWidth="1"/>
  </cols>
  <sheetData>
    <row r="1" spans="1:9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2">
      <c r="A2" s="19" t="s">
        <v>8389</v>
      </c>
      <c r="B2" s="21">
        <f>+COUNTIFS(Goal,"&lt;1000",State,"successful")</f>
        <v>322</v>
      </c>
      <c r="C2" s="21">
        <f>+COUNTIFS(Goal,"&lt;1000",State,"failed")</f>
        <v>113</v>
      </c>
      <c r="D2" s="21">
        <f>+COUNTIFS(Goal,"&lt;1000",State,"canceled")</f>
        <v>18</v>
      </c>
      <c r="E2" s="22">
        <f t="shared" ref="E2:E13" si="0">+SUM(B2:D2)</f>
        <v>453</v>
      </c>
      <c r="F2" s="23">
        <f t="shared" ref="F2:F13" si="1">+B2/$E2</f>
        <v>0.71081677704194257</v>
      </c>
      <c r="G2" s="23">
        <f t="shared" ref="G2:G13" si="2">+C2/$E2</f>
        <v>0.24944812362030905</v>
      </c>
      <c r="H2" s="23">
        <f t="shared" ref="H2:H13" si="3">+D2/$E2</f>
        <v>3.9735099337748346E-2</v>
      </c>
      <c r="I2" s="25">
        <f t="shared" ref="I2:I13" si="4">+SUM(F2:H2)</f>
        <v>1</v>
      </c>
    </row>
    <row r="3" spans="1:9" x14ac:dyDescent="0.2">
      <c r="A3" t="s">
        <v>8390</v>
      </c>
      <c r="B3" s="9">
        <f>+COUNTIFS(Goal,"&gt;=1000",Goal,"&lt;5000",State,"successful")</f>
        <v>932</v>
      </c>
      <c r="C3" s="9">
        <f>+COUNTIFS(Goal,"&gt;=1000",Goal,"&lt;5000",State,"failed")</f>
        <v>420</v>
      </c>
      <c r="D3" s="9">
        <f>+COUNTIFS(Goal,"&gt;=1000",Goal,"&lt;5000",State,"canceled")</f>
        <v>60</v>
      </c>
      <c r="E3" s="12">
        <f t="shared" si="0"/>
        <v>1412</v>
      </c>
      <c r="F3" s="24">
        <f t="shared" si="1"/>
        <v>0.66005665722379603</v>
      </c>
      <c r="G3" s="24">
        <f t="shared" si="2"/>
        <v>0.29745042492917845</v>
      </c>
      <c r="H3" s="24">
        <f t="shared" si="3"/>
        <v>4.2492917847025496E-2</v>
      </c>
      <c r="I3" s="25">
        <f t="shared" si="4"/>
        <v>1</v>
      </c>
    </row>
    <row r="4" spans="1:9" x14ac:dyDescent="0.2">
      <c r="A4" t="s">
        <v>8391</v>
      </c>
      <c r="B4" s="9">
        <f>+COUNTIFS(Goal,"&gt;=5000",Goal,"&lt;10000",State,"successful")</f>
        <v>381</v>
      </c>
      <c r="C4" s="9">
        <f>+COUNTIFS(Goal,"&gt;=5000",Goal,"&lt;10000",State,"failed")</f>
        <v>283</v>
      </c>
      <c r="D4" s="9">
        <f>+COUNTIFS(Goal,"&gt;=5000",Goal,"&lt;10000",State,"canceled")</f>
        <v>52</v>
      </c>
      <c r="E4" s="12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  <c r="I4" s="25">
        <f t="shared" si="4"/>
        <v>1</v>
      </c>
    </row>
    <row r="5" spans="1:9" x14ac:dyDescent="0.2">
      <c r="A5" t="s">
        <v>8392</v>
      </c>
      <c r="B5" s="9">
        <f>+COUNTIFS(Goal,"&gt;=10000",Goal,"&lt;15000",State,"successful")</f>
        <v>168</v>
      </c>
      <c r="C5" s="9">
        <f>+COUNTIFS(Goal,"&gt;=10000",Goal,"&lt;15000",State,"failed")</f>
        <v>144</v>
      </c>
      <c r="D5" s="9">
        <f>+COUNTIFS(Goal,"&gt;=10000",Goal,"&lt;15000",State,"canceled")</f>
        <v>40</v>
      </c>
      <c r="E5" s="12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  <c r="I5" s="25">
        <f t="shared" si="4"/>
        <v>1</v>
      </c>
    </row>
    <row r="6" spans="1:9" x14ac:dyDescent="0.2">
      <c r="A6" t="s">
        <v>8393</v>
      </c>
      <c r="B6" s="9">
        <f>+COUNTIFS(Goal,"&gt;=15000",Goal,"&lt;20000",State,"successful")</f>
        <v>94</v>
      </c>
      <c r="C6" s="9">
        <f>+COUNTIFS(Goal,"&gt;=15000",Goal,"&lt;20000",State,"failed")</f>
        <v>90</v>
      </c>
      <c r="D6" s="9">
        <f>+COUNTIFS(Goal,"&gt;=15000",Goal,"&lt;20000",State,"canceled")</f>
        <v>17</v>
      </c>
      <c r="E6" s="12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  <c r="I6" s="25">
        <f t="shared" si="4"/>
        <v>1</v>
      </c>
    </row>
    <row r="7" spans="1:9" x14ac:dyDescent="0.2">
      <c r="A7" t="s">
        <v>8394</v>
      </c>
      <c r="B7" s="9">
        <f>+COUNTIFS(Goal,"&gt;=20000",Goal,"&lt;25000",State,"successful")</f>
        <v>62</v>
      </c>
      <c r="C7" s="9">
        <f>+COUNTIFS(Goal,"&gt;=20000",Goal,"&lt;25000",State,"failed")</f>
        <v>72</v>
      </c>
      <c r="D7" s="9">
        <f>+COUNTIFS(Goal,"&gt;=20000",Goal,"&lt;25000",State,"canceled")</f>
        <v>14</v>
      </c>
      <c r="E7" s="12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  <c r="I7" s="25">
        <f t="shared" si="4"/>
        <v>1</v>
      </c>
    </row>
    <row r="8" spans="1:9" x14ac:dyDescent="0.2">
      <c r="A8" t="s">
        <v>8395</v>
      </c>
      <c r="B8" s="9">
        <f>+COUNTIFS(Goal,"&gt;=25000",Goal,"&lt;30000",State,"successful")</f>
        <v>55</v>
      </c>
      <c r="C8" s="9">
        <f>+COUNTIFS(Goal,"&gt;=25000",Goal,"&lt;30000",State,"failed")</f>
        <v>64</v>
      </c>
      <c r="D8" s="9">
        <f>+COUNTIFS(Goal,"&gt;=25000",Goal,"&lt;30000",State,"canceled")</f>
        <v>18</v>
      </c>
      <c r="E8" s="12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  <c r="I8" s="25">
        <f t="shared" si="4"/>
        <v>1</v>
      </c>
    </row>
    <row r="9" spans="1:9" x14ac:dyDescent="0.2">
      <c r="A9" t="s">
        <v>8396</v>
      </c>
      <c r="B9" s="9">
        <f>+COUNTIFS(Goal,"&gt;=30000",Goal,"&lt;35000",State,"successful")</f>
        <v>32</v>
      </c>
      <c r="C9" s="9">
        <f>+COUNTIFS(Goal,"&gt;=30000",Goal,"&lt;35000",State,"failed")</f>
        <v>37</v>
      </c>
      <c r="D9" s="9">
        <f>+COUNTIFS(Goal,"&gt;=30000",Goal,"&lt;35000",State,"canceled")</f>
        <v>13</v>
      </c>
      <c r="E9" s="12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  <c r="I9" s="25">
        <f t="shared" si="4"/>
        <v>1</v>
      </c>
    </row>
    <row r="10" spans="1:9" x14ac:dyDescent="0.2">
      <c r="A10" t="s">
        <v>8397</v>
      </c>
      <c r="B10" s="9">
        <f>+COUNTIFS(Goal,"&gt;=35000",Goal,"&lt;40000",State,"successful")</f>
        <v>26</v>
      </c>
      <c r="C10" s="9">
        <f>+COUNTIFS(Goal,"&gt;=35000",Goal,"&lt;40000",State,"failed")</f>
        <v>22</v>
      </c>
      <c r="D10" s="9">
        <f>+COUNTIFS(Goal,"&gt;=35000",Goal,"&lt;40000",State,"canceled")</f>
        <v>7</v>
      </c>
      <c r="E10" s="12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  <c r="I10" s="25">
        <f t="shared" si="4"/>
        <v>1</v>
      </c>
    </row>
    <row r="11" spans="1:9" x14ac:dyDescent="0.2">
      <c r="A11" t="s">
        <v>8398</v>
      </c>
      <c r="B11" s="9">
        <f>+COUNTIFS(Goal,"&gt;=40000",Goal,"&lt;45000",State,"successful")</f>
        <v>21</v>
      </c>
      <c r="C11" s="9">
        <f>+COUNTIFS(Goal,"&gt;=40000",Goal,"&lt;45000",State,"failed")</f>
        <v>16</v>
      </c>
      <c r="D11" s="9">
        <f>+COUNTIFS(Goal,"&gt;=40000",Goal,"&lt;45000",State,"canceled")</f>
        <v>6</v>
      </c>
      <c r="E11" s="12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  <c r="I11" s="25">
        <f t="shared" si="4"/>
        <v>1</v>
      </c>
    </row>
    <row r="12" spans="1:9" x14ac:dyDescent="0.2">
      <c r="A12" t="s">
        <v>8399</v>
      </c>
      <c r="B12" s="9">
        <f>+COUNTIFS(Goal,"&gt;=45000",Goal,"&lt;50000",State,"successful")</f>
        <v>6</v>
      </c>
      <c r="C12" s="9">
        <f>+COUNTIFS(Goal,"&gt;=45000",Goal,"&lt;50000",State,"failed")</f>
        <v>11</v>
      </c>
      <c r="D12" s="9">
        <f>+COUNTIFS(Goal,"&gt;=45000",Goal,"&lt;50000",State,"canceled")</f>
        <v>4</v>
      </c>
      <c r="E12" s="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  <c r="I12" s="25">
        <f t="shared" si="4"/>
        <v>1</v>
      </c>
    </row>
    <row r="13" spans="1:9" x14ac:dyDescent="0.2">
      <c r="A13" t="s">
        <v>8400</v>
      </c>
      <c r="B13" s="21">
        <f>+COUNTIFS(Goal,"&gt;=50000",State,"successful")</f>
        <v>86</v>
      </c>
      <c r="C13" s="21">
        <f>+COUNTIFS(Goal,"&gt;=50000",State,"failed")</f>
        <v>258</v>
      </c>
      <c r="D13" s="21">
        <f>+COUNTIFS(Goal,"&gt;=50000",State,"canceled")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  <c r="I13" s="25">
        <f t="shared" si="4"/>
        <v>1</v>
      </c>
    </row>
    <row r="14" spans="1:9" x14ac:dyDescent="0.2">
      <c r="B14" s="9">
        <f>+SUM(B2:B13)</f>
        <v>2185</v>
      </c>
      <c r="C14" s="9">
        <f t="shared" ref="C14:H14" si="5">+SUM(C2:C13)</f>
        <v>1530</v>
      </c>
      <c r="D14" s="9">
        <f t="shared" si="5"/>
        <v>349</v>
      </c>
      <c r="E14" s="9">
        <f t="shared" si="5"/>
        <v>4064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Sheet1</vt:lpstr>
      <vt:lpstr>Category</vt:lpstr>
      <vt:lpstr>Sub-category</vt:lpstr>
      <vt:lpstr>Date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Hugo Barcenas</cp:lastModifiedBy>
  <dcterms:created xsi:type="dcterms:W3CDTF">2017-04-20T15:17:24Z</dcterms:created>
  <dcterms:modified xsi:type="dcterms:W3CDTF">2019-06-02T02:31:03Z</dcterms:modified>
</cp:coreProperties>
</file>