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chokkint/Downloads/"/>
    </mc:Choice>
  </mc:AlternateContent>
  <xr:revisionPtr revIDLastSave="0" documentId="13_ncr:1_{FD57BDCA-28F4-3547-AEA5-9721AEA358C6}" xr6:coauthVersionLast="43" xr6:coauthVersionMax="43" xr10:uidLastSave="{00000000-0000-0000-0000-000000000000}"/>
  <bookViews>
    <workbookView xWindow="0" yWindow="460" windowWidth="25600" windowHeight="15540" firstSheet="6" activeTab="13" xr2:uid="{00000000-000D-0000-FFFF-FFFF00000000}"/>
  </bookViews>
  <sheets>
    <sheet name="版本控制说明" sheetId="1" r:id="rId1"/>
    <sheet name="总览表" sheetId="2" r:id="rId2"/>
    <sheet name="LP_MGNT_SALES_CUST" sheetId="3" r:id="rId3"/>
    <sheet name="LP_MGNT_CUST_MST" sheetId="4" r:id="rId4"/>
    <sheet name="LP_MGNT_SALES_MST" sheetId="5" r:id="rId5"/>
    <sheet name="LP_DS_SRC_TYPE" sheetId="6" r:id="rId6"/>
    <sheet name="LP_DS_SCHEDULE" sheetId="7" r:id="rId7"/>
    <sheet name="LP_DS_WECHAT" sheetId="8" r:id="rId8"/>
    <sheet name="LP_DS_PHONE" sheetId="9" r:id="rId9"/>
    <sheet name="LP_DS_GETUI" sheetId="10" r:id="rId10"/>
    <sheet name="LP_SCORE_RESULT" sheetId="11" r:id="rId11"/>
    <sheet name="LP_SCORE_LABEL" sheetId="12" r:id="rId12"/>
    <sheet name="LP_ACT_TYPE" sheetId="13" r:id="rId13"/>
    <sheet name="LP_ACT_SUGGEST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4" l="1"/>
  <c r="A6" i="14"/>
  <c r="H5" i="14"/>
  <c r="J5" i="14" s="1"/>
  <c r="H6" i="14"/>
  <c r="J6" i="14" s="1"/>
  <c r="H7" i="14"/>
  <c r="J7" i="14"/>
  <c r="H8" i="14"/>
  <c r="J8" i="14" s="1"/>
  <c r="H9" i="14"/>
  <c r="J9" i="14"/>
  <c r="H10" i="14"/>
  <c r="J10" i="14" s="1"/>
  <c r="H11" i="14"/>
  <c r="J11" i="14"/>
  <c r="H12" i="14"/>
  <c r="J12" i="14" s="1"/>
  <c r="H13" i="14"/>
  <c r="J13" i="14"/>
  <c r="H14" i="14"/>
  <c r="J14" i="14" s="1"/>
  <c r="J4" i="14"/>
  <c r="H4" i="14"/>
  <c r="H5" i="13"/>
  <c r="J5" i="13" s="1"/>
  <c r="H6" i="13"/>
  <c r="J6" i="13"/>
  <c r="H7" i="13"/>
  <c r="J7" i="13" s="1"/>
  <c r="H8" i="13"/>
  <c r="J8" i="13"/>
  <c r="H9" i="13"/>
  <c r="J9" i="13" s="1"/>
  <c r="H4" i="13"/>
  <c r="J4" i="13" s="1"/>
  <c r="H5" i="12"/>
  <c r="J5" i="12" s="1"/>
  <c r="H6" i="12"/>
  <c r="J6" i="12"/>
  <c r="H7" i="12"/>
  <c r="J7" i="12" s="1"/>
  <c r="H8" i="12"/>
  <c r="J8" i="12"/>
  <c r="H9" i="12"/>
  <c r="J9" i="12" s="1"/>
  <c r="H10" i="12"/>
  <c r="J10" i="12"/>
  <c r="H11" i="12"/>
  <c r="J11" i="12" s="1"/>
  <c r="H12" i="12"/>
  <c r="J12" i="12"/>
  <c r="H13" i="12"/>
  <c r="J13" i="12" s="1"/>
  <c r="H14" i="12"/>
  <c r="J14" i="12"/>
  <c r="H15" i="12"/>
  <c r="J15" i="12" s="1"/>
  <c r="H16" i="12"/>
  <c r="J16" i="12"/>
  <c r="H17" i="12"/>
  <c r="J17" i="12" s="1"/>
  <c r="H4" i="12"/>
  <c r="J4" i="12" s="1"/>
  <c r="H5" i="11"/>
  <c r="J5" i="11" s="1"/>
  <c r="H6" i="11"/>
  <c r="J6" i="11" s="1"/>
  <c r="H7" i="11"/>
  <c r="J7" i="11" s="1"/>
  <c r="H8" i="11"/>
  <c r="J8" i="11"/>
  <c r="H9" i="11"/>
  <c r="J9" i="11" s="1"/>
  <c r="H10" i="11"/>
  <c r="J10" i="11"/>
  <c r="H11" i="11"/>
  <c r="J11" i="11" s="1"/>
  <c r="H4" i="11"/>
  <c r="J4" i="11" s="1"/>
  <c r="J6" i="10"/>
  <c r="J13" i="10"/>
  <c r="J14" i="10"/>
  <c r="H5" i="10"/>
  <c r="J5" i="10" s="1"/>
  <c r="H6" i="10"/>
  <c r="H7" i="10"/>
  <c r="J7" i="10" s="1"/>
  <c r="H8" i="10"/>
  <c r="J8" i="10" s="1"/>
  <c r="H9" i="10"/>
  <c r="J9" i="10" s="1"/>
  <c r="H10" i="10"/>
  <c r="J10" i="10" s="1"/>
  <c r="H11" i="10"/>
  <c r="J11" i="10" s="1"/>
  <c r="H12" i="10"/>
  <c r="J12" i="10" s="1"/>
  <c r="H13" i="10"/>
  <c r="H14" i="10"/>
  <c r="H15" i="10"/>
  <c r="J15" i="10" s="1"/>
  <c r="H4" i="10"/>
  <c r="J4" i="10" s="1"/>
  <c r="J5" i="9"/>
  <c r="J6" i="9"/>
  <c r="J7" i="9"/>
  <c r="J8" i="9"/>
  <c r="J9" i="9"/>
  <c r="J10" i="9"/>
  <c r="J11" i="9"/>
  <c r="J12" i="9"/>
  <c r="J4" i="9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4" i="8"/>
  <c r="J5" i="7"/>
  <c r="J6" i="7"/>
  <c r="J7" i="7"/>
  <c r="J8" i="7"/>
  <c r="J9" i="7"/>
  <c r="J4" i="7"/>
  <c r="J5" i="6"/>
  <c r="J6" i="6"/>
  <c r="J7" i="6"/>
  <c r="J8" i="6"/>
  <c r="J4" i="6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4" i="5"/>
  <c r="J5" i="3"/>
  <c r="J6" i="3"/>
  <c r="J7" i="3"/>
  <c r="J4" i="3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" i="4"/>
  <c r="A7" i="14" l="1"/>
  <c r="A8" i="14" s="1"/>
  <c r="A9" i="14" s="1"/>
  <c r="A5" i="13"/>
  <c r="A6" i="13" s="1"/>
  <c r="A7" i="13" s="1"/>
  <c r="A8" i="13" s="1"/>
  <c r="A9" i="13" s="1"/>
  <c r="A5" i="12"/>
  <c r="A10" i="12" s="1"/>
  <c r="A5" i="11"/>
  <c r="A6" i="11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5" i="9"/>
  <c r="A6" i="9" s="1"/>
  <c r="A7" i="9" s="1"/>
  <c r="A8" i="9" s="1"/>
  <c r="A9" i="9" s="1"/>
  <c r="A10" i="9" s="1"/>
  <c r="A11" i="9" s="1"/>
  <c r="A12" i="9" s="1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5" i="4"/>
  <c r="A6" i="4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A7" i="4" l="1"/>
  <c r="A20" i="4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8" i="11"/>
  <c r="A9" i="11" s="1"/>
  <c r="A10" i="11" s="1"/>
  <c r="A11" i="11" s="1"/>
  <c r="A7" i="11"/>
  <c r="A12" i="14"/>
  <c r="A10" i="14"/>
  <c r="A6" i="12"/>
  <c r="A11" i="12"/>
  <c r="A12" i="12"/>
  <c r="A8" i="12" l="1"/>
  <c r="A7" i="12"/>
  <c r="A39" i="4"/>
  <c r="A40" i="4" s="1"/>
  <c r="A41" i="4" s="1"/>
  <c r="A38" i="4"/>
  <c r="A14" i="12"/>
  <c r="A15" i="12" s="1"/>
  <c r="A16" i="12" s="1"/>
  <c r="A17" i="12" s="1"/>
  <c r="A13" i="12"/>
  <c r="A14" i="14"/>
  <c r="A13" i="14"/>
</calcChain>
</file>

<file path=xl/sharedStrings.xml><?xml version="1.0" encoding="utf-8"?>
<sst xmlns="http://schemas.openxmlformats.org/spreadsheetml/2006/main" count="659" uniqueCount="281">
  <si>
    <t>灵豹智能数据表</t>
  </si>
  <si>
    <t>列表</t>
  </si>
  <si>
    <r>
      <rPr>
        <sz val="12"/>
        <color indexed="8"/>
        <rFont val="宋体"/>
        <family val="3"/>
        <charset val="134"/>
      </rPr>
      <t>文档说</t>
    </r>
    <r>
      <rPr>
        <sz val="12"/>
        <color indexed="8"/>
        <rFont val="ＭＳ Ｐゴシック"/>
        <family val="2"/>
        <charset val="128"/>
      </rPr>
      <t>明</t>
    </r>
  </si>
  <si>
    <r>
      <rPr>
        <sz val="12"/>
        <color indexed="8"/>
        <rFont val="ＭＳ Ｐゴシック"/>
        <family val="2"/>
        <charset val="128"/>
      </rPr>
      <t>生成</t>
    </r>
    <r>
      <rPr>
        <sz val="12"/>
        <color indexed="8"/>
        <rFont val="宋体"/>
        <family val="3"/>
        <charset val="134"/>
      </rPr>
      <t>说明</t>
    </r>
  </si>
  <si>
    <t>版本说明</t>
  </si>
  <si>
    <t>文档版本</t>
  </si>
  <si>
    <t>修订内容</t>
  </si>
  <si>
    <t>修订人</t>
  </si>
  <si>
    <t>修订日期</t>
  </si>
  <si>
    <t>确认人</t>
  </si>
  <si>
    <t>确认日期</t>
  </si>
  <si>
    <t>V0.1</t>
  </si>
  <si>
    <t>增加灵豹分、灵豹眼及数据爬取相关表设计</t>
  </si>
  <si>
    <t>JASON</t>
  </si>
  <si>
    <t>类别</t>
  </si>
  <si>
    <t>序号</t>
  </si>
  <si>
    <t>表名</t>
  </si>
  <si>
    <t>说明</t>
  </si>
  <si>
    <t>备注</t>
  </si>
  <si>
    <t>MGNT</t>
  </si>
  <si>
    <t>LP_MGNT_SALES_MST</t>
  </si>
  <si>
    <t>管理类-业务员主表</t>
  </si>
  <si>
    <t>用于存放业务员信息。目前为后台手工生成业务员账号，分发给业务员登录使用</t>
  </si>
  <si>
    <t>LP_MGNT_CUST_MST</t>
  </si>
  <si>
    <t>管理类-客户主表</t>
  </si>
  <si>
    <t>用于存放客户线索，包括通讯录导入、微信导入及手工添加线索</t>
  </si>
  <si>
    <t>LP_MGNT_SALES_CUST</t>
  </si>
  <si>
    <t>管理类-业务员客户关联表</t>
  </si>
  <si>
    <t>用于存放业务员与客户的关联关系，可能存在多对多情况（不同业务员联系同一客户）</t>
  </si>
  <si>
    <t>DS</t>
  </si>
  <si>
    <t>LP_DS_SRC_TYPE</t>
  </si>
  <si>
    <t>数据类-数据源管理表</t>
  </si>
  <si>
    <t>用于存放后台数据源类别，包括微信朋友圈、通话记录、个推等</t>
  </si>
  <si>
    <t>LP_DS_SCHEDULE</t>
  </si>
  <si>
    <t>数据类-数据爬取调度表</t>
  </si>
  <si>
    <t>用于记录数据源爬取状态，如上次爬取时间</t>
  </si>
  <si>
    <t>LP_DS_WECHAT</t>
  </si>
  <si>
    <t>数据类-朋友圈数据表</t>
  </si>
  <si>
    <t>用于存放从朋友圈爬取的数据，增量爬取</t>
  </si>
  <si>
    <t>LP_DS_PHONE</t>
  </si>
  <si>
    <t>数据类-通话记录表</t>
  </si>
  <si>
    <t>用于存放从通话记录爬取的数据（目前为一次性）</t>
  </si>
  <si>
    <t>LP_DS_GETUI</t>
  </si>
  <si>
    <t>数据类-个推数据表</t>
  </si>
  <si>
    <t>用于存放从个推对接的数据</t>
  </si>
  <si>
    <t>SCORE</t>
  </si>
  <si>
    <t>LP_SCORE_RESULT</t>
  </si>
  <si>
    <t>灵豹分-灵豹分主表</t>
  </si>
  <si>
    <t>用于存放每条线索的灵豹分，定期更新，保存历史评分</t>
  </si>
  <si>
    <t>LP_SCORE_LABEL</t>
  </si>
  <si>
    <t>灵豹分-灵豹分标签</t>
  </si>
  <si>
    <t>用于存放灵豹分的主要评分依据，如朋友圈动态</t>
  </si>
  <si>
    <t>ACT</t>
  </si>
  <si>
    <t>LP_ACT_TYPE</t>
  </si>
  <si>
    <t>行动类-行动列表</t>
  </si>
  <si>
    <t>用于存放从客户动态中提取出的行动类型，如祝贺、推荐产品、讨论某场电影等</t>
  </si>
  <si>
    <t>LP_ACT_SUGGEST</t>
  </si>
  <si>
    <t>行动类-行动推荐清单</t>
  </si>
  <si>
    <t>用于存放针对某个客户动态，提取出来的行动清单</t>
  </si>
  <si>
    <t>表名称</t>
  </si>
  <si>
    <t>代码</t>
  </si>
  <si>
    <t>数据类型</t>
  </si>
  <si>
    <t>长度</t>
  </si>
  <si>
    <t>精度</t>
  </si>
  <si>
    <t>主键</t>
  </si>
  <si>
    <t>SALES_ID</t>
  </si>
  <si>
    <t>CUST_ID</t>
  </si>
  <si>
    <t>STATUS</t>
  </si>
  <si>
    <t>0:无效；1:有效</t>
  </si>
  <si>
    <r>
      <rPr>
        <u/>
        <sz val="11"/>
        <color indexed="15"/>
        <rFont val="宋体"/>
        <family val="3"/>
        <charset val="134"/>
      </rPr>
      <t>返回</t>
    </r>
  </si>
  <si>
    <t>ID</t>
  </si>
  <si>
    <t>Y</t>
  </si>
  <si>
    <t>SRC</t>
  </si>
  <si>
    <t>PHASE</t>
  </si>
  <si>
    <t>当前阶段：0:未接触；1:接触中；2:已成交；3:已复购</t>
  </si>
  <si>
    <t>SEX</t>
  </si>
  <si>
    <t>M：男；F：女。来自微信账号、通讯录备注，或外部标签</t>
  </si>
  <si>
    <t>BIRTH_DATE</t>
  </si>
  <si>
    <t>DATE</t>
  </si>
  <si>
    <t>来自外部数据源</t>
  </si>
  <si>
    <t>ADDRESS</t>
  </si>
  <si>
    <t>详细地址</t>
  </si>
  <si>
    <t>MARRIAGE</t>
  </si>
  <si>
    <t>0:未婚；1:已婚</t>
  </si>
  <si>
    <t>CHILD</t>
  </si>
  <si>
    <t>0:无子女；1:一个子女；2两个子女</t>
  </si>
  <si>
    <t>INDUSTRY</t>
  </si>
  <si>
    <t>行业</t>
  </si>
  <si>
    <t>YEARLY_INCOME</t>
  </si>
  <si>
    <t>年收入</t>
  </si>
  <si>
    <t>YEARLY_EXPENSE</t>
  </si>
  <si>
    <t>年支出</t>
  </si>
  <si>
    <t>HOUSE</t>
  </si>
  <si>
    <t>0:无房产；1:一套房产</t>
  </si>
  <si>
    <t>CAR</t>
  </si>
  <si>
    <t>0:无车子；1:一辆车子</t>
  </si>
  <si>
    <t>HEALTH_CHECK</t>
  </si>
  <si>
    <t>0:很少体检；1:每年体检；2:半年体检</t>
  </si>
  <si>
    <t>SMOKE</t>
  </si>
  <si>
    <t>0:不抽烟；1:很少抽烟；2:经常抽烟</t>
  </si>
  <si>
    <t>ALCOHOL</t>
  </si>
  <si>
    <t>0:不喝酒；1:很少喝酒；2:经常喝酒</t>
  </si>
  <si>
    <t>PHONE_NO</t>
  </si>
  <si>
    <t>通讯录读取或手工输入的手机号码</t>
  </si>
  <si>
    <t>PHONE_NM</t>
  </si>
  <si>
    <t>通讯录联系人名称（手工添加记录时，用客户名称保存）</t>
  </si>
  <si>
    <t>PHONE_COMPANY</t>
  </si>
  <si>
    <t>通讯录上的公司名称</t>
  </si>
  <si>
    <t>PHONE_ROLE</t>
  </si>
  <si>
    <t>通讯录上的职位信息</t>
  </si>
  <si>
    <t>PHONE_EMAIL</t>
  </si>
  <si>
    <t>通讯录上的邮箱地址</t>
  </si>
  <si>
    <t>PHONE_ADDRESS</t>
  </si>
  <si>
    <t>通讯录上的地址（一般为单位）</t>
  </si>
  <si>
    <t>PHONE_GROUP</t>
  </si>
  <si>
    <t>通讯录上的分组名称（家庭、好友等）</t>
  </si>
  <si>
    <t>WECHAT_NO</t>
  </si>
  <si>
    <t>微信读取或手工输入的微信ID</t>
  </si>
  <si>
    <t>WECHAT_NM</t>
  </si>
  <si>
    <t>微信昵称</t>
  </si>
  <si>
    <t>WECHAT_MEMO</t>
  </si>
  <si>
    <t>微信备注名称</t>
  </si>
  <si>
    <t>WECHAT_IMG</t>
  </si>
  <si>
    <t>客户头像文件地址（微信导入时，默认用微信头像）</t>
  </si>
  <si>
    <t>WECHAT_COUNTRY</t>
  </si>
  <si>
    <t>微信地区（国家）</t>
  </si>
  <si>
    <t>WECHAT_CITY</t>
  </si>
  <si>
    <t>微信地区（城市）</t>
  </si>
  <si>
    <t>WECHAT_SIGNATURE</t>
  </si>
  <si>
    <t>微信签名</t>
  </si>
  <si>
    <t>WECHAT_PHONE</t>
  </si>
  <si>
    <t>微信中记录的手机号</t>
  </si>
  <si>
    <t>WECHAT_LINKEDIN</t>
  </si>
  <si>
    <t>微信中记录的LINKEDIN链接</t>
  </si>
  <si>
    <t>WECHAT_GROUP</t>
  </si>
  <si>
    <t>微信中对客户的标签设定（家庭、好友等）</t>
  </si>
  <si>
    <t>WECHAT_SAMEGROUP</t>
  </si>
  <si>
    <t>与客户的共同微信群聊名称</t>
  </si>
  <si>
    <t>WEIBO_ID</t>
  </si>
  <si>
    <t>微博ID（通过手机号搜索）</t>
  </si>
  <si>
    <t>CREATE_DATE</t>
  </si>
  <si>
    <t>创建日期</t>
  </si>
  <si>
    <t>UPDATE_DATE</t>
  </si>
  <si>
    <t>更新日期</t>
  </si>
  <si>
    <t>LOGIN_ID</t>
  </si>
  <si>
    <t>登录ID，一般为手机号</t>
  </si>
  <si>
    <t>USER_NM</t>
  </si>
  <si>
    <t>业务员名称</t>
  </si>
  <si>
    <t>LOGIN_PWD</t>
  </si>
  <si>
    <t>登录密码</t>
  </si>
  <si>
    <t>LAST_LOGIN</t>
  </si>
  <si>
    <t>最近登录日期</t>
  </si>
  <si>
    <t>TYPE_ID</t>
  </si>
  <si>
    <t>数据源ID</t>
  </si>
  <si>
    <t>TYPE_NM</t>
  </si>
  <si>
    <t>数据源名称（朋友圈、微博、个推等）</t>
  </si>
  <si>
    <t>TYPE_GET_TYPE</t>
  </si>
  <si>
    <t>0:后台爬取；1:接口读取</t>
  </si>
  <si>
    <t>TYPE_FREQUENCY</t>
  </si>
  <si>
    <t>0:一次性；1:每天；2:实时</t>
  </si>
  <si>
    <t>客户ID</t>
  </si>
  <si>
    <t>LAST_READ</t>
  </si>
  <si>
    <t>上次爬取日期</t>
  </si>
  <si>
    <t>LAST_STATUS</t>
  </si>
  <si>
    <t>上次爬取状态</t>
  </si>
  <si>
    <t>NEXT_READ</t>
  </si>
  <si>
    <t>下次爬取日期</t>
  </si>
  <si>
    <t>READ_DATE</t>
  </si>
  <si>
    <t>爬取时间</t>
  </si>
  <si>
    <t>MOMENT_DATE</t>
  </si>
  <si>
    <t>动态发布时间</t>
  </si>
  <si>
    <t>MOMENT_TEXT</t>
  </si>
  <si>
    <t>动态文本内容</t>
  </si>
  <si>
    <t>MOMENT_IMG1</t>
  </si>
  <si>
    <t>动态图片内容（九宫格）</t>
  </si>
  <si>
    <t>MOMENT_IMG2</t>
  </si>
  <si>
    <t>MOMENT_IMG3</t>
  </si>
  <si>
    <t>MOMENT_IMG4</t>
  </si>
  <si>
    <t>MOMENT_IMG5</t>
  </si>
  <si>
    <t>MOMENT_IMG7</t>
  </si>
  <si>
    <t>MOMENT_IMG8</t>
  </si>
  <si>
    <t>MOMENT_IMG9</t>
  </si>
  <si>
    <t>MOMENT_LINK</t>
  </si>
  <si>
    <t>动态转发文章的链接</t>
  </si>
  <si>
    <t>业务员ID</t>
  </si>
  <si>
    <t>CONTACT_DATE</t>
  </si>
  <si>
    <t>通话日期</t>
  </si>
  <si>
    <t>CONTACT_DURATION</t>
  </si>
  <si>
    <t>通话时长（秒）</t>
  </si>
  <si>
    <t>GT_LABLE1</t>
  </si>
  <si>
    <t>个推标签</t>
  </si>
  <si>
    <t>GT_LABLE2</t>
  </si>
  <si>
    <t>GT_LABLE3</t>
  </si>
  <si>
    <t>GT_LABLE4</t>
  </si>
  <si>
    <t>GT_LABLE5</t>
  </si>
  <si>
    <t>GT_LABLE6</t>
  </si>
  <si>
    <t>灵豹分</t>
  </si>
  <si>
    <t>LATEST_FLG</t>
  </si>
  <si>
    <t>0:不是最新评分；1:最新评分</t>
  </si>
  <si>
    <t>MODULE_VER</t>
  </si>
  <si>
    <t>灵豹分模型版本号</t>
  </si>
  <si>
    <t>SCORE_LABEL1</t>
  </si>
  <si>
    <t>灵豹分打分关键标签</t>
  </si>
  <si>
    <t>SCORE_LABEL2</t>
  </si>
  <si>
    <t>SCORE_LABEL3</t>
  </si>
  <si>
    <t>SCORE_LABEL4</t>
  </si>
  <si>
    <t>SCORE_LABEL5</t>
  </si>
  <si>
    <t>SCORE_LABEL6</t>
  </si>
  <si>
    <t>SCORE_LABEL7</t>
  </si>
  <si>
    <t>SCORE_LABEL8</t>
  </si>
  <si>
    <t>SCORE_LABEL9</t>
  </si>
  <si>
    <t>SCORE_LABEL10</t>
  </si>
  <si>
    <t>行动类别ID</t>
  </si>
  <si>
    <t>ACT_NM</t>
  </si>
  <si>
    <t>行动名称（生日、升职、转发朋友圈等）</t>
  </si>
  <si>
    <t>ACT_EVENT</t>
  </si>
  <si>
    <t>行动处理方式（打电话、发微信、拜访等）</t>
  </si>
  <si>
    <t>行动类ID</t>
  </si>
  <si>
    <t>ACT_TYPE</t>
  </si>
  <si>
    <t>ACT_GENERATE_DATE</t>
  </si>
  <si>
    <t>行动生成日期（捕捉到动态，生成行动的日期）</t>
  </si>
  <si>
    <t>ACT_EXPIRE_DATE</t>
  </si>
  <si>
    <t>行动失效日期（需要什么日期前采取行动）</t>
  </si>
  <si>
    <t>ACT_SOURCE_TYPE</t>
  </si>
  <si>
    <t>行动事件行程的原始动态数据类型（跟LP_DS_SRC_TYPE相关联）</t>
  </si>
  <si>
    <t>ACT_SOURCE_ID</t>
  </si>
  <si>
    <t>行动事件行程的原始动态数据ID（跟不同类型的爬取数据表关联）</t>
  </si>
  <si>
    <t>CUST_ID</t>
    <phoneticPr fontId="11" type="noConversion"/>
  </si>
  <si>
    <t>HEAD_IMG</t>
    <phoneticPr fontId="11" type="noConversion"/>
  </si>
  <si>
    <t>TEL_NO</t>
    <phoneticPr fontId="11" type="noConversion"/>
  </si>
  <si>
    <t>WECHAT_NO</t>
    <phoneticPr fontId="11" type="noConversion"/>
  </si>
  <si>
    <t>PROFILE</t>
    <phoneticPr fontId="11" type="noConversion"/>
  </si>
  <si>
    <t>SEX</t>
    <phoneticPr fontId="11" type="noConversion"/>
  </si>
  <si>
    <t>BIRTHDAY</t>
    <phoneticPr fontId="11" type="noConversion"/>
  </si>
  <si>
    <t>LOCATION_CITY</t>
    <phoneticPr fontId="11" type="noConversion"/>
  </si>
  <si>
    <t>LOCATION_DETAIL</t>
    <phoneticPr fontId="11" type="noConversion"/>
  </si>
  <si>
    <t>COMPANY</t>
    <phoneticPr fontId="11" type="noConversion"/>
  </si>
  <si>
    <t>DEPARTMENT</t>
    <phoneticPr fontId="11" type="noConversion"/>
  </si>
  <si>
    <t>POSITION_TITLE</t>
    <phoneticPr fontId="11" type="noConversion"/>
  </si>
  <si>
    <t>WORK_DATE_START</t>
    <phoneticPr fontId="11" type="noConversion"/>
  </si>
  <si>
    <t>USER_SN</t>
    <phoneticPr fontId="11" type="noConversion"/>
  </si>
  <si>
    <t>DATE</t>
    <phoneticPr fontId="11" type="noConversion"/>
  </si>
  <si>
    <t>DATE</t>
    <phoneticPr fontId="11" type="noConversion"/>
  </si>
  <si>
    <t>生日</t>
    <phoneticPr fontId="11" type="noConversion"/>
  </si>
  <si>
    <t>头像(BASE64编码)</t>
    <phoneticPr fontId="11" type="noConversion"/>
  </si>
  <si>
    <t>手机号码</t>
    <phoneticPr fontId="11" type="noConversion"/>
  </si>
  <si>
    <t>微信号</t>
    <phoneticPr fontId="11" type="noConversion"/>
  </si>
  <si>
    <t>简介(500个英文或者100个汉字)</t>
    <phoneticPr fontId="11" type="noConversion"/>
  </si>
  <si>
    <t>性别(M:女 F:男)</t>
    <phoneticPr fontId="11" type="noConversion"/>
  </si>
  <si>
    <t>详细地址</t>
    <phoneticPr fontId="11" type="noConversion"/>
  </si>
  <si>
    <t>所属公司</t>
    <phoneticPr fontId="11" type="noConversion"/>
  </si>
  <si>
    <t>所属部门</t>
    <phoneticPr fontId="11" type="noConversion"/>
  </si>
  <si>
    <t>职位名称</t>
    <phoneticPr fontId="11" type="noConversion"/>
  </si>
  <si>
    <t>开始工作日期</t>
    <phoneticPr fontId="11" type="noConversion"/>
  </si>
  <si>
    <t>员工号</t>
    <phoneticPr fontId="11" type="noConversion"/>
  </si>
  <si>
    <t>所在城市</t>
    <phoneticPr fontId="11" type="noConversion"/>
  </si>
  <si>
    <t>LP_MGNT_SALES_CUST</t>
    <phoneticPr fontId="11" type="noConversion"/>
  </si>
  <si>
    <t>SALES_ID</t>
    <phoneticPr fontId="11" type="noConversion"/>
  </si>
  <si>
    <t>业务员主表的KEY，1对N</t>
    <phoneticPr fontId="11" type="noConversion"/>
  </si>
  <si>
    <t>客户主表的KEY，基本为1对1</t>
    <phoneticPr fontId="11" type="noConversion"/>
  </si>
  <si>
    <t>STATUS</t>
    <phoneticPr fontId="11" type="noConversion"/>
  </si>
  <si>
    <t>0:无效；1:有效</t>
    <phoneticPr fontId="11" type="noConversion"/>
  </si>
  <si>
    <t>ID</t>
    <phoneticPr fontId="11" type="noConversion"/>
  </si>
  <si>
    <t>自增ID，索引用</t>
    <phoneticPr fontId="11" type="noConversion"/>
  </si>
  <si>
    <t>0:通讯录；1:微信；2:手工添加</t>
    <phoneticPr fontId="11" type="noConversion"/>
  </si>
  <si>
    <t>VARCHAR</t>
  </si>
  <si>
    <t>VARCHAR</t>
    <phoneticPr fontId="11" type="noConversion"/>
  </si>
  <si>
    <t>管理类-客户主表</t>
    <phoneticPr fontId="11" type="noConversion"/>
  </si>
  <si>
    <t>LP_MGNT_CUST_MST</t>
    <phoneticPr fontId="11" type="noConversion"/>
  </si>
  <si>
    <t>numeric</t>
  </si>
  <si>
    <t>numeric</t>
    <phoneticPr fontId="11" type="noConversion"/>
  </si>
  <si>
    <t>LP_MGNT_SALES_MST</t>
    <phoneticPr fontId="11" type="noConversion"/>
  </si>
  <si>
    <t>LP_DS_SRC_TYPE</t>
    <phoneticPr fontId="11" type="noConversion"/>
  </si>
  <si>
    <t>LP_DS_SCHEDULE</t>
    <phoneticPr fontId="11" type="noConversion"/>
  </si>
  <si>
    <t>LP_DS_WECHAT</t>
    <phoneticPr fontId="11" type="noConversion"/>
  </si>
  <si>
    <t>LP_DS_PHONE</t>
    <phoneticPr fontId="11" type="noConversion"/>
  </si>
  <si>
    <t>LP_DS_GETUI</t>
    <phoneticPr fontId="11" type="noConversion"/>
  </si>
  <si>
    <t>LP_SCORE_RESULT</t>
    <phoneticPr fontId="11" type="noConversion"/>
  </si>
  <si>
    <t>LP_SCORE_LABEL</t>
    <phoneticPr fontId="11" type="noConversion"/>
  </si>
  <si>
    <t>LP_ACT_TYPE</t>
    <phoneticPr fontId="11" type="noConversion"/>
  </si>
  <si>
    <t>LP_ACT_SUGGEST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</si>
</sst>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宋体"/>
    </font>
    <font>
      <sz val="12"/>
      <color indexed="8"/>
      <name val="华文细黑"/>
      <family val="2"/>
      <charset val="134"/>
    </font>
    <font>
      <sz val="12"/>
      <color indexed="8"/>
      <name val="宋体"/>
      <family val="3"/>
      <charset val="134"/>
    </font>
    <font>
      <sz val="12"/>
      <color indexed="8"/>
      <name val="ＭＳ Ｐゴシック"/>
      <family val="2"/>
      <charset val="128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华文细黑"/>
      <family val="3"/>
      <charset val="134"/>
    </font>
    <font>
      <u/>
      <sz val="10"/>
      <color indexed="15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9"/>
      <name val="宋体"/>
      <family val="3"/>
      <charset val="134"/>
    </font>
    <font>
      <u/>
      <sz val="11"/>
      <color indexed="15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16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7" xfId="0" applyFont="1" applyFill="1" applyBorder="1" applyAlignment="1"/>
    <xf numFmtId="0" fontId="1" fillId="2" borderId="14" xfId="0" applyFont="1" applyFill="1" applyBorder="1" applyAlignment="1"/>
    <xf numFmtId="0" fontId="2" fillId="3" borderId="15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left" vertical="center"/>
    </xf>
    <xf numFmtId="14" fontId="2" fillId="2" borderId="9" xfId="0" applyNumberFormat="1" applyFont="1" applyFill="1" applyBorder="1" applyAlignment="1">
      <alignment horizontal="left" vertical="center" wrapText="1"/>
    </xf>
    <xf numFmtId="14" fontId="2" fillId="2" borderId="12" xfId="0" applyNumberFormat="1" applyFont="1" applyFill="1" applyBorder="1" applyAlignment="1">
      <alignment horizontal="left" vertical="center" wrapText="1"/>
    </xf>
    <xf numFmtId="22" fontId="1" fillId="2" borderId="14" xfId="0" applyNumberFormat="1" applyFont="1" applyFill="1" applyBorder="1" applyAlignment="1"/>
    <xf numFmtId="22" fontId="1" fillId="2" borderId="1" xfId="0" applyNumberFormat="1" applyFont="1" applyFill="1" applyBorder="1" applyAlignment="1"/>
    <xf numFmtId="0" fontId="0" fillId="0" borderId="0" xfId="0" applyNumberFormat="1" applyFont="1" applyAlignment="1">
      <alignment vertical="center"/>
    </xf>
    <xf numFmtId="49" fontId="5" fillId="6" borderId="9" xfId="0" applyNumberFormat="1" applyFont="1" applyFill="1" applyBorder="1" applyAlignment="1">
      <alignment horizontal="center" vertical="center" wrapText="1"/>
    </xf>
    <xf numFmtId="0" fontId="6" fillId="2" borderId="9" xfId="0" applyNumberFormat="1" applyFont="1" applyFill="1" applyBorder="1" applyAlignment="1">
      <alignment wrapText="1"/>
    </xf>
    <xf numFmtId="49" fontId="5" fillId="2" borderId="9" xfId="0" applyNumberFormat="1" applyFont="1" applyFill="1" applyBorder="1" applyAlignment="1">
      <alignment wrapText="1"/>
    </xf>
    <xf numFmtId="49" fontId="6" fillId="2" borderId="9" xfId="0" applyNumberFormat="1" applyFont="1" applyFill="1" applyBorder="1" applyAlignment="1">
      <alignment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wrapText="1"/>
    </xf>
    <xf numFmtId="0" fontId="7" fillId="2" borderId="9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0" fillId="0" borderId="0" xfId="0" applyNumberFormat="1" applyFont="1" applyAlignment="1">
      <alignment vertical="center"/>
    </xf>
    <xf numFmtId="0" fontId="8" fillId="2" borderId="27" xfId="0" applyFont="1" applyFill="1" applyBorder="1" applyAlignment="1">
      <alignment vertical="center" wrapText="1"/>
    </xf>
    <xf numFmtId="0" fontId="8" fillId="2" borderId="28" xfId="0" applyFont="1" applyFill="1" applyBorder="1" applyAlignment="1">
      <alignment vertical="center" wrapText="1"/>
    </xf>
    <xf numFmtId="49" fontId="9" fillId="8" borderId="26" xfId="0" applyNumberFormat="1" applyFont="1" applyFill="1" applyBorder="1" applyAlignment="1">
      <alignment horizontal="center" vertical="center" wrapText="1"/>
    </xf>
    <xf numFmtId="49" fontId="9" fillId="8" borderId="27" xfId="0" applyNumberFormat="1" applyFont="1" applyFill="1" applyBorder="1" applyAlignment="1">
      <alignment horizontal="center" vertical="center" wrapText="1"/>
    </xf>
    <xf numFmtId="49" fontId="9" fillId="8" borderId="28" xfId="0" applyNumberFormat="1" applyFont="1" applyFill="1" applyBorder="1" applyAlignment="1">
      <alignment horizontal="center" vertical="center" wrapText="1"/>
    </xf>
    <xf numFmtId="0" fontId="8" fillId="2" borderId="26" xfId="0" applyNumberFormat="1" applyFont="1" applyFill="1" applyBorder="1" applyAlignment="1">
      <alignment vertical="center" wrapText="1"/>
    </xf>
    <xf numFmtId="49" fontId="8" fillId="2" borderId="27" xfId="0" applyNumberFormat="1" applyFont="1" applyFill="1" applyBorder="1" applyAlignment="1">
      <alignment vertical="center" wrapText="1"/>
    </xf>
    <xf numFmtId="0" fontId="8" fillId="2" borderId="27" xfId="0" applyNumberFormat="1" applyFont="1" applyFill="1" applyBorder="1" applyAlignment="1">
      <alignment vertical="center" wrapText="1"/>
    </xf>
    <xf numFmtId="49" fontId="8" fillId="2" borderId="28" xfId="0" applyNumberFormat="1" applyFont="1" applyFill="1" applyBorder="1" applyAlignment="1">
      <alignment vertical="center" wrapText="1"/>
    </xf>
    <xf numFmtId="0" fontId="8" fillId="2" borderId="29" xfId="0" applyFont="1" applyFill="1" applyBorder="1" applyAlignment="1">
      <alignment vertical="center" wrapText="1"/>
    </xf>
    <xf numFmtId="0" fontId="8" fillId="2" borderId="30" xfId="0" applyFont="1" applyFill="1" applyBorder="1" applyAlignment="1">
      <alignment vertical="center" wrapText="1"/>
    </xf>
    <xf numFmtId="0" fontId="8" fillId="2" borderId="31" xfId="0" applyFont="1" applyFill="1" applyBorder="1" applyAlignment="1">
      <alignment vertical="center" wrapText="1"/>
    </xf>
    <xf numFmtId="0" fontId="0" fillId="2" borderId="14" xfId="0" applyFont="1" applyFill="1" applyBorder="1" applyAlignment="1"/>
    <xf numFmtId="0" fontId="0" fillId="2" borderId="1" xfId="0" applyFont="1" applyFill="1" applyBorder="1" applyAlignment="1"/>
    <xf numFmtId="49" fontId="10" fillId="2" borderId="1" xfId="0" applyNumberFormat="1" applyFont="1" applyFill="1" applyBorder="1" applyAlignment="1"/>
    <xf numFmtId="0" fontId="0" fillId="0" borderId="0" xfId="0" applyNumberFormat="1" applyFont="1" applyAlignment="1">
      <alignment vertical="center"/>
    </xf>
    <xf numFmtId="0" fontId="8" fillId="2" borderId="26" xfId="0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8" fillId="2" borderId="27" xfId="0" applyFont="1" applyFill="1" applyBorder="1" applyAlignment="1">
      <alignment vertical="center" wrapText="1"/>
    </xf>
    <xf numFmtId="0" fontId="8" fillId="2" borderId="32" xfId="0" applyNumberFormat="1" applyFont="1" applyFill="1" applyBorder="1" applyAlignment="1">
      <alignment vertical="center" wrapText="1"/>
    </xf>
    <xf numFmtId="49" fontId="8" fillId="2" borderId="33" xfId="0" applyNumberFormat="1" applyFont="1" applyFill="1" applyBorder="1" applyAlignment="1">
      <alignment vertical="center" wrapText="1"/>
    </xf>
    <xf numFmtId="0" fontId="8" fillId="2" borderId="33" xfId="0" applyNumberFormat="1" applyFont="1" applyFill="1" applyBorder="1" applyAlignment="1">
      <alignment vertical="center" wrapText="1"/>
    </xf>
    <xf numFmtId="0" fontId="8" fillId="2" borderId="33" xfId="0" applyFont="1" applyFill="1" applyBorder="1" applyAlignment="1">
      <alignment vertical="center" wrapText="1"/>
    </xf>
    <xf numFmtId="49" fontId="8" fillId="2" borderId="34" xfId="0" applyNumberFormat="1" applyFont="1" applyFill="1" applyBorder="1" applyAlignment="1">
      <alignment vertical="center" wrapText="1"/>
    </xf>
    <xf numFmtId="0" fontId="8" fillId="9" borderId="32" xfId="0" applyNumberFormat="1" applyFont="1" applyFill="1" applyBorder="1" applyAlignment="1">
      <alignment vertical="center" wrapText="1"/>
    </xf>
    <xf numFmtId="49" fontId="8" fillId="9" borderId="33" xfId="0" applyNumberFormat="1" applyFont="1" applyFill="1" applyBorder="1" applyAlignment="1">
      <alignment vertical="center" wrapText="1"/>
    </xf>
    <xf numFmtId="0" fontId="8" fillId="9" borderId="33" xfId="0" applyNumberFormat="1" applyFont="1" applyFill="1" applyBorder="1" applyAlignment="1">
      <alignment vertical="center" wrapText="1"/>
    </xf>
    <xf numFmtId="0" fontId="8" fillId="9" borderId="33" xfId="0" applyFont="1" applyFill="1" applyBorder="1" applyAlignment="1">
      <alignment vertical="center" wrapText="1"/>
    </xf>
    <xf numFmtId="49" fontId="8" fillId="9" borderId="34" xfId="0" applyNumberFormat="1" applyFont="1" applyFill="1" applyBorder="1" applyAlignment="1">
      <alignment vertical="center" wrapText="1"/>
    </xf>
    <xf numFmtId="14" fontId="2" fillId="2" borderId="12" xfId="0" applyNumberFormat="1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14" fontId="2" fillId="2" borderId="9" xfId="0" applyNumberFormat="1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 wrapText="1"/>
    </xf>
    <xf numFmtId="14" fontId="2" fillId="2" borderId="9" xfId="0" applyNumberFormat="1" applyFont="1" applyFill="1" applyBorder="1" applyAlignment="1">
      <alignment horizontal="left" vertical="center"/>
    </xf>
    <xf numFmtId="49" fontId="2" fillId="3" borderId="15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49" fontId="2" fillId="5" borderId="9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12" xfId="0" applyNumberFormat="1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49" fontId="2" fillId="2" borderId="9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49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2" fillId="4" borderId="9" xfId="0" applyNumberFormat="1" applyFont="1" applyFill="1" applyBorder="1" applyAlignment="1">
      <alignment horizontal="center" vertical="center" wrapText="1"/>
    </xf>
    <xf numFmtId="49" fontId="3" fillId="4" borderId="9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49" fontId="6" fillId="2" borderId="20" xfId="0" applyNumberFormat="1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49" fontId="8" fillId="7" borderId="23" xfId="0" applyNumberFormat="1" applyFont="1" applyFill="1" applyBorder="1" applyAlignment="1">
      <alignment vertical="center" wrapText="1"/>
    </xf>
    <xf numFmtId="0" fontId="8" fillId="7" borderId="24" xfId="0" applyFont="1" applyFill="1" applyBorder="1" applyAlignment="1">
      <alignment vertical="center" wrapText="1"/>
    </xf>
    <xf numFmtId="49" fontId="8" fillId="2" borderId="24" xfId="0" applyNumberFormat="1" applyFont="1" applyFill="1" applyBorder="1" applyAlignment="1">
      <alignment vertical="center" wrapText="1"/>
    </xf>
    <xf numFmtId="0" fontId="8" fillId="2" borderId="24" xfId="0" applyFont="1" applyFill="1" applyBorder="1" applyAlignment="1">
      <alignment vertical="center" wrapText="1"/>
    </xf>
    <xf numFmtId="0" fontId="8" fillId="2" borderId="25" xfId="0" applyFont="1" applyFill="1" applyBorder="1" applyAlignment="1">
      <alignment vertical="center" wrapText="1"/>
    </xf>
    <xf numFmtId="49" fontId="8" fillId="7" borderId="26" xfId="0" applyNumberFormat="1" applyFont="1" applyFill="1" applyBorder="1" applyAlignment="1">
      <alignment vertical="center" wrapText="1"/>
    </xf>
    <xf numFmtId="0" fontId="8" fillId="7" borderId="27" xfId="0" applyFont="1" applyFill="1" applyBorder="1" applyAlignment="1">
      <alignment vertical="center" wrapText="1"/>
    </xf>
    <xf numFmtId="49" fontId="5" fillId="2" borderId="27" xfId="0" applyNumberFormat="1" applyFont="1" applyFill="1" applyBorder="1" applyAlignment="1">
      <alignment vertical="center" wrapText="1"/>
    </xf>
    <xf numFmtId="0" fontId="8" fillId="2" borderId="27" xfId="0" applyFont="1" applyFill="1" applyBorder="1" applyAlignment="1">
      <alignment vertical="center" wrapText="1"/>
    </xf>
    <xf numFmtId="0" fontId="8" fillId="2" borderId="28" xfId="0" applyFont="1" applyFill="1" applyBorder="1" applyAlignment="1">
      <alignment vertical="center" wrapText="1"/>
    </xf>
    <xf numFmtId="49" fontId="0" fillId="0" borderId="0" xfId="0" applyNumberFormat="1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quotePrefix="1" applyNumberFormat="1" applyFont="1" applyAlignment="1">
      <alignment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FFFF"/>
      <rgbColor rgb="FFCC99FF"/>
      <rgbColor rgb="FFC0C0C0"/>
      <rgbColor rgb="FFFFCC99"/>
      <rgbColor rgb="FF0000FF"/>
      <rgbColor rgb="FF339966"/>
      <rgbColor rgb="FF00808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3"/>
  <sheetViews>
    <sheetView showGridLines="0" topLeftCell="A8" workbookViewId="0">
      <selection activeCell="C18" sqref="C18"/>
    </sheetView>
  </sheetViews>
  <sheetFormatPr baseColWidth="10" defaultColWidth="8.83203125" defaultRowHeight="12.75" customHeight="1"/>
  <cols>
    <col min="1" max="3" width="9" style="1" customWidth="1"/>
    <col min="4" max="4" width="12.33203125" style="1" customWidth="1"/>
    <col min="5" max="5" width="41.1640625" style="1" customWidth="1"/>
    <col min="6" max="14" width="9" style="1" customWidth="1"/>
    <col min="15" max="256" width="8.83203125" style="1" customWidth="1"/>
  </cols>
  <sheetData>
    <row r="1" spans="1:14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3.5" customHeight="1">
      <c r="A4" s="2"/>
      <c r="B4" s="3"/>
      <c r="C4" s="3"/>
      <c r="D4" s="3"/>
      <c r="E4" s="3"/>
      <c r="F4" s="3"/>
      <c r="G4" s="3"/>
      <c r="H4" s="3"/>
      <c r="I4" s="3"/>
      <c r="J4" s="2"/>
      <c r="K4" s="2"/>
      <c r="L4" s="2"/>
      <c r="M4" s="2"/>
      <c r="N4" s="2"/>
    </row>
    <row r="5" spans="1:14" ht="14.25" customHeight="1">
      <c r="A5" s="4"/>
      <c r="B5" s="91" t="s">
        <v>0</v>
      </c>
      <c r="C5" s="92"/>
      <c r="D5" s="92"/>
      <c r="E5" s="92"/>
      <c r="F5" s="92"/>
      <c r="G5" s="92"/>
      <c r="H5" s="92"/>
      <c r="I5" s="93"/>
      <c r="J5" s="5"/>
      <c r="K5" s="2"/>
      <c r="L5" s="2"/>
      <c r="M5" s="2"/>
      <c r="N5" s="2"/>
    </row>
    <row r="6" spans="1:14" ht="15" customHeight="1">
      <c r="A6" s="4"/>
      <c r="B6" s="94" t="s">
        <v>1</v>
      </c>
      <c r="C6" s="95"/>
      <c r="D6" s="95"/>
      <c r="E6" s="96" t="s">
        <v>2</v>
      </c>
      <c r="F6" s="95"/>
      <c r="G6" s="95"/>
      <c r="H6" s="97" t="s">
        <v>3</v>
      </c>
      <c r="I6" s="98"/>
      <c r="J6" s="5"/>
      <c r="K6" s="2"/>
      <c r="L6" s="2"/>
      <c r="M6" s="2"/>
      <c r="N6" s="2"/>
    </row>
    <row r="7" spans="1:14" ht="15" customHeight="1">
      <c r="A7" s="4"/>
      <c r="B7" s="99"/>
      <c r="C7" s="84"/>
      <c r="D7" s="84"/>
      <c r="E7" s="85"/>
      <c r="F7" s="84"/>
      <c r="G7" s="84"/>
      <c r="H7" s="85"/>
      <c r="I7" s="86"/>
      <c r="J7" s="5"/>
      <c r="K7" s="2"/>
      <c r="L7" s="2"/>
      <c r="M7" s="2"/>
      <c r="N7" s="2"/>
    </row>
    <row r="8" spans="1:14" ht="15" customHeight="1">
      <c r="A8" s="4"/>
      <c r="B8" s="83"/>
      <c r="C8" s="84"/>
      <c r="D8" s="84"/>
      <c r="E8" s="68"/>
      <c r="F8" s="84"/>
      <c r="G8" s="84"/>
      <c r="H8" s="85"/>
      <c r="I8" s="86"/>
      <c r="J8" s="5"/>
      <c r="K8" s="2"/>
      <c r="L8" s="2"/>
      <c r="M8" s="2"/>
      <c r="N8" s="2"/>
    </row>
    <row r="9" spans="1:14" ht="40.5" customHeight="1">
      <c r="A9" s="4"/>
      <c r="B9" s="87"/>
      <c r="C9" s="88"/>
      <c r="D9" s="88"/>
      <c r="E9" s="71"/>
      <c r="F9" s="88"/>
      <c r="G9" s="88"/>
      <c r="H9" s="89"/>
      <c r="I9" s="90"/>
      <c r="J9" s="5"/>
      <c r="K9" s="2"/>
      <c r="L9" s="2"/>
      <c r="M9" s="2"/>
      <c r="N9" s="2"/>
    </row>
    <row r="10" spans="1:14" ht="15.5" customHeight="1">
      <c r="A10" s="2"/>
      <c r="B10" s="6"/>
      <c r="C10" s="6"/>
      <c r="D10" s="6"/>
      <c r="E10" s="6"/>
      <c r="F10" s="6"/>
      <c r="G10" s="6"/>
      <c r="H10" s="6"/>
      <c r="I10" s="6"/>
      <c r="J10" s="2"/>
      <c r="K10" s="2"/>
      <c r="L10" s="2"/>
      <c r="M10" s="2"/>
      <c r="N10" s="2"/>
    </row>
    <row r="11" spans="1:14" ht="8" customHeight="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4.25" customHeight="1">
      <c r="A12" s="4"/>
      <c r="B12" s="73" t="s">
        <v>4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5"/>
      <c r="N12" s="7"/>
    </row>
    <row r="13" spans="1:14" ht="45.75" customHeight="1">
      <c r="A13" s="4"/>
      <c r="B13" s="76" t="s">
        <v>5</v>
      </c>
      <c r="C13" s="77"/>
      <c r="D13" s="78" t="s">
        <v>6</v>
      </c>
      <c r="E13" s="77"/>
      <c r="F13" s="78" t="s">
        <v>7</v>
      </c>
      <c r="G13" s="77"/>
      <c r="H13" s="78" t="s">
        <v>8</v>
      </c>
      <c r="I13" s="77"/>
      <c r="J13" s="78" t="s">
        <v>9</v>
      </c>
      <c r="K13" s="77"/>
      <c r="L13" s="78" t="s">
        <v>10</v>
      </c>
      <c r="M13" s="77"/>
      <c r="N13" s="8"/>
    </row>
    <row r="14" spans="1:14" ht="57.75" customHeight="1">
      <c r="A14" s="4"/>
      <c r="B14" s="79" t="s">
        <v>11</v>
      </c>
      <c r="C14" s="65"/>
      <c r="D14" s="80" t="s">
        <v>12</v>
      </c>
      <c r="E14" s="81"/>
      <c r="F14" s="82" t="s">
        <v>13</v>
      </c>
      <c r="G14" s="65"/>
      <c r="H14" s="72">
        <v>43596</v>
      </c>
      <c r="I14" s="65"/>
      <c r="J14" s="68"/>
      <c r="K14" s="65"/>
      <c r="L14" s="72"/>
      <c r="M14" s="65"/>
      <c r="N14" s="9"/>
    </row>
    <row r="15" spans="1:14" ht="27" customHeight="1">
      <c r="A15" s="4"/>
      <c r="B15" s="64"/>
      <c r="C15" s="65"/>
      <c r="D15" s="66"/>
      <c r="E15" s="67"/>
      <c r="F15" s="68"/>
      <c r="G15" s="65"/>
      <c r="H15" s="69"/>
      <c r="I15" s="65"/>
      <c r="J15" s="69"/>
      <c r="K15" s="65"/>
      <c r="L15" s="69"/>
      <c r="M15" s="65"/>
      <c r="N15" s="10"/>
    </row>
    <row r="16" spans="1:14" ht="27" customHeight="1">
      <c r="A16" s="4"/>
      <c r="B16" s="70"/>
      <c r="C16" s="63"/>
      <c r="D16" s="66"/>
      <c r="E16" s="67"/>
      <c r="F16" s="71"/>
      <c r="G16" s="63"/>
      <c r="H16" s="62"/>
      <c r="I16" s="63"/>
      <c r="J16" s="62"/>
      <c r="K16" s="63"/>
      <c r="L16" s="62"/>
      <c r="M16" s="63"/>
      <c r="N16" s="11"/>
    </row>
    <row r="17" spans="1:14" ht="15.5" customHeight="1">
      <c r="A17" s="2"/>
      <c r="B17" s="6"/>
      <c r="C17" s="6"/>
      <c r="D17" s="6"/>
      <c r="E17" s="6"/>
      <c r="F17" s="12"/>
      <c r="G17" s="6"/>
      <c r="H17" s="6"/>
      <c r="I17" s="6"/>
      <c r="J17" s="6"/>
      <c r="K17" s="6"/>
      <c r="L17" s="6"/>
      <c r="M17" s="6"/>
      <c r="N17" s="6"/>
    </row>
    <row r="18" spans="1:14" ht="15" customHeight="1">
      <c r="A18" s="2"/>
      <c r="B18" s="2"/>
      <c r="C18" s="2"/>
      <c r="D18" s="2"/>
      <c r="E18" s="2"/>
      <c r="F18" s="13"/>
      <c r="G18" s="2"/>
      <c r="H18" s="2"/>
      <c r="I18" s="2"/>
      <c r="J18" s="2"/>
      <c r="K18" s="2"/>
      <c r="L18" s="2"/>
      <c r="M18" s="2"/>
      <c r="N18" s="2"/>
    </row>
    <row r="19" spans="1:14" ht="15" customHeight="1">
      <c r="A19" s="2"/>
      <c r="B19" s="2"/>
      <c r="C19" s="2"/>
      <c r="D19" s="2"/>
      <c r="E19" s="2"/>
      <c r="F19" s="13"/>
      <c r="G19" s="2"/>
      <c r="H19" s="2"/>
      <c r="I19" s="2"/>
      <c r="J19" s="2"/>
      <c r="K19" s="2"/>
      <c r="L19" s="2"/>
      <c r="M19" s="2"/>
      <c r="N19" s="2"/>
    </row>
    <row r="20" spans="1:14" ht="15" customHeight="1">
      <c r="A20" s="2"/>
      <c r="B20" s="2"/>
      <c r="C20" s="2"/>
      <c r="D20" s="2"/>
      <c r="E20" s="2"/>
      <c r="F20" s="13"/>
      <c r="G20" s="2"/>
      <c r="H20" s="2"/>
      <c r="I20" s="2"/>
      <c r="J20" s="2"/>
      <c r="K20" s="2"/>
      <c r="L20" s="2"/>
      <c r="M20" s="2"/>
      <c r="N20" s="2"/>
    </row>
    <row r="21" spans="1:14" ht="15" customHeight="1">
      <c r="A21" s="2"/>
      <c r="B21" s="2"/>
      <c r="C21" s="2"/>
      <c r="D21" s="2"/>
      <c r="E21" s="2"/>
      <c r="F21" s="13"/>
      <c r="G21" s="2"/>
      <c r="H21" s="2"/>
      <c r="I21" s="2"/>
      <c r="J21" s="2"/>
      <c r="K21" s="2"/>
      <c r="L21" s="2"/>
      <c r="M21" s="2"/>
      <c r="N21" s="2"/>
    </row>
    <row r="22" spans="1:14" ht="15" customHeight="1">
      <c r="A22" s="2"/>
      <c r="B22" s="2"/>
      <c r="C22" s="2"/>
      <c r="D22" s="2"/>
      <c r="E22" s="2"/>
      <c r="F22" s="13"/>
      <c r="G22" s="2"/>
      <c r="H22" s="2"/>
      <c r="I22" s="2"/>
      <c r="J22" s="2"/>
      <c r="K22" s="2"/>
      <c r="L22" s="2"/>
      <c r="M22" s="2"/>
      <c r="N22" s="2"/>
    </row>
    <row r="23" spans="1:14" ht="15" customHeight="1">
      <c r="A23" s="2"/>
      <c r="B23" s="2"/>
      <c r="C23" s="2"/>
      <c r="D23" s="2"/>
      <c r="E23" s="2"/>
      <c r="F23" s="13"/>
      <c r="G23" s="2"/>
      <c r="H23" s="2"/>
      <c r="I23" s="2"/>
      <c r="J23" s="2"/>
      <c r="K23" s="2"/>
      <c r="L23" s="2"/>
      <c r="M23" s="2"/>
      <c r="N23" s="2"/>
    </row>
  </sheetData>
  <mergeCells count="38">
    <mergeCell ref="B5:I5"/>
    <mergeCell ref="B6:D6"/>
    <mergeCell ref="E6:G6"/>
    <mergeCell ref="H6:I6"/>
    <mergeCell ref="B7:D7"/>
    <mergeCell ref="E7:G7"/>
    <mergeCell ref="H7:I7"/>
    <mergeCell ref="B8:D8"/>
    <mergeCell ref="E8:G8"/>
    <mergeCell ref="H8:I8"/>
    <mergeCell ref="B9:D9"/>
    <mergeCell ref="E9:G9"/>
    <mergeCell ref="H9:I9"/>
    <mergeCell ref="L14:M14"/>
    <mergeCell ref="B12:M12"/>
    <mergeCell ref="B13:C13"/>
    <mergeCell ref="D13:E13"/>
    <mergeCell ref="F13:G13"/>
    <mergeCell ref="H13:I13"/>
    <mergeCell ref="J13:K13"/>
    <mergeCell ref="L13:M13"/>
    <mergeCell ref="B14:C14"/>
    <mergeCell ref="D14:E14"/>
    <mergeCell ref="F14:G14"/>
    <mergeCell ref="H14:I14"/>
    <mergeCell ref="J14:K14"/>
    <mergeCell ref="L16:M16"/>
    <mergeCell ref="B15:C15"/>
    <mergeCell ref="D15:E15"/>
    <mergeCell ref="F15:G15"/>
    <mergeCell ref="H15:I15"/>
    <mergeCell ref="J15:K15"/>
    <mergeCell ref="L15:M15"/>
    <mergeCell ref="B16:C16"/>
    <mergeCell ref="D16:E16"/>
    <mergeCell ref="F16:G16"/>
    <mergeCell ref="H16:I16"/>
    <mergeCell ref="J16:K16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18"/>
  <sheetViews>
    <sheetView showGridLines="0" workbookViewId="0">
      <selection activeCell="H4" sqref="H4:J4"/>
    </sheetView>
  </sheetViews>
  <sheetFormatPr baseColWidth="10" defaultColWidth="8.83203125" defaultRowHeight="12.75" customHeight="1"/>
  <cols>
    <col min="1" max="1" width="9.33203125" style="46" customWidth="1"/>
    <col min="2" max="2" width="18.1640625" style="46" customWidth="1"/>
    <col min="3" max="3" width="9.33203125" style="46" customWidth="1"/>
    <col min="4" max="6" width="5" style="46" customWidth="1"/>
    <col min="7" max="7" width="26.83203125" style="46" customWidth="1"/>
    <col min="8" max="256" width="8.83203125" style="46" customWidth="1"/>
  </cols>
  <sheetData>
    <row r="1" spans="1:10" ht="16.5" customHeight="1">
      <c r="A1" s="103" t="s">
        <v>59</v>
      </c>
      <c r="B1" s="104"/>
      <c r="C1" s="105" t="s">
        <v>276</v>
      </c>
      <c r="D1" s="106"/>
      <c r="E1" s="106"/>
      <c r="F1" s="106"/>
      <c r="G1" s="107"/>
    </row>
    <row r="2" spans="1:10" ht="16" customHeight="1">
      <c r="A2" s="108" t="s">
        <v>18</v>
      </c>
      <c r="B2" s="109"/>
      <c r="C2" s="110" t="s">
        <v>43</v>
      </c>
      <c r="D2" s="111"/>
      <c r="E2" s="111"/>
      <c r="F2" s="111"/>
      <c r="G2" s="112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4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25"/>
      <c r="H4" s="46" t="str">
        <f>IF(C4="DATE",CONCATENATE(C4),CONCATENATE(C4,"(",D4,")"))</f>
        <v>VARCHAR(32)</v>
      </c>
      <c r="J4" s="50" t="str">
        <f>CONCATENATE("`",B4,"` ",LOWER(H4),IF(F4="Y"," NOT NULL","")," COMMENT ","'",G4,"',")</f>
        <v>`ID` varchar(32) NOT NULL COMMENT '',</v>
      </c>
    </row>
    <row r="5" spans="1:10" ht="16" customHeight="1">
      <c r="A5" s="29">
        <f t="shared" ref="A5:A15" si="0">A4+1</f>
        <v>2</v>
      </c>
      <c r="B5" s="30" t="s">
        <v>66</v>
      </c>
      <c r="C5" s="30" t="s">
        <v>265</v>
      </c>
      <c r="D5" s="31">
        <v>32</v>
      </c>
      <c r="E5" s="24"/>
      <c r="F5" s="24"/>
      <c r="G5" s="32" t="s">
        <v>160</v>
      </c>
      <c r="H5" s="50" t="str">
        <f t="shared" ref="H5:H15" si="1">IF(C5="DATE",CONCATENATE(C5),CONCATENATE(C5,"(",D5,")"))</f>
        <v>VARCHAR(32)</v>
      </c>
      <c r="J5" s="50" t="str">
        <f t="shared" ref="J5:J15" si="2">CONCATENATE("`",B5,"` ",LOWER(H5),IF(F5="Y"," NOT NULL","")," COMMENT ","'",G5,"',")</f>
        <v>`CUST_ID` varchar(32) COMMENT '客户ID',</v>
      </c>
    </row>
    <row r="6" spans="1:10" ht="16" customHeight="1">
      <c r="A6" s="29">
        <f t="shared" si="0"/>
        <v>3</v>
      </c>
      <c r="B6" s="30" t="s">
        <v>167</v>
      </c>
      <c r="C6" s="30" t="s">
        <v>78</v>
      </c>
      <c r="D6" s="31">
        <v>7</v>
      </c>
      <c r="E6" s="24"/>
      <c r="F6" s="24"/>
      <c r="G6" s="32" t="s">
        <v>168</v>
      </c>
      <c r="H6" s="50" t="str">
        <f t="shared" si="1"/>
        <v>DATE</v>
      </c>
      <c r="J6" s="50" t="str">
        <f t="shared" si="2"/>
        <v>`READ_DATE` date COMMENT '爬取时间',</v>
      </c>
    </row>
    <row r="7" spans="1:10" ht="16" customHeight="1">
      <c r="A7" s="29">
        <f t="shared" si="0"/>
        <v>4</v>
      </c>
      <c r="B7" s="30" t="s">
        <v>189</v>
      </c>
      <c r="C7" s="30" t="s">
        <v>265</v>
      </c>
      <c r="D7" s="31">
        <v>100</v>
      </c>
      <c r="E7" s="24"/>
      <c r="F7" s="24"/>
      <c r="G7" s="32" t="s">
        <v>190</v>
      </c>
      <c r="H7" s="50" t="str">
        <f t="shared" si="1"/>
        <v>VARCHAR(100)</v>
      </c>
      <c r="J7" s="50" t="str">
        <f t="shared" si="2"/>
        <v>`GT_LABLE1` varchar(100) COMMENT '个推标签',</v>
      </c>
    </row>
    <row r="8" spans="1:10" ht="16" customHeight="1">
      <c r="A8" s="29">
        <f t="shared" si="0"/>
        <v>5</v>
      </c>
      <c r="B8" s="30" t="s">
        <v>191</v>
      </c>
      <c r="C8" s="30" t="s">
        <v>265</v>
      </c>
      <c r="D8" s="31">
        <v>100</v>
      </c>
      <c r="E8" s="24"/>
      <c r="F8" s="24"/>
      <c r="G8" s="32" t="s">
        <v>190</v>
      </c>
      <c r="H8" s="50" t="str">
        <f t="shared" si="1"/>
        <v>VARCHAR(100)</v>
      </c>
      <c r="J8" s="50" t="str">
        <f t="shared" si="2"/>
        <v>`GT_LABLE2` varchar(100) COMMENT '个推标签',</v>
      </c>
    </row>
    <row r="9" spans="1:10" ht="16" customHeight="1">
      <c r="A9" s="29">
        <f t="shared" si="0"/>
        <v>6</v>
      </c>
      <c r="B9" s="30" t="s">
        <v>192</v>
      </c>
      <c r="C9" s="30" t="s">
        <v>265</v>
      </c>
      <c r="D9" s="31">
        <v>100</v>
      </c>
      <c r="E9" s="24"/>
      <c r="F9" s="24"/>
      <c r="G9" s="32" t="s">
        <v>190</v>
      </c>
      <c r="H9" s="50" t="str">
        <f t="shared" si="1"/>
        <v>VARCHAR(100)</v>
      </c>
      <c r="J9" s="50" t="str">
        <f t="shared" si="2"/>
        <v>`GT_LABLE3` varchar(100) COMMENT '个推标签',</v>
      </c>
    </row>
    <row r="10" spans="1:10" ht="16" customHeight="1">
      <c r="A10" s="29">
        <f t="shared" si="0"/>
        <v>7</v>
      </c>
      <c r="B10" s="30" t="s">
        <v>193</v>
      </c>
      <c r="C10" s="30" t="s">
        <v>265</v>
      </c>
      <c r="D10" s="31">
        <v>100</v>
      </c>
      <c r="E10" s="24"/>
      <c r="F10" s="24"/>
      <c r="G10" s="32" t="s">
        <v>190</v>
      </c>
      <c r="H10" s="50" t="str">
        <f t="shared" si="1"/>
        <v>VARCHAR(100)</v>
      </c>
      <c r="J10" s="50" t="str">
        <f t="shared" si="2"/>
        <v>`GT_LABLE4` varchar(100) COMMENT '个推标签',</v>
      </c>
    </row>
    <row r="11" spans="1:10" ht="16" customHeight="1">
      <c r="A11" s="29">
        <f t="shared" si="0"/>
        <v>8</v>
      </c>
      <c r="B11" s="30" t="s">
        <v>194</v>
      </c>
      <c r="C11" s="30" t="s">
        <v>265</v>
      </c>
      <c r="D11" s="31">
        <v>100</v>
      </c>
      <c r="E11" s="24"/>
      <c r="F11" s="24"/>
      <c r="G11" s="32" t="s">
        <v>190</v>
      </c>
      <c r="H11" s="50" t="str">
        <f t="shared" si="1"/>
        <v>VARCHAR(100)</v>
      </c>
      <c r="J11" s="50" t="str">
        <f t="shared" si="2"/>
        <v>`GT_LABLE5` varchar(100) COMMENT '个推标签',</v>
      </c>
    </row>
    <row r="12" spans="1:10" ht="16" customHeight="1">
      <c r="A12" s="29">
        <f t="shared" si="0"/>
        <v>9</v>
      </c>
      <c r="B12" s="30" t="s">
        <v>195</v>
      </c>
      <c r="C12" s="30" t="s">
        <v>265</v>
      </c>
      <c r="D12" s="31">
        <v>100</v>
      </c>
      <c r="E12" s="24"/>
      <c r="F12" s="24"/>
      <c r="G12" s="32" t="s">
        <v>190</v>
      </c>
      <c r="H12" s="50" t="str">
        <f t="shared" si="1"/>
        <v>VARCHAR(100)</v>
      </c>
      <c r="J12" s="50" t="str">
        <f t="shared" si="2"/>
        <v>`GT_LABLE6` varchar(100) COMMENT '个推标签',</v>
      </c>
    </row>
    <row r="13" spans="1:10" ht="16" customHeight="1">
      <c r="A13" s="29">
        <f t="shared" si="0"/>
        <v>10</v>
      </c>
      <c r="B13" s="30" t="s">
        <v>140</v>
      </c>
      <c r="C13" s="30" t="s">
        <v>78</v>
      </c>
      <c r="D13" s="31">
        <v>7</v>
      </c>
      <c r="E13" s="24"/>
      <c r="F13" s="24"/>
      <c r="G13" s="32" t="s">
        <v>141</v>
      </c>
      <c r="H13" s="50" t="str">
        <f t="shared" si="1"/>
        <v>DATE</v>
      </c>
      <c r="J13" s="50" t="str">
        <f t="shared" si="2"/>
        <v>`CREATE_DATE` date COMMENT '创建日期',</v>
      </c>
    </row>
    <row r="14" spans="1:10" ht="16" customHeight="1">
      <c r="A14" s="29">
        <f t="shared" si="0"/>
        <v>11</v>
      </c>
      <c r="B14" s="30" t="s">
        <v>142</v>
      </c>
      <c r="C14" s="30" t="s">
        <v>78</v>
      </c>
      <c r="D14" s="31">
        <v>7</v>
      </c>
      <c r="E14" s="24"/>
      <c r="F14" s="24"/>
      <c r="G14" s="32" t="s">
        <v>143</v>
      </c>
      <c r="H14" s="50" t="str">
        <f t="shared" si="1"/>
        <v>DATE</v>
      </c>
      <c r="J14" s="50" t="str">
        <f t="shared" si="2"/>
        <v>`UPDATE_DATE` date COMMENT '更新日期',</v>
      </c>
    </row>
    <row r="15" spans="1:10" ht="16" customHeight="1">
      <c r="A15" s="29">
        <f t="shared" si="0"/>
        <v>12</v>
      </c>
      <c r="B15" s="30" t="s">
        <v>67</v>
      </c>
      <c r="C15" s="30" t="s">
        <v>265</v>
      </c>
      <c r="D15" s="31">
        <v>1</v>
      </c>
      <c r="E15" s="24"/>
      <c r="F15" s="24"/>
      <c r="G15" s="32" t="s">
        <v>68</v>
      </c>
      <c r="H15" s="50" t="str">
        <f t="shared" si="1"/>
        <v>VARCHAR(1)</v>
      </c>
      <c r="J15" s="50" t="str">
        <f t="shared" si="2"/>
        <v>`STATUS` varchar(1) COMMENT '0:无效；1:有效',</v>
      </c>
    </row>
    <row r="16" spans="1:10" ht="13.5" customHeight="1">
      <c r="A16" s="33"/>
      <c r="B16" s="34"/>
      <c r="C16" s="34"/>
      <c r="D16" s="34"/>
      <c r="E16" s="34"/>
      <c r="F16" s="34"/>
      <c r="G16" s="35"/>
    </row>
    <row r="17" spans="1:7" ht="16.5" customHeight="1">
      <c r="A17" s="36"/>
      <c r="B17" s="36"/>
      <c r="C17" s="36"/>
      <c r="D17" s="36"/>
      <c r="E17" s="36"/>
      <c r="F17" s="36"/>
      <c r="G17" s="36"/>
    </row>
    <row r="18" spans="1:7" ht="14.25" customHeight="1">
      <c r="A18" s="37"/>
      <c r="B18" s="37"/>
      <c r="C18" s="38" t="s">
        <v>69</v>
      </c>
      <c r="D18" s="37"/>
      <c r="E18" s="37"/>
      <c r="F18" s="37"/>
      <c r="G18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14"/>
  <sheetViews>
    <sheetView showGridLines="0" workbookViewId="0">
      <selection activeCell="G5" sqref="G5"/>
    </sheetView>
  </sheetViews>
  <sheetFormatPr baseColWidth="10" defaultColWidth="8.83203125" defaultRowHeight="12.75" customHeight="1"/>
  <cols>
    <col min="1" max="1" width="9.33203125" style="47" customWidth="1"/>
    <col min="2" max="2" width="18.1640625" style="47" customWidth="1"/>
    <col min="3" max="3" width="9.33203125" style="47" customWidth="1"/>
    <col min="4" max="6" width="5" style="47" customWidth="1"/>
    <col min="7" max="7" width="26.83203125" style="47" customWidth="1"/>
    <col min="8" max="256" width="8.83203125" style="47" customWidth="1"/>
  </cols>
  <sheetData>
    <row r="1" spans="1:10" ht="16.5" customHeight="1">
      <c r="A1" s="103" t="s">
        <v>59</v>
      </c>
      <c r="B1" s="104"/>
      <c r="C1" s="105" t="s">
        <v>277</v>
      </c>
      <c r="D1" s="106"/>
      <c r="E1" s="106"/>
      <c r="F1" s="106"/>
      <c r="G1" s="107"/>
    </row>
    <row r="2" spans="1:10" ht="16" customHeight="1">
      <c r="A2" s="108" t="s">
        <v>18</v>
      </c>
      <c r="B2" s="109"/>
      <c r="C2" s="110" t="s">
        <v>47</v>
      </c>
      <c r="D2" s="111"/>
      <c r="E2" s="111"/>
      <c r="F2" s="111"/>
      <c r="G2" s="112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4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25"/>
      <c r="H4" s="50" t="str">
        <f>IF(C4="DATE",CONCATENATE(C4),CONCATENATE(C4,"(",D4,")"))</f>
        <v>VARCHAR(32)</v>
      </c>
      <c r="I4" s="50"/>
      <c r="J4" s="50" t="str">
        <f>CONCATENATE("`",B4,"` ",LOWER(H4),IF(F4="Y"," NOT NULL","")," COMMENT ","'",G4,"',")</f>
        <v>`ID` varchar(32) NOT NULL COMMENT '',</v>
      </c>
    </row>
    <row r="5" spans="1:10" ht="16" customHeight="1">
      <c r="A5" s="29">
        <f>A4+1</f>
        <v>2</v>
      </c>
      <c r="B5" s="30" t="s">
        <v>66</v>
      </c>
      <c r="C5" s="30" t="s">
        <v>265</v>
      </c>
      <c r="D5" s="31">
        <v>32</v>
      </c>
      <c r="E5" s="24"/>
      <c r="F5" s="24"/>
      <c r="G5" s="32" t="s">
        <v>160</v>
      </c>
      <c r="H5" s="50" t="str">
        <f t="shared" ref="H5:H11" si="0">IF(C5="DATE",CONCATENATE(C5),CONCATENATE(C5,"(",D5,")"))</f>
        <v>VARCHAR(32)</v>
      </c>
      <c r="I5" s="50"/>
      <c r="J5" s="50" t="str">
        <f t="shared" ref="J5:J11" si="1">CONCATENATE("`",B5,"` ",LOWER(H5),IF(F5="Y"," NOT NULL","")," COMMENT ","'",G5,"',")</f>
        <v>`CUST_ID` varchar(32) COMMENT '客户ID',</v>
      </c>
    </row>
    <row r="6" spans="1:10" ht="16" customHeight="1">
      <c r="A6" s="29">
        <f>A5+1</f>
        <v>3</v>
      </c>
      <c r="B6" s="30" t="s">
        <v>45</v>
      </c>
      <c r="C6" s="30" t="s">
        <v>269</v>
      </c>
      <c r="D6" s="31">
        <v>3</v>
      </c>
      <c r="E6" s="31">
        <v>0</v>
      </c>
      <c r="F6" s="24"/>
      <c r="G6" s="32" t="s">
        <v>196</v>
      </c>
      <c r="H6" s="50" t="str">
        <f t="shared" si="0"/>
        <v>numeric(3)</v>
      </c>
      <c r="I6" s="50"/>
      <c r="J6" s="50" t="str">
        <f t="shared" si="1"/>
        <v>`SCORE` numeric(3) COMMENT '灵豹分',</v>
      </c>
    </row>
    <row r="7" spans="1:10" ht="16" customHeight="1">
      <c r="A7" s="29">
        <f>A6+1</f>
        <v>4</v>
      </c>
      <c r="B7" s="30" t="s">
        <v>197</v>
      </c>
      <c r="C7" s="30" t="s">
        <v>265</v>
      </c>
      <c r="D7" s="31">
        <v>1</v>
      </c>
      <c r="E7" s="31">
        <v>0</v>
      </c>
      <c r="F7" s="24"/>
      <c r="G7" s="32" t="s">
        <v>198</v>
      </c>
      <c r="H7" s="50" t="str">
        <f t="shared" si="0"/>
        <v>VARCHAR(1)</v>
      </c>
      <c r="I7" s="50"/>
      <c r="J7" s="50" t="str">
        <f t="shared" si="1"/>
        <v>`LATEST_FLG` varchar(1) COMMENT '0:不是最新评分；1:最新评分',</v>
      </c>
    </row>
    <row r="8" spans="1:10" ht="16" customHeight="1">
      <c r="A8" s="29">
        <f>A6+1</f>
        <v>4</v>
      </c>
      <c r="B8" s="30" t="s">
        <v>199</v>
      </c>
      <c r="C8" s="30" t="s">
        <v>265</v>
      </c>
      <c r="D8" s="31">
        <v>10</v>
      </c>
      <c r="E8" s="24"/>
      <c r="F8" s="24"/>
      <c r="G8" s="32" t="s">
        <v>200</v>
      </c>
      <c r="H8" s="50" t="str">
        <f t="shared" si="0"/>
        <v>VARCHAR(10)</v>
      </c>
      <c r="I8" s="50"/>
      <c r="J8" s="50" t="str">
        <f t="shared" si="1"/>
        <v>`MODULE_VER` varchar(10) COMMENT '灵豹分模型版本号',</v>
      </c>
    </row>
    <row r="9" spans="1:10" ht="16" customHeight="1">
      <c r="A9" s="29">
        <f>A8+1</f>
        <v>5</v>
      </c>
      <c r="B9" s="30" t="s">
        <v>140</v>
      </c>
      <c r="C9" s="30" t="s">
        <v>78</v>
      </c>
      <c r="D9" s="31">
        <v>7</v>
      </c>
      <c r="E9" s="24"/>
      <c r="F9" s="24"/>
      <c r="G9" s="32" t="s">
        <v>141</v>
      </c>
      <c r="H9" s="50" t="str">
        <f t="shared" si="0"/>
        <v>DATE</v>
      </c>
      <c r="I9" s="50"/>
      <c r="J9" s="50" t="str">
        <f t="shared" si="1"/>
        <v>`CREATE_DATE` date COMMENT '创建日期',</v>
      </c>
    </row>
    <row r="10" spans="1:10" ht="16" customHeight="1">
      <c r="A10" s="29">
        <f>A9+1</f>
        <v>6</v>
      </c>
      <c r="B10" s="30" t="s">
        <v>142</v>
      </c>
      <c r="C10" s="30" t="s">
        <v>78</v>
      </c>
      <c r="D10" s="31">
        <v>7</v>
      </c>
      <c r="E10" s="24"/>
      <c r="F10" s="24"/>
      <c r="G10" s="32" t="s">
        <v>143</v>
      </c>
      <c r="H10" s="50" t="str">
        <f t="shared" si="0"/>
        <v>DATE</v>
      </c>
      <c r="I10" s="50"/>
      <c r="J10" s="50" t="str">
        <f t="shared" si="1"/>
        <v>`UPDATE_DATE` date COMMENT '更新日期',</v>
      </c>
    </row>
    <row r="11" spans="1:10" ht="16" customHeight="1">
      <c r="A11" s="29">
        <f>A10+1</f>
        <v>7</v>
      </c>
      <c r="B11" s="30" t="s">
        <v>67</v>
      </c>
      <c r="C11" s="30" t="s">
        <v>265</v>
      </c>
      <c r="D11" s="31">
        <v>1</v>
      </c>
      <c r="E11" s="24"/>
      <c r="F11" s="24"/>
      <c r="G11" s="32" t="s">
        <v>68</v>
      </c>
      <c r="H11" s="50" t="str">
        <f t="shared" si="0"/>
        <v>VARCHAR(1)</v>
      </c>
      <c r="I11" s="50"/>
      <c r="J11" s="50" t="str">
        <f t="shared" si="1"/>
        <v>`STATUS` varchar(1) COMMENT '0:无效；1:有效',</v>
      </c>
    </row>
    <row r="12" spans="1:10" ht="13.5" customHeight="1">
      <c r="A12" s="33"/>
      <c r="B12" s="34"/>
      <c r="C12" s="34"/>
      <c r="D12" s="34"/>
      <c r="E12" s="34"/>
      <c r="F12" s="34"/>
      <c r="G12" s="35"/>
    </row>
    <row r="13" spans="1:10" ht="16.5" customHeight="1">
      <c r="A13" s="36"/>
      <c r="B13" s="36"/>
      <c r="C13" s="36"/>
      <c r="D13" s="36"/>
      <c r="E13" s="36"/>
      <c r="F13" s="36"/>
      <c r="G13" s="36"/>
    </row>
    <row r="14" spans="1:10" ht="14.25" customHeight="1">
      <c r="A14" s="37"/>
      <c r="B14" s="37"/>
      <c r="C14" s="38" t="s">
        <v>69</v>
      </c>
      <c r="D14" s="37"/>
      <c r="E14" s="37"/>
      <c r="F14" s="37"/>
      <c r="G14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20"/>
  <sheetViews>
    <sheetView showGridLines="0" workbookViewId="0">
      <selection activeCell="H4" sqref="H4:J4"/>
    </sheetView>
  </sheetViews>
  <sheetFormatPr baseColWidth="10" defaultColWidth="8.83203125" defaultRowHeight="12.75" customHeight="1"/>
  <cols>
    <col min="1" max="1" width="9.33203125" style="48" customWidth="1"/>
    <col min="2" max="2" width="18.1640625" style="48" customWidth="1"/>
    <col min="3" max="3" width="9.33203125" style="48" customWidth="1"/>
    <col min="4" max="6" width="5" style="48" customWidth="1"/>
    <col min="7" max="7" width="26.83203125" style="48" customWidth="1"/>
    <col min="8" max="256" width="8.83203125" style="48" customWidth="1"/>
  </cols>
  <sheetData>
    <row r="1" spans="1:10" ht="16.5" customHeight="1">
      <c r="A1" s="103" t="s">
        <v>59</v>
      </c>
      <c r="B1" s="104"/>
      <c r="C1" s="105" t="s">
        <v>278</v>
      </c>
      <c r="D1" s="106"/>
      <c r="E1" s="106"/>
      <c r="F1" s="106"/>
      <c r="G1" s="107"/>
    </row>
    <row r="2" spans="1:10" ht="16" customHeight="1">
      <c r="A2" s="108" t="s">
        <v>18</v>
      </c>
      <c r="B2" s="109"/>
      <c r="C2" s="110" t="s">
        <v>50</v>
      </c>
      <c r="D2" s="111"/>
      <c r="E2" s="111"/>
      <c r="F2" s="111"/>
      <c r="G2" s="112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4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25"/>
      <c r="H4" s="50" t="str">
        <f>IF(C4="DATE",CONCATENATE(C4),CONCATENATE(C4,"(",D4,")"))</f>
        <v>VARCHAR(32)</v>
      </c>
      <c r="I4" s="50"/>
      <c r="J4" s="50" t="str">
        <f>CONCATENATE("`",B4,"` ",LOWER(H4),IF(F4="Y"," NOT NULL","")," COMMENT ","'",G4,"',")</f>
        <v>`ID` varchar(32) NOT NULL COMMENT '',</v>
      </c>
    </row>
    <row r="5" spans="1:10" ht="16" customHeight="1">
      <c r="A5" s="29">
        <f>A4+1</f>
        <v>2</v>
      </c>
      <c r="B5" s="30" t="s">
        <v>201</v>
      </c>
      <c r="C5" s="30" t="s">
        <v>265</v>
      </c>
      <c r="D5" s="31">
        <v>32</v>
      </c>
      <c r="E5" s="24"/>
      <c r="F5" s="24"/>
      <c r="G5" s="32" t="s">
        <v>202</v>
      </c>
      <c r="H5" s="50" t="str">
        <f t="shared" ref="H5:H17" si="0">IF(C5="DATE",CONCATENATE(C5),CONCATENATE(C5,"(",D5,")"))</f>
        <v>VARCHAR(32)</v>
      </c>
      <c r="I5" s="50"/>
      <c r="J5" s="50" t="str">
        <f t="shared" ref="J5:J17" si="1">CONCATENATE("`",B5,"` ",LOWER(H5),IF(F5="Y"," NOT NULL","")," COMMENT ","'",G5,"',")</f>
        <v>`SCORE_LABEL1` varchar(32) COMMENT '灵豹分打分关键标签',</v>
      </c>
    </row>
    <row r="6" spans="1:10" ht="16" customHeight="1">
      <c r="A6" s="29">
        <f>A5+1</f>
        <v>3</v>
      </c>
      <c r="B6" s="30" t="s">
        <v>203</v>
      </c>
      <c r="C6" s="30" t="s">
        <v>265</v>
      </c>
      <c r="D6" s="31">
        <v>32</v>
      </c>
      <c r="E6" s="24"/>
      <c r="F6" s="24"/>
      <c r="G6" s="32" t="s">
        <v>202</v>
      </c>
      <c r="H6" s="50" t="str">
        <f t="shared" si="0"/>
        <v>VARCHAR(32)</v>
      </c>
      <c r="I6" s="50"/>
      <c r="J6" s="50" t="str">
        <f t="shared" si="1"/>
        <v>`SCORE_LABEL2` varchar(32) COMMENT '灵豹分打分关键标签',</v>
      </c>
    </row>
    <row r="7" spans="1:10" ht="16" customHeight="1">
      <c r="A7" s="29">
        <f>A6+1</f>
        <v>4</v>
      </c>
      <c r="B7" s="30" t="s">
        <v>204</v>
      </c>
      <c r="C7" s="30" t="s">
        <v>265</v>
      </c>
      <c r="D7" s="31">
        <v>32</v>
      </c>
      <c r="E7" s="24"/>
      <c r="F7" s="24"/>
      <c r="G7" s="32" t="s">
        <v>202</v>
      </c>
      <c r="H7" s="50" t="str">
        <f t="shared" si="0"/>
        <v>VARCHAR(32)</v>
      </c>
      <c r="I7" s="50"/>
      <c r="J7" s="50" t="str">
        <f t="shared" si="1"/>
        <v>`SCORE_LABEL3` varchar(32) COMMENT '灵豹分打分关键标签',</v>
      </c>
    </row>
    <row r="8" spans="1:10" ht="16" customHeight="1">
      <c r="A8" s="29">
        <f>A6+1</f>
        <v>4</v>
      </c>
      <c r="B8" s="30" t="s">
        <v>205</v>
      </c>
      <c r="C8" s="30" t="s">
        <v>265</v>
      </c>
      <c r="D8" s="31">
        <v>32</v>
      </c>
      <c r="E8" s="24"/>
      <c r="F8" s="24"/>
      <c r="G8" s="32" t="s">
        <v>202</v>
      </c>
      <c r="H8" s="50" t="str">
        <f t="shared" si="0"/>
        <v>VARCHAR(32)</v>
      </c>
      <c r="I8" s="50"/>
      <c r="J8" s="50" t="str">
        <f t="shared" si="1"/>
        <v>`SCORE_LABEL4` varchar(32) COMMENT '灵豹分打分关键标签',</v>
      </c>
    </row>
    <row r="9" spans="1:10" ht="16" customHeight="1">
      <c r="A9" s="40"/>
      <c r="B9" s="30" t="s">
        <v>206</v>
      </c>
      <c r="C9" s="30" t="s">
        <v>265</v>
      </c>
      <c r="D9" s="31">
        <v>32</v>
      </c>
      <c r="E9" s="24"/>
      <c r="F9" s="24"/>
      <c r="G9" s="32" t="s">
        <v>202</v>
      </c>
      <c r="H9" s="50" t="str">
        <f t="shared" si="0"/>
        <v>VARCHAR(32)</v>
      </c>
      <c r="I9" s="50"/>
      <c r="J9" s="50" t="str">
        <f t="shared" si="1"/>
        <v>`SCORE_LABEL5` varchar(32) COMMENT '灵豹分打分关键标签',</v>
      </c>
    </row>
    <row r="10" spans="1:10" ht="16" customHeight="1">
      <c r="A10" s="29">
        <f>A5+1</f>
        <v>3</v>
      </c>
      <c r="B10" s="30" t="s">
        <v>207</v>
      </c>
      <c r="C10" s="30" t="s">
        <v>265</v>
      </c>
      <c r="D10" s="31">
        <v>32</v>
      </c>
      <c r="E10" s="24"/>
      <c r="F10" s="24"/>
      <c r="G10" s="32" t="s">
        <v>202</v>
      </c>
      <c r="H10" s="50" t="str">
        <f t="shared" si="0"/>
        <v>VARCHAR(32)</v>
      </c>
      <c r="I10" s="50"/>
      <c r="J10" s="50" t="str">
        <f t="shared" si="1"/>
        <v>`SCORE_LABEL6` varchar(32) COMMENT '灵豹分打分关键标签',</v>
      </c>
    </row>
    <row r="11" spans="1:10" ht="16" customHeight="1">
      <c r="A11" s="29">
        <f>A5+1</f>
        <v>3</v>
      </c>
      <c r="B11" s="30" t="s">
        <v>208</v>
      </c>
      <c r="C11" s="30" t="s">
        <v>265</v>
      </c>
      <c r="D11" s="31">
        <v>32</v>
      </c>
      <c r="E11" s="24"/>
      <c r="F11" s="24"/>
      <c r="G11" s="32" t="s">
        <v>202</v>
      </c>
      <c r="H11" s="50" t="str">
        <f t="shared" si="0"/>
        <v>VARCHAR(32)</v>
      </c>
      <c r="I11" s="50"/>
      <c r="J11" s="50" t="str">
        <f t="shared" si="1"/>
        <v>`SCORE_LABEL7` varchar(32) COMMENT '灵豹分打分关键标签',</v>
      </c>
    </row>
    <row r="12" spans="1:10" ht="16" customHeight="1">
      <c r="A12" s="29">
        <f>A5+1</f>
        <v>3</v>
      </c>
      <c r="B12" s="30" t="s">
        <v>209</v>
      </c>
      <c r="C12" s="30" t="s">
        <v>265</v>
      </c>
      <c r="D12" s="31">
        <v>32</v>
      </c>
      <c r="E12" s="24"/>
      <c r="F12" s="24"/>
      <c r="G12" s="32" t="s">
        <v>202</v>
      </c>
      <c r="H12" s="50" t="str">
        <f t="shared" si="0"/>
        <v>VARCHAR(32)</v>
      </c>
      <c r="I12" s="50"/>
      <c r="J12" s="50" t="str">
        <f t="shared" si="1"/>
        <v>`SCORE_LABEL8` varchar(32) COMMENT '灵豹分打分关键标签',</v>
      </c>
    </row>
    <row r="13" spans="1:10" ht="16" customHeight="1">
      <c r="A13" s="29">
        <f>A12+1</f>
        <v>4</v>
      </c>
      <c r="B13" s="30" t="s">
        <v>210</v>
      </c>
      <c r="C13" s="30" t="s">
        <v>265</v>
      </c>
      <c r="D13" s="31">
        <v>32</v>
      </c>
      <c r="E13" s="24"/>
      <c r="F13" s="24"/>
      <c r="G13" s="32" t="s">
        <v>202</v>
      </c>
      <c r="H13" s="50" t="str">
        <f t="shared" si="0"/>
        <v>VARCHAR(32)</v>
      </c>
      <c r="I13" s="50"/>
      <c r="J13" s="50" t="str">
        <f t="shared" si="1"/>
        <v>`SCORE_LABEL9` varchar(32) COMMENT '灵豹分打分关键标签',</v>
      </c>
    </row>
    <row r="14" spans="1:10" ht="16" customHeight="1">
      <c r="A14" s="29">
        <f>A12+1</f>
        <v>4</v>
      </c>
      <c r="B14" s="30" t="s">
        <v>211</v>
      </c>
      <c r="C14" s="30" t="s">
        <v>265</v>
      </c>
      <c r="D14" s="31">
        <v>32</v>
      </c>
      <c r="E14" s="24"/>
      <c r="F14" s="24"/>
      <c r="G14" s="32" t="s">
        <v>202</v>
      </c>
      <c r="H14" s="50" t="str">
        <f t="shared" si="0"/>
        <v>VARCHAR(32)</v>
      </c>
      <c r="I14" s="50"/>
      <c r="J14" s="50" t="str">
        <f t="shared" si="1"/>
        <v>`SCORE_LABEL10` varchar(32) COMMENT '灵豹分打分关键标签',</v>
      </c>
    </row>
    <row r="15" spans="1:10" ht="16" customHeight="1">
      <c r="A15" s="29">
        <f>A14+1</f>
        <v>5</v>
      </c>
      <c r="B15" s="30" t="s">
        <v>140</v>
      </c>
      <c r="C15" s="30" t="s">
        <v>78</v>
      </c>
      <c r="D15" s="31">
        <v>7</v>
      </c>
      <c r="E15" s="24"/>
      <c r="F15" s="24"/>
      <c r="G15" s="32" t="s">
        <v>141</v>
      </c>
      <c r="H15" s="50" t="str">
        <f t="shared" si="0"/>
        <v>DATE</v>
      </c>
      <c r="I15" s="50"/>
      <c r="J15" s="50" t="str">
        <f t="shared" si="1"/>
        <v>`CREATE_DATE` date COMMENT '创建日期',</v>
      </c>
    </row>
    <row r="16" spans="1:10" ht="16" customHeight="1">
      <c r="A16" s="29">
        <f>A15+1</f>
        <v>6</v>
      </c>
      <c r="B16" s="30" t="s">
        <v>142</v>
      </c>
      <c r="C16" s="30" t="s">
        <v>78</v>
      </c>
      <c r="D16" s="31">
        <v>7</v>
      </c>
      <c r="E16" s="24"/>
      <c r="F16" s="24"/>
      <c r="G16" s="32" t="s">
        <v>143</v>
      </c>
      <c r="H16" s="50" t="str">
        <f t="shared" si="0"/>
        <v>DATE</v>
      </c>
      <c r="I16" s="50"/>
      <c r="J16" s="50" t="str">
        <f t="shared" si="1"/>
        <v>`UPDATE_DATE` date COMMENT '更新日期',</v>
      </c>
    </row>
    <row r="17" spans="1:10" ht="16" customHeight="1">
      <c r="A17" s="29">
        <f>A16+1</f>
        <v>7</v>
      </c>
      <c r="B17" s="30" t="s">
        <v>67</v>
      </c>
      <c r="C17" s="30" t="s">
        <v>265</v>
      </c>
      <c r="D17" s="31">
        <v>1</v>
      </c>
      <c r="E17" s="24"/>
      <c r="F17" s="24"/>
      <c r="G17" s="32" t="s">
        <v>68</v>
      </c>
      <c r="H17" s="50" t="str">
        <f t="shared" si="0"/>
        <v>VARCHAR(1)</v>
      </c>
      <c r="I17" s="50"/>
      <c r="J17" s="50" t="str">
        <f t="shared" si="1"/>
        <v>`STATUS` varchar(1) COMMENT '0:无效；1:有效',</v>
      </c>
    </row>
    <row r="18" spans="1:10" ht="13.5" customHeight="1">
      <c r="A18" s="33"/>
      <c r="B18" s="34"/>
      <c r="C18" s="34"/>
      <c r="D18" s="34"/>
      <c r="E18" s="34"/>
      <c r="F18" s="34"/>
      <c r="G18" s="35"/>
    </row>
    <row r="19" spans="1:10" ht="16.5" customHeight="1">
      <c r="A19" s="36"/>
      <c r="B19" s="36"/>
      <c r="C19" s="36"/>
      <c r="D19" s="36"/>
      <c r="E19" s="36"/>
      <c r="F19" s="36"/>
      <c r="G19" s="36"/>
    </row>
    <row r="20" spans="1:10" ht="14.25" customHeight="1">
      <c r="A20" s="37"/>
      <c r="B20" s="37"/>
      <c r="C20" s="38" t="s">
        <v>69</v>
      </c>
      <c r="D20" s="37"/>
      <c r="E20" s="37"/>
      <c r="F20" s="37"/>
      <c r="G20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12"/>
  <sheetViews>
    <sheetView showGridLines="0" workbookViewId="0">
      <selection activeCell="H4" sqref="H4:J4"/>
    </sheetView>
  </sheetViews>
  <sheetFormatPr baseColWidth="10" defaultColWidth="8.83203125" defaultRowHeight="12.75" customHeight="1"/>
  <cols>
    <col min="1" max="1" width="9.33203125" style="49" customWidth="1"/>
    <col min="2" max="2" width="18.1640625" style="49" customWidth="1"/>
    <col min="3" max="3" width="9.33203125" style="49" customWidth="1"/>
    <col min="4" max="6" width="5" style="49" customWidth="1"/>
    <col min="7" max="7" width="26.83203125" style="49" customWidth="1"/>
    <col min="8" max="256" width="8.83203125" style="49" customWidth="1"/>
  </cols>
  <sheetData>
    <row r="1" spans="1:10" ht="16.5" customHeight="1">
      <c r="A1" s="103" t="s">
        <v>59</v>
      </c>
      <c r="B1" s="104"/>
      <c r="C1" s="105" t="s">
        <v>279</v>
      </c>
      <c r="D1" s="106"/>
      <c r="E1" s="106"/>
      <c r="F1" s="106"/>
      <c r="G1" s="107"/>
    </row>
    <row r="2" spans="1:10" ht="16" customHeight="1">
      <c r="A2" s="108" t="s">
        <v>18</v>
      </c>
      <c r="B2" s="109"/>
      <c r="C2" s="110" t="s">
        <v>54</v>
      </c>
      <c r="D2" s="111"/>
      <c r="E2" s="111"/>
      <c r="F2" s="111"/>
      <c r="G2" s="112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6" customHeight="1">
      <c r="A4" s="29">
        <v>1</v>
      </c>
      <c r="B4" s="30" t="s">
        <v>152</v>
      </c>
      <c r="C4" s="30" t="s">
        <v>265</v>
      </c>
      <c r="D4" s="31">
        <v>32</v>
      </c>
      <c r="E4" s="24"/>
      <c r="F4" s="30" t="s">
        <v>71</v>
      </c>
      <c r="G4" s="32" t="s">
        <v>212</v>
      </c>
      <c r="H4" s="50" t="str">
        <f>IF(C4="DATE",CONCATENATE(C4),CONCATENATE(C4,"(",D4,")"))</f>
        <v>VARCHAR(32)</v>
      </c>
      <c r="I4" s="50"/>
      <c r="J4" s="50" t="str">
        <f>CONCATENATE("`",B4,"` ",LOWER(H4),IF(F4="Y"," NOT NULL","")," COMMENT ","'",G4,"',")</f>
        <v>`TYPE_ID` varchar(32) NOT NULL COMMENT '行动类别ID',</v>
      </c>
    </row>
    <row r="5" spans="1:10" ht="29" customHeight="1">
      <c r="A5" s="29">
        <f>A4+1</f>
        <v>2</v>
      </c>
      <c r="B5" s="30" t="s">
        <v>213</v>
      </c>
      <c r="C5" s="30" t="s">
        <v>265</v>
      </c>
      <c r="D5" s="31">
        <v>32</v>
      </c>
      <c r="E5" s="24"/>
      <c r="F5" s="24"/>
      <c r="G5" s="32" t="s">
        <v>214</v>
      </c>
      <c r="H5" s="50" t="str">
        <f t="shared" ref="H5:H9" si="0">IF(C5="DATE",CONCATENATE(C5),CONCATENATE(C5,"(",D5,")"))</f>
        <v>VARCHAR(32)</v>
      </c>
      <c r="I5" s="50"/>
      <c r="J5" s="50" t="str">
        <f t="shared" ref="J5:J9" si="1">CONCATENATE("`",B5,"` ",LOWER(H5),IF(F5="Y"," NOT NULL","")," COMMENT ","'",G5,"',")</f>
        <v>`ACT_NM` varchar(32) COMMENT '行动名称（生日、升职、转发朋友圈等）',</v>
      </c>
    </row>
    <row r="6" spans="1:10" ht="29" customHeight="1">
      <c r="A6" s="29">
        <f>A5+1</f>
        <v>3</v>
      </c>
      <c r="B6" s="30" t="s">
        <v>215</v>
      </c>
      <c r="C6" s="30" t="s">
        <v>265</v>
      </c>
      <c r="D6" s="31">
        <v>32</v>
      </c>
      <c r="E6" s="24"/>
      <c r="F6" s="24"/>
      <c r="G6" s="32" t="s">
        <v>216</v>
      </c>
      <c r="H6" s="50" t="str">
        <f t="shared" si="0"/>
        <v>VARCHAR(32)</v>
      </c>
      <c r="I6" s="50"/>
      <c r="J6" s="50" t="str">
        <f t="shared" si="1"/>
        <v>`ACT_EVENT` varchar(32) COMMENT '行动处理方式（打电话、发微信、拜访等）',</v>
      </c>
    </row>
    <row r="7" spans="1:10" ht="16" customHeight="1">
      <c r="A7" s="29">
        <f>A6+1</f>
        <v>4</v>
      </c>
      <c r="B7" s="30" t="s">
        <v>140</v>
      </c>
      <c r="C7" s="30" t="s">
        <v>78</v>
      </c>
      <c r="D7" s="31">
        <v>7</v>
      </c>
      <c r="E7" s="24"/>
      <c r="F7" s="24"/>
      <c r="G7" s="32" t="s">
        <v>141</v>
      </c>
      <c r="H7" s="50" t="str">
        <f t="shared" si="0"/>
        <v>DATE</v>
      </c>
      <c r="I7" s="50"/>
      <c r="J7" s="50" t="str">
        <f t="shared" si="1"/>
        <v>`CREATE_DATE` date COMMENT '创建日期',</v>
      </c>
    </row>
    <row r="8" spans="1:10" ht="16" customHeight="1">
      <c r="A8" s="29">
        <f>A7+1</f>
        <v>5</v>
      </c>
      <c r="B8" s="30" t="s">
        <v>142</v>
      </c>
      <c r="C8" s="30" t="s">
        <v>78</v>
      </c>
      <c r="D8" s="31">
        <v>7</v>
      </c>
      <c r="E8" s="24"/>
      <c r="F8" s="24"/>
      <c r="G8" s="32" t="s">
        <v>143</v>
      </c>
      <c r="H8" s="50" t="str">
        <f t="shared" si="0"/>
        <v>DATE</v>
      </c>
      <c r="I8" s="50"/>
      <c r="J8" s="50" t="str">
        <f t="shared" si="1"/>
        <v>`UPDATE_DATE` date COMMENT '更新日期',</v>
      </c>
    </row>
    <row r="9" spans="1:10" ht="16" customHeight="1">
      <c r="A9" s="29">
        <f>A8+1</f>
        <v>6</v>
      </c>
      <c r="B9" s="30" t="s">
        <v>67</v>
      </c>
      <c r="C9" s="30" t="s">
        <v>265</v>
      </c>
      <c r="D9" s="31">
        <v>1</v>
      </c>
      <c r="E9" s="24"/>
      <c r="F9" s="24"/>
      <c r="G9" s="32" t="s">
        <v>68</v>
      </c>
      <c r="H9" s="50" t="str">
        <f t="shared" si="0"/>
        <v>VARCHAR(1)</v>
      </c>
      <c r="I9" s="50"/>
      <c r="J9" s="50" t="str">
        <f t="shared" si="1"/>
        <v>`STATUS` varchar(1) COMMENT '0:无效；1:有效',</v>
      </c>
    </row>
    <row r="10" spans="1:10" ht="13.5" customHeight="1">
      <c r="A10" s="33"/>
      <c r="B10" s="34"/>
      <c r="C10" s="34"/>
      <c r="D10" s="34"/>
      <c r="E10" s="34"/>
      <c r="F10" s="34"/>
      <c r="G10" s="35"/>
    </row>
    <row r="11" spans="1:10" ht="16.5" customHeight="1">
      <c r="A11" s="36"/>
      <c r="B11" s="36"/>
      <c r="C11" s="36"/>
      <c r="D11" s="36"/>
      <c r="E11" s="36"/>
      <c r="F11" s="36"/>
      <c r="G11" s="36"/>
    </row>
    <row r="12" spans="1:10" ht="14.25" customHeight="1">
      <c r="A12" s="37"/>
      <c r="B12" s="37"/>
      <c r="C12" s="38" t="s">
        <v>69</v>
      </c>
      <c r="D12" s="37"/>
      <c r="E12" s="37"/>
      <c r="F12" s="37"/>
      <c r="G12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V17"/>
  <sheetViews>
    <sheetView showGridLines="0" tabSelected="1" workbookViewId="0">
      <selection activeCell="J4" sqref="J4:J14"/>
    </sheetView>
  </sheetViews>
  <sheetFormatPr baseColWidth="10" defaultColWidth="8.83203125" defaultRowHeight="12.75" customHeight="1"/>
  <cols>
    <col min="1" max="1" width="9.33203125" style="50" customWidth="1"/>
    <col min="2" max="2" width="18.1640625" style="50" customWidth="1"/>
    <col min="3" max="3" width="9.33203125" style="50" customWidth="1"/>
    <col min="4" max="6" width="5" style="50" customWidth="1"/>
    <col min="7" max="7" width="26.83203125" style="50" customWidth="1"/>
    <col min="8" max="256" width="8.83203125" style="50" customWidth="1"/>
  </cols>
  <sheetData>
    <row r="1" spans="1:10" ht="16.5" customHeight="1">
      <c r="A1" s="103" t="s">
        <v>59</v>
      </c>
      <c r="B1" s="104"/>
      <c r="C1" s="105" t="s">
        <v>280</v>
      </c>
      <c r="D1" s="106"/>
      <c r="E1" s="106"/>
      <c r="F1" s="106"/>
      <c r="G1" s="107"/>
    </row>
    <row r="2" spans="1:10" ht="16" customHeight="1">
      <c r="A2" s="108" t="s">
        <v>18</v>
      </c>
      <c r="B2" s="109"/>
      <c r="C2" s="110" t="s">
        <v>57</v>
      </c>
      <c r="D2" s="111"/>
      <c r="E2" s="111"/>
      <c r="F2" s="111"/>
      <c r="G2" s="112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6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32" t="s">
        <v>217</v>
      </c>
      <c r="H4" s="50" t="str">
        <f>IF(C4="DATE",CONCATENATE(C4),CONCATENATE(C4,"(",D4,")"))</f>
        <v>VARCHAR(32)</v>
      </c>
      <c r="J4" s="50" t="str">
        <f>CONCATENATE("`",B4,"` ",LOWER(H4),IF(F4="Y"," NOT NULL","")," COMMENT ","'",G4,"',")</f>
        <v>`ID` varchar(32) NOT NULL COMMENT '行动类ID',</v>
      </c>
    </row>
    <row r="5" spans="1:10" ht="16" customHeight="1">
      <c r="A5" s="29">
        <f t="shared" ref="A5:A6" si="0">A4+1</f>
        <v>2</v>
      </c>
      <c r="B5" s="30" t="s">
        <v>257</v>
      </c>
      <c r="C5" s="30" t="s">
        <v>265</v>
      </c>
      <c r="D5" s="31">
        <v>32</v>
      </c>
      <c r="E5" s="51"/>
      <c r="F5" s="51"/>
      <c r="G5" s="32" t="s">
        <v>160</v>
      </c>
      <c r="H5" s="50" t="str">
        <f t="shared" ref="H5" si="1">IF(C5="DATE",CONCATENATE(C5),CONCATENATE(C5,"(",D5,")"))</f>
        <v>VARCHAR(32)</v>
      </c>
      <c r="J5" s="50" t="str">
        <f t="shared" ref="J5" si="2">CONCATENATE("`",B5,"` ",LOWER(H5),IF(F5="Y"," NOT NULL","")," COMMENT ","'",G5,"',")</f>
        <v>`SALES_ID` varchar(32) COMMENT '客户ID',</v>
      </c>
    </row>
    <row r="6" spans="1:10" ht="16" customHeight="1">
      <c r="A6" s="29">
        <f t="shared" si="0"/>
        <v>3</v>
      </c>
      <c r="B6" s="30" t="s">
        <v>66</v>
      </c>
      <c r="C6" s="30" t="s">
        <v>265</v>
      </c>
      <c r="D6" s="31">
        <v>32</v>
      </c>
      <c r="E6" s="24"/>
      <c r="F6" s="24"/>
      <c r="G6" s="32" t="s">
        <v>160</v>
      </c>
      <c r="H6" s="50" t="str">
        <f t="shared" ref="H6:H14" si="3">IF(C6="DATE",CONCATENATE(C6),CONCATENATE(C6,"(",D6,")"))</f>
        <v>VARCHAR(32)</v>
      </c>
      <c r="J6" s="50" t="str">
        <f t="shared" ref="J6:J14" si="4">CONCATENATE("`",B6,"` ",LOWER(H6),IF(F6="Y"," NOT NULL","")," COMMENT ","'",G6,"',")</f>
        <v>`CUST_ID` varchar(32) COMMENT '客户ID',</v>
      </c>
    </row>
    <row r="7" spans="1:10" ht="16" customHeight="1">
      <c r="A7" s="29">
        <f>A6+1</f>
        <v>4</v>
      </c>
      <c r="B7" s="30" t="s">
        <v>218</v>
      </c>
      <c r="C7" s="30" t="s">
        <v>265</v>
      </c>
      <c r="D7" s="31">
        <v>32</v>
      </c>
      <c r="E7" s="24"/>
      <c r="F7" s="24"/>
      <c r="G7" s="32" t="s">
        <v>212</v>
      </c>
      <c r="H7" s="50" t="str">
        <f t="shared" si="3"/>
        <v>VARCHAR(32)</v>
      </c>
      <c r="J7" s="50" t="str">
        <f t="shared" si="4"/>
        <v>`ACT_TYPE` varchar(32) COMMENT '行动类别ID',</v>
      </c>
    </row>
    <row r="8" spans="1:10" ht="29" customHeight="1">
      <c r="A8" s="29">
        <f>A7+1</f>
        <v>5</v>
      </c>
      <c r="B8" s="30" t="s">
        <v>219</v>
      </c>
      <c r="C8" s="30" t="s">
        <v>78</v>
      </c>
      <c r="D8" s="31">
        <v>7</v>
      </c>
      <c r="E8" s="24"/>
      <c r="F8" s="24"/>
      <c r="G8" s="32" t="s">
        <v>220</v>
      </c>
      <c r="H8" s="50" t="str">
        <f t="shared" si="3"/>
        <v>DATE</v>
      </c>
      <c r="J8" s="50" t="str">
        <f t="shared" si="4"/>
        <v>`ACT_GENERATE_DATE` date COMMENT '行动生成日期（捕捉到动态，生成行动的日期）',</v>
      </c>
    </row>
    <row r="9" spans="1:10" ht="29" customHeight="1">
      <c r="A9" s="29">
        <f>A8+1</f>
        <v>6</v>
      </c>
      <c r="B9" s="30" t="s">
        <v>221</v>
      </c>
      <c r="C9" s="30" t="s">
        <v>78</v>
      </c>
      <c r="D9" s="31">
        <v>7</v>
      </c>
      <c r="E9" s="24"/>
      <c r="F9" s="24"/>
      <c r="G9" s="32" t="s">
        <v>222</v>
      </c>
      <c r="H9" s="50" t="str">
        <f t="shared" si="3"/>
        <v>DATE</v>
      </c>
      <c r="J9" s="50" t="str">
        <f t="shared" si="4"/>
        <v>`ACT_EXPIRE_DATE` date COMMENT '行动失效日期（需要什么日期前采取行动）',</v>
      </c>
    </row>
    <row r="10" spans="1:10" ht="29" customHeight="1">
      <c r="A10" s="29">
        <f>A9+1</f>
        <v>7</v>
      </c>
      <c r="B10" s="30" t="s">
        <v>223</v>
      </c>
      <c r="C10" s="30" t="s">
        <v>265</v>
      </c>
      <c r="D10" s="31">
        <v>32</v>
      </c>
      <c r="E10" s="24"/>
      <c r="F10" s="24"/>
      <c r="G10" s="32" t="s">
        <v>224</v>
      </c>
      <c r="H10" s="50" t="str">
        <f t="shared" si="3"/>
        <v>VARCHAR(32)</v>
      </c>
      <c r="J10" s="50" t="str">
        <f t="shared" si="4"/>
        <v>`ACT_SOURCE_TYPE` varchar(32) COMMENT '行动事件行程的原始动态数据类型（跟LP_DS_SRC_TYPE相关联）',</v>
      </c>
    </row>
    <row r="11" spans="1:10" ht="29" customHeight="1">
      <c r="A11" s="40"/>
      <c r="B11" s="30" t="s">
        <v>225</v>
      </c>
      <c r="C11" s="30" t="s">
        <v>265</v>
      </c>
      <c r="D11" s="31">
        <v>32</v>
      </c>
      <c r="E11" s="24"/>
      <c r="F11" s="24"/>
      <c r="G11" s="32" t="s">
        <v>226</v>
      </c>
      <c r="H11" s="50" t="str">
        <f t="shared" si="3"/>
        <v>VARCHAR(32)</v>
      </c>
      <c r="J11" s="50" t="str">
        <f t="shared" si="4"/>
        <v>`ACT_SOURCE_ID` varchar(32) COMMENT '行动事件行程的原始动态数据ID（跟不同类型的爬取数据表关联）',</v>
      </c>
    </row>
    <row r="12" spans="1:10" ht="16" customHeight="1">
      <c r="A12" s="29">
        <f>A9+1</f>
        <v>7</v>
      </c>
      <c r="B12" s="30" t="s">
        <v>140</v>
      </c>
      <c r="C12" s="30" t="s">
        <v>78</v>
      </c>
      <c r="D12" s="31">
        <v>7</v>
      </c>
      <c r="E12" s="24"/>
      <c r="F12" s="24"/>
      <c r="G12" s="32" t="s">
        <v>141</v>
      </c>
      <c r="H12" s="50" t="str">
        <f t="shared" si="3"/>
        <v>DATE</v>
      </c>
      <c r="J12" s="50" t="str">
        <f t="shared" si="4"/>
        <v>`CREATE_DATE` date COMMENT '创建日期',</v>
      </c>
    </row>
    <row r="13" spans="1:10" ht="16" customHeight="1">
      <c r="A13" s="29">
        <f>A12+1</f>
        <v>8</v>
      </c>
      <c r="B13" s="30" t="s">
        <v>142</v>
      </c>
      <c r="C13" s="30" t="s">
        <v>78</v>
      </c>
      <c r="D13" s="31">
        <v>7</v>
      </c>
      <c r="E13" s="24"/>
      <c r="F13" s="24"/>
      <c r="G13" s="32" t="s">
        <v>143</v>
      </c>
      <c r="H13" s="50" t="str">
        <f t="shared" si="3"/>
        <v>DATE</v>
      </c>
      <c r="J13" s="50" t="str">
        <f t="shared" si="4"/>
        <v>`UPDATE_DATE` date COMMENT '更新日期',</v>
      </c>
    </row>
    <row r="14" spans="1:10" ht="16" customHeight="1">
      <c r="A14" s="29">
        <f>A12+1</f>
        <v>8</v>
      </c>
      <c r="B14" s="30" t="s">
        <v>67</v>
      </c>
      <c r="C14" s="30" t="s">
        <v>265</v>
      </c>
      <c r="D14" s="31">
        <v>1</v>
      </c>
      <c r="E14" s="24"/>
      <c r="F14" s="24"/>
      <c r="G14" s="32" t="s">
        <v>68</v>
      </c>
      <c r="H14" s="50" t="str">
        <f t="shared" si="3"/>
        <v>VARCHAR(1)</v>
      </c>
      <c r="J14" s="50" t="str">
        <f t="shared" si="4"/>
        <v>`STATUS` varchar(1) COMMENT '0:无效；1:有效',</v>
      </c>
    </row>
    <row r="15" spans="1:10" ht="13.5" customHeight="1">
      <c r="A15" s="33"/>
      <c r="B15" s="34"/>
      <c r="C15" s="34"/>
      <c r="D15" s="34"/>
      <c r="E15" s="34"/>
      <c r="F15" s="34"/>
      <c r="G15" s="35"/>
    </row>
    <row r="16" spans="1:10" ht="16.5" customHeight="1">
      <c r="A16" s="36"/>
      <c r="B16" s="36"/>
      <c r="C16" s="36"/>
      <c r="D16" s="36"/>
      <c r="E16" s="36"/>
      <c r="F16" s="36"/>
      <c r="G16" s="36"/>
    </row>
    <row r="17" spans="1:7" ht="14.25" customHeight="1">
      <c r="A17" s="37"/>
      <c r="B17" s="37"/>
      <c r="C17" s="38" t="s">
        <v>69</v>
      </c>
      <c r="D17" s="37"/>
      <c r="E17" s="37"/>
      <c r="F17" s="37"/>
      <c r="G17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4"/>
  <sheetViews>
    <sheetView showGridLines="0" workbookViewId="0">
      <selection activeCell="E2" sqref="E2"/>
    </sheetView>
  </sheetViews>
  <sheetFormatPr baseColWidth="10" defaultColWidth="8.83203125" defaultRowHeight="12.75" customHeight="1"/>
  <cols>
    <col min="1" max="1" width="9.83203125" style="14" customWidth="1"/>
    <col min="2" max="2" width="7.6640625" style="14" customWidth="1"/>
    <col min="3" max="4" width="28.33203125" style="14" customWidth="1"/>
    <col min="5" max="5" width="57.33203125" style="14" customWidth="1"/>
    <col min="6" max="256" width="8.83203125" style="14" customWidth="1"/>
  </cols>
  <sheetData>
    <row r="1" spans="1:5" ht="13" customHeight="1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</row>
    <row r="2" spans="1:5" ht="28" customHeight="1">
      <c r="A2" s="100" t="s">
        <v>19</v>
      </c>
      <c r="B2" s="16">
        <v>1</v>
      </c>
      <c r="C2" s="17" t="s">
        <v>20</v>
      </c>
      <c r="D2" s="17" t="s">
        <v>21</v>
      </c>
      <c r="E2" s="18" t="s">
        <v>22</v>
      </c>
    </row>
    <row r="3" spans="1:5" ht="28" customHeight="1">
      <c r="A3" s="101"/>
      <c r="B3" s="16">
        <f t="shared" ref="B3:B13" si="0">B2+1</f>
        <v>2</v>
      </c>
      <c r="C3" s="17" t="s">
        <v>23</v>
      </c>
      <c r="D3" s="17" t="s">
        <v>24</v>
      </c>
      <c r="E3" s="18" t="s">
        <v>25</v>
      </c>
    </row>
    <row r="4" spans="1:5" ht="28" customHeight="1">
      <c r="A4" s="102"/>
      <c r="B4" s="16">
        <f t="shared" si="0"/>
        <v>3</v>
      </c>
      <c r="C4" s="17" t="s">
        <v>26</v>
      </c>
      <c r="D4" s="17" t="s">
        <v>27</v>
      </c>
      <c r="E4" s="18" t="s">
        <v>28</v>
      </c>
    </row>
    <row r="5" spans="1:5" ht="28" customHeight="1">
      <c r="A5" s="100" t="s">
        <v>29</v>
      </c>
      <c r="B5" s="16">
        <f t="shared" si="0"/>
        <v>4</v>
      </c>
      <c r="C5" s="17" t="s">
        <v>30</v>
      </c>
      <c r="D5" s="17" t="s">
        <v>31</v>
      </c>
      <c r="E5" s="18" t="s">
        <v>32</v>
      </c>
    </row>
    <row r="6" spans="1:5" ht="28" customHeight="1">
      <c r="A6" s="101"/>
      <c r="B6" s="16">
        <f t="shared" si="0"/>
        <v>5</v>
      </c>
      <c r="C6" s="17" t="s">
        <v>33</v>
      </c>
      <c r="D6" s="17" t="s">
        <v>34</v>
      </c>
      <c r="E6" s="18" t="s">
        <v>35</v>
      </c>
    </row>
    <row r="7" spans="1:5" ht="28" customHeight="1">
      <c r="A7" s="101"/>
      <c r="B7" s="16">
        <f t="shared" si="0"/>
        <v>6</v>
      </c>
      <c r="C7" s="17" t="s">
        <v>36</v>
      </c>
      <c r="D7" s="17" t="s">
        <v>37</v>
      </c>
      <c r="E7" s="18" t="s">
        <v>38</v>
      </c>
    </row>
    <row r="8" spans="1:5" ht="28" customHeight="1">
      <c r="A8" s="101"/>
      <c r="B8" s="16">
        <f t="shared" si="0"/>
        <v>7</v>
      </c>
      <c r="C8" s="17" t="s">
        <v>39</v>
      </c>
      <c r="D8" s="17" t="s">
        <v>40</v>
      </c>
      <c r="E8" s="18" t="s">
        <v>41</v>
      </c>
    </row>
    <row r="9" spans="1:5" ht="28" customHeight="1">
      <c r="A9" s="102"/>
      <c r="B9" s="16">
        <f t="shared" si="0"/>
        <v>8</v>
      </c>
      <c r="C9" s="17" t="s">
        <v>42</v>
      </c>
      <c r="D9" s="17" t="s">
        <v>43</v>
      </c>
      <c r="E9" s="18" t="s">
        <v>44</v>
      </c>
    </row>
    <row r="10" spans="1:5" ht="28" customHeight="1">
      <c r="A10" s="100" t="s">
        <v>45</v>
      </c>
      <c r="B10" s="16">
        <f t="shared" si="0"/>
        <v>9</v>
      </c>
      <c r="C10" s="17" t="s">
        <v>46</v>
      </c>
      <c r="D10" s="17" t="s">
        <v>47</v>
      </c>
      <c r="E10" s="18" t="s">
        <v>48</v>
      </c>
    </row>
    <row r="11" spans="1:5" ht="28" customHeight="1">
      <c r="A11" s="102"/>
      <c r="B11" s="16">
        <f t="shared" si="0"/>
        <v>10</v>
      </c>
      <c r="C11" s="17" t="s">
        <v>49</v>
      </c>
      <c r="D11" s="17" t="s">
        <v>50</v>
      </c>
      <c r="E11" s="18" t="s">
        <v>51</v>
      </c>
    </row>
    <row r="12" spans="1:5" ht="28" customHeight="1">
      <c r="A12" s="100" t="s">
        <v>52</v>
      </c>
      <c r="B12" s="16">
        <f t="shared" si="0"/>
        <v>11</v>
      </c>
      <c r="C12" s="17" t="s">
        <v>53</v>
      </c>
      <c r="D12" s="17" t="s">
        <v>54</v>
      </c>
      <c r="E12" s="18" t="s">
        <v>55</v>
      </c>
    </row>
    <row r="13" spans="1:5" ht="28" customHeight="1">
      <c r="A13" s="102"/>
      <c r="B13" s="16">
        <f t="shared" si="0"/>
        <v>12</v>
      </c>
      <c r="C13" s="17" t="s">
        <v>56</v>
      </c>
      <c r="D13" s="17" t="s">
        <v>57</v>
      </c>
      <c r="E13" s="18" t="s">
        <v>58</v>
      </c>
    </row>
    <row r="14" spans="1:5" ht="28" customHeight="1">
      <c r="A14" s="19"/>
      <c r="B14" s="20"/>
      <c r="C14" s="21"/>
      <c r="D14" s="22"/>
      <c r="E14" s="20"/>
    </row>
  </sheetData>
  <mergeCells count="4">
    <mergeCell ref="A2:A4"/>
    <mergeCell ref="A5:A9"/>
    <mergeCell ref="A10:A11"/>
    <mergeCell ref="A12:A13"/>
  </mergeCells>
  <phoneticPr fontId="11" type="noConversion"/>
  <pageMargins left="0.8" right="0.8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0"/>
  <sheetViews>
    <sheetView showGridLines="0" workbookViewId="0">
      <selection activeCell="B6" sqref="B6"/>
    </sheetView>
  </sheetViews>
  <sheetFormatPr baseColWidth="10" defaultColWidth="8.83203125" defaultRowHeight="12.75" customHeight="1"/>
  <cols>
    <col min="1" max="1" width="9.33203125" style="23" customWidth="1"/>
    <col min="2" max="2" width="18.1640625" style="23" customWidth="1"/>
    <col min="3" max="3" width="9.33203125" style="23" customWidth="1"/>
    <col min="4" max="6" width="5" style="23" customWidth="1"/>
    <col min="7" max="7" width="26.83203125" style="23" customWidth="1"/>
    <col min="8" max="256" width="8.83203125" style="23" customWidth="1"/>
  </cols>
  <sheetData>
    <row r="1" spans="1:256" ht="16.5" customHeight="1">
      <c r="A1" s="103" t="s">
        <v>59</v>
      </c>
      <c r="B1" s="104"/>
      <c r="C1" s="105" t="s">
        <v>256</v>
      </c>
      <c r="D1" s="106"/>
      <c r="E1" s="106"/>
      <c r="F1" s="106"/>
      <c r="G1" s="107"/>
    </row>
    <row r="2" spans="1:256" ht="16" customHeight="1">
      <c r="A2" s="108" t="s">
        <v>18</v>
      </c>
      <c r="B2" s="109"/>
      <c r="C2" s="110" t="s">
        <v>27</v>
      </c>
      <c r="D2" s="111"/>
      <c r="E2" s="111"/>
      <c r="F2" s="111"/>
      <c r="G2" s="112"/>
    </row>
    <row r="3" spans="1:256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256" ht="16" customHeight="1">
      <c r="A4" s="29">
        <v>1</v>
      </c>
      <c r="B4" s="30" t="s">
        <v>262</v>
      </c>
      <c r="C4" s="30" t="s">
        <v>265</v>
      </c>
      <c r="D4" s="31">
        <v>11</v>
      </c>
      <c r="E4" s="51"/>
      <c r="F4" s="51"/>
      <c r="G4" s="32" t="s">
        <v>263</v>
      </c>
      <c r="H4" s="50"/>
      <c r="I4" s="50"/>
      <c r="J4" s="50" t="str">
        <f>CONCATENATE("`",B4,"` ",LOWER(C4),"(",D4,")"," COMMENT ","'",G4,"',")</f>
        <v>`ID` varchar(11) COMMENT '自增ID，索引用',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</row>
    <row r="5" spans="1:256" ht="16" customHeight="1">
      <c r="A5" s="29">
        <v>1</v>
      </c>
      <c r="B5" s="30" t="s">
        <v>257</v>
      </c>
      <c r="C5" s="30" t="s">
        <v>265</v>
      </c>
      <c r="D5" s="31">
        <v>32</v>
      </c>
      <c r="E5" s="24"/>
      <c r="F5" s="24"/>
      <c r="G5" s="32" t="s">
        <v>258</v>
      </c>
      <c r="J5" s="50" t="str">
        <f t="shared" ref="J5:J7" si="0">CONCATENATE("`",B5,"` ",LOWER(C5),"(",D5,")"," COMMENT ","'",G5,"',")</f>
        <v>`SALES_ID` varchar(32) COMMENT '业务员主表的KEY，1对N',</v>
      </c>
    </row>
    <row r="6" spans="1:256" ht="16" customHeight="1">
      <c r="A6" s="29">
        <v>2</v>
      </c>
      <c r="B6" s="30" t="s">
        <v>227</v>
      </c>
      <c r="C6" s="30" t="s">
        <v>265</v>
      </c>
      <c r="D6" s="31">
        <v>32</v>
      </c>
      <c r="E6" s="24"/>
      <c r="F6" s="24"/>
      <c r="G6" s="32" t="s">
        <v>259</v>
      </c>
      <c r="J6" s="50" t="str">
        <f t="shared" si="0"/>
        <v>`CUST_ID` varchar(32) COMMENT '客户主表的KEY，基本为1对1',</v>
      </c>
    </row>
    <row r="7" spans="1:256" ht="16" customHeight="1">
      <c r="A7" s="29">
        <v>3</v>
      </c>
      <c r="B7" s="30" t="s">
        <v>260</v>
      </c>
      <c r="C7" s="30" t="s">
        <v>265</v>
      </c>
      <c r="D7" s="31">
        <v>1</v>
      </c>
      <c r="E7" s="24"/>
      <c r="F7" s="24"/>
      <c r="G7" s="32" t="s">
        <v>261</v>
      </c>
      <c r="J7" s="50" t="str">
        <f t="shared" si="0"/>
        <v>`STATUS` varchar(1) COMMENT '0:无效；1:有效',</v>
      </c>
    </row>
    <row r="8" spans="1:256" ht="13.5" customHeight="1">
      <c r="A8" s="33"/>
      <c r="B8" s="34"/>
      <c r="C8" s="34"/>
      <c r="D8" s="34"/>
      <c r="E8" s="34"/>
      <c r="F8" s="34"/>
      <c r="G8" s="35"/>
    </row>
    <row r="9" spans="1:256" ht="16.5" customHeight="1">
      <c r="A9" s="36"/>
      <c r="B9" s="36"/>
      <c r="C9" s="36"/>
      <c r="D9" s="36"/>
      <c r="E9" s="36"/>
      <c r="F9" s="36"/>
      <c r="G9" s="36"/>
    </row>
    <row r="10" spans="1:256" ht="14.25" customHeight="1">
      <c r="A10" s="37"/>
      <c r="B10" s="37"/>
      <c r="C10" s="38" t="s">
        <v>69</v>
      </c>
      <c r="D10" s="37"/>
      <c r="E10" s="37"/>
      <c r="F10" s="37"/>
      <c r="G10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44"/>
  <sheetViews>
    <sheetView showGridLines="0" topLeftCell="A6" workbookViewId="0">
      <selection activeCell="B21" sqref="B21"/>
    </sheetView>
  </sheetViews>
  <sheetFormatPr baseColWidth="10" defaultColWidth="8.83203125" defaultRowHeight="12.75" customHeight="1"/>
  <cols>
    <col min="1" max="1" width="9.33203125" style="39" customWidth="1"/>
    <col min="2" max="2" width="18.1640625" style="39" customWidth="1"/>
    <col min="3" max="3" width="9.33203125" style="39" customWidth="1"/>
    <col min="4" max="6" width="5" style="39" customWidth="1"/>
    <col min="7" max="7" width="63.83203125" style="39" customWidth="1"/>
    <col min="8" max="10" width="8.83203125" style="39" customWidth="1"/>
    <col min="11" max="11" width="8.83203125" style="50" customWidth="1"/>
    <col min="12" max="256" width="8.83203125" style="39" customWidth="1"/>
  </cols>
  <sheetData>
    <row r="1" spans="1:13" ht="16.5" customHeight="1">
      <c r="A1" s="103" t="s">
        <v>59</v>
      </c>
      <c r="B1" s="104"/>
      <c r="C1" s="105" t="s">
        <v>268</v>
      </c>
      <c r="D1" s="106"/>
      <c r="E1" s="106"/>
      <c r="F1" s="106"/>
      <c r="G1" s="107"/>
    </row>
    <row r="2" spans="1:13" ht="16" customHeight="1">
      <c r="A2" s="108" t="s">
        <v>18</v>
      </c>
      <c r="B2" s="109"/>
      <c r="C2" s="110" t="s">
        <v>267</v>
      </c>
      <c r="D2" s="111"/>
      <c r="E2" s="111"/>
      <c r="F2" s="111"/>
      <c r="G2" s="112"/>
    </row>
    <row r="3" spans="1:13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3" ht="14">
      <c r="A4" s="29">
        <v>1</v>
      </c>
      <c r="B4" s="30" t="s">
        <v>70</v>
      </c>
      <c r="C4" s="30" t="s">
        <v>266</v>
      </c>
      <c r="D4" s="31">
        <v>32</v>
      </c>
      <c r="E4" s="24"/>
      <c r="F4" s="30" t="s">
        <v>71</v>
      </c>
      <c r="G4" s="25"/>
      <c r="I4" s="115"/>
      <c r="J4" s="39" t="str">
        <f>CONCATENATE("`",B4,"` ",LOWER(C4),"(",D4,")"," COMMENT ","'",G4,"',")</f>
        <v>`ID` varchar(32) COMMENT '',</v>
      </c>
      <c r="K4" s="114"/>
      <c r="L4" s="114"/>
      <c r="M4" s="113"/>
    </row>
    <row r="5" spans="1:13" ht="14">
      <c r="A5" s="29">
        <f>A4+1</f>
        <v>2</v>
      </c>
      <c r="B5" s="30" t="s">
        <v>72</v>
      </c>
      <c r="C5" s="30" t="s">
        <v>265</v>
      </c>
      <c r="D5" s="31">
        <v>2</v>
      </c>
      <c r="E5" s="24"/>
      <c r="F5" s="24"/>
      <c r="G5" s="32" t="s">
        <v>264</v>
      </c>
      <c r="J5" s="50" t="str">
        <f t="shared" ref="J5:J41" si="0">CONCATENATE("`",B5,"` ",LOWER(C5),"(",D5,")"," COMMENT ","'",G5,"',")</f>
        <v>`SRC` varchar(2) COMMENT '0:通讯录；1:微信；2:手工添加',</v>
      </c>
    </row>
    <row r="6" spans="1:13" ht="14">
      <c r="A6" s="29">
        <f>A5+1</f>
        <v>3</v>
      </c>
      <c r="B6" s="30" t="s">
        <v>73</v>
      </c>
      <c r="C6" s="30" t="s">
        <v>265</v>
      </c>
      <c r="D6" s="31">
        <v>2</v>
      </c>
      <c r="E6" s="24"/>
      <c r="F6" s="24"/>
      <c r="G6" s="32" t="s">
        <v>74</v>
      </c>
      <c r="J6" s="50" t="str">
        <f t="shared" si="0"/>
        <v>`PHASE` varchar(2) COMMENT '当前阶段：0:未接触；1:接触中；2:已成交；3:已复购',</v>
      </c>
    </row>
    <row r="7" spans="1:13" ht="14">
      <c r="A7" s="29">
        <f>A6+1</f>
        <v>4</v>
      </c>
      <c r="B7" s="30" t="s">
        <v>75</v>
      </c>
      <c r="C7" s="30" t="s">
        <v>265</v>
      </c>
      <c r="D7" s="31">
        <v>2</v>
      </c>
      <c r="E7" s="24"/>
      <c r="F7" s="24"/>
      <c r="G7" s="32" t="s">
        <v>76</v>
      </c>
      <c r="J7" s="50" t="str">
        <f t="shared" si="0"/>
        <v>`SEX` varchar(2) COMMENT 'M：男；F：女。来自微信账号、通讯录备注，或外部标签',</v>
      </c>
    </row>
    <row r="8" spans="1:13" ht="14">
      <c r="A8" s="40"/>
      <c r="B8" s="30" t="s">
        <v>77</v>
      </c>
      <c r="C8" s="30" t="s">
        <v>78</v>
      </c>
      <c r="D8" s="31"/>
      <c r="E8" s="24"/>
      <c r="F8" s="24"/>
      <c r="G8" s="32" t="s">
        <v>79</v>
      </c>
      <c r="J8" s="50" t="str">
        <f t="shared" si="0"/>
        <v>`BIRTH_DATE` date() COMMENT '来自外部数据源',</v>
      </c>
    </row>
    <row r="9" spans="1:13" ht="14">
      <c r="A9" s="40"/>
      <c r="B9" s="30" t="s">
        <v>80</v>
      </c>
      <c r="C9" s="30" t="s">
        <v>265</v>
      </c>
      <c r="D9" s="31">
        <v>50</v>
      </c>
      <c r="E9" s="24"/>
      <c r="F9" s="24"/>
      <c r="G9" s="32" t="s">
        <v>81</v>
      </c>
      <c r="J9" s="50" t="str">
        <f t="shared" si="0"/>
        <v>`ADDRESS` varchar(50) COMMENT '详细地址',</v>
      </c>
    </row>
    <row r="10" spans="1:13" ht="14">
      <c r="A10" s="40"/>
      <c r="B10" s="30" t="s">
        <v>82</v>
      </c>
      <c r="C10" s="30" t="s">
        <v>265</v>
      </c>
      <c r="D10" s="31">
        <v>2</v>
      </c>
      <c r="E10" s="24"/>
      <c r="F10" s="24"/>
      <c r="G10" s="32" t="s">
        <v>83</v>
      </c>
      <c r="J10" s="50" t="str">
        <f t="shared" si="0"/>
        <v>`MARRIAGE` varchar(2) COMMENT '0:未婚；1:已婚',</v>
      </c>
    </row>
    <row r="11" spans="1:13" ht="14">
      <c r="A11" s="40"/>
      <c r="B11" s="30" t="s">
        <v>84</v>
      </c>
      <c r="C11" s="30" t="s">
        <v>265</v>
      </c>
      <c r="D11" s="31">
        <v>1</v>
      </c>
      <c r="E11" s="31">
        <v>0</v>
      </c>
      <c r="F11" s="24"/>
      <c r="G11" s="32" t="s">
        <v>85</v>
      </c>
      <c r="J11" s="50" t="str">
        <f t="shared" si="0"/>
        <v>`CHILD` varchar(1) COMMENT '0:无子女；1:一个子女；2两个子女',</v>
      </c>
    </row>
    <row r="12" spans="1:13" ht="14">
      <c r="A12" s="40"/>
      <c r="B12" s="30" t="s">
        <v>86</v>
      </c>
      <c r="C12" s="30" t="s">
        <v>265</v>
      </c>
      <c r="D12" s="31">
        <v>50</v>
      </c>
      <c r="E12" s="24"/>
      <c r="F12" s="24"/>
      <c r="G12" s="32" t="s">
        <v>87</v>
      </c>
      <c r="J12" s="50" t="str">
        <f t="shared" si="0"/>
        <v>`INDUSTRY` varchar(50) COMMENT '行业',</v>
      </c>
    </row>
    <row r="13" spans="1:13" ht="14">
      <c r="A13" s="40"/>
      <c r="B13" s="30" t="s">
        <v>88</v>
      </c>
      <c r="C13" s="30" t="s">
        <v>270</v>
      </c>
      <c r="D13" s="31">
        <v>10</v>
      </c>
      <c r="E13" s="31">
        <v>0</v>
      </c>
      <c r="F13" s="24"/>
      <c r="G13" s="32" t="s">
        <v>89</v>
      </c>
      <c r="J13" s="50" t="str">
        <f t="shared" si="0"/>
        <v>`YEARLY_INCOME` numeric(10) COMMENT '年收入',</v>
      </c>
    </row>
    <row r="14" spans="1:13" ht="14">
      <c r="A14" s="40"/>
      <c r="B14" s="30" t="s">
        <v>90</v>
      </c>
      <c r="C14" s="30" t="s">
        <v>270</v>
      </c>
      <c r="D14" s="31">
        <v>10</v>
      </c>
      <c r="E14" s="31">
        <v>0</v>
      </c>
      <c r="F14" s="24"/>
      <c r="G14" s="32" t="s">
        <v>91</v>
      </c>
      <c r="J14" s="50" t="str">
        <f t="shared" si="0"/>
        <v>`YEARLY_EXPENSE` numeric(10) COMMENT '年支出',</v>
      </c>
    </row>
    <row r="15" spans="1:13" ht="14">
      <c r="A15" s="40"/>
      <c r="B15" s="30" t="s">
        <v>92</v>
      </c>
      <c r="C15" s="30" t="s">
        <v>265</v>
      </c>
      <c r="D15" s="31">
        <v>1</v>
      </c>
      <c r="E15" s="31">
        <v>0</v>
      </c>
      <c r="F15" s="24"/>
      <c r="G15" s="32" t="s">
        <v>93</v>
      </c>
      <c r="J15" s="50" t="str">
        <f t="shared" si="0"/>
        <v>`HOUSE` varchar(1) COMMENT '0:无房产；1:一套房产',</v>
      </c>
    </row>
    <row r="16" spans="1:13" ht="14">
      <c r="A16" s="40"/>
      <c r="B16" s="30" t="s">
        <v>94</v>
      </c>
      <c r="C16" s="30" t="s">
        <v>265</v>
      </c>
      <c r="D16" s="31">
        <v>1</v>
      </c>
      <c r="E16" s="31">
        <v>0</v>
      </c>
      <c r="F16" s="24"/>
      <c r="G16" s="32" t="s">
        <v>95</v>
      </c>
      <c r="J16" s="50" t="str">
        <f t="shared" si="0"/>
        <v>`CAR` varchar(1) COMMENT '0:无车子；1:一辆车子',</v>
      </c>
    </row>
    <row r="17" spans="1:10" ht="14">
      <c r="A17" s="40"/>
      <c r="B17" s="30" t="s">
        <v>96</v>
      </c>
      <c r="C17" s="30" t="s">
        <v>265</v>
      </c>
      <c r="D17" s="31">
        <v>1</v>
      </c>
      <c r="E17" s="31">
        <v>0</v>
      </c>
      <c r="F17" s="24"/>
      <c r="G17" s="32" t="s">
        <v>97</v>
      </c>
      <c r="J17" s="50" t="str">
        <f t="shared" si="0"/>
        <v>`HEALTH_CHECK` varchar(1) COMMENT '0:很少体检；1:每年体检；2:半年体检',</v>
      </c>
    </row>
    <row r="18" spans="1:10" ht="14">
      <c r="A18" s="40"/>
      <c r="B18" s="30" t="s">
        <v>98</v>
      </c>
      <c r="C18" s="30" t="s">
        <v>265</v>
      </c>
      <c r="D18" s="31">
        <v>1</v>
      </c>
      <c r="E18" s="31">
        <v>0</v>
      </c>
      <c r="F18" s="24"/>
      <c r="G18" s="32" t="s">
        <v>99</v>
      </c>
      <c r="J18" s="50" t="str">
        <f t="shared" si="0"/>
        <v>`SMOKE` varchar(1) COMMENT '0:不抽烟；1:很少抽烟；2:经常抽烟',</v>
      </c>
    </row>
    <row r="19" spans="1:10" ht="14">
      <c r="A19" s="40"/>
      <c r="B19" s="30" t="s">
        <v>100</v>
      </c>
      <c r="C19" s="30" t="s">
        <v>265</v>
      </c>
      <c r="D19" s="31">
        <v>1</v>
      </c>
      <c r="E19" s="31">
        <v>0</v>
      </c>
      <c r="F19" s="24"/>
      <c r="G19" s="32" t="s">
        <v>101</v>
      </c>
      <c r="J19" s="50" t="str">
        <f t="shared" si="0"/>
        <v>`ALCOHOL` varchar(1) COMMENT '0:不喝酒；1:很少喝酒；2:经常喝酒',</v>
      </c>
    </row>
    <row r="20" spans="1:10" ht="14">
      <c r="A20" s="29">
        <f>A6+1</f>
        <v>4</v>
      </c>
      <c r="B20" s="30" t="s">
        <v>102</v>
      </c>
      <c r="C20" s="30" t="s">
        <v>265</v>
      </c>
      <c r="D20" s="31">
        <v>20</v>
      </c>
      <c r="E20" s="24"/>
      <c r="F20" s="24"/>
      <c r="G20" s="32" t="s">
        <v>103</v>
      </c>
      <c r="J20" s="50" t="str">
        <f t="shared" si="0"/>
        <v>`PHONE_NO` varchar(20) COMMENT '通讯录读取或手工输入的手机号码',</v>
      </c>
    </row>
    <row r="21" spans="1:10" ht="14">
      <c r="A21" s="29">
        <f t="shared" ref="A21:A38" si="1">A20+1</f>
        <v>5</v>
      </c>
      <c r="B21" s="30" t="s">
        <v>104</v>
      </c>
      <c r="C21" s="30" t="s">
        <v>265</v>
      </c>
      <c r="D21" s="31">
        <v>20</v>
      </c>
      <c r="E21" s="24"/>
      <c r="F21" s="24"/>
      <c r="G21" s="32" t="s">
        <v>105</v>
      </c>
      <c r="J21" s="50" t="str">
        <f t="shared" si="0"/>
        <v>`PHONE_NM` varchar(20) COMMENT '通讯录联系人名称（手工添加记录时，用客户名称保存）',</v>
      </c>
    </row>
    <row r="22" spans="1:10" ht="14">
      <c r="A22" s="29">
        <f t="shared" si="1"/>
        <v>6</v>
      </c>
      <c r="B22" s="30" t="s">
        <v>106</v>
      </c>
      <c r="C22" s="30" t="s">
        <v>265</v>
      </c>
      <c r="D22" s="31">
        <v>20</v>
      </c>
      <c r="E22" s="24"/>
      <c r="F22" s="24"/>
      <c r="G22" s="32" t="s">
        <v>107</v>
      </c>
      <c r="J22" s="50" t="str">
        <f t="shared" si="0"/>
        <v>`PHONE_COMPANY` varchar(20) COMMENT '通讯录上的公司名称',</v>
      </c>
    </row>
    <row r="23" spans="1:10" ht="14">
      <c r="A23" s="29">
        <f t="shared" si="1"/>
        <v>7</v>
      </c>
      <c r="B23" s="30" t="s">
        <v>108</v>
      </c>
      <c r="C23" s="30" t="s">
        <v>265</v>
      </c>
      <c r="D23" s="31">
        <v>20</v>
      </c>
      <c r="E23" s="24"/>
      <c r="F23" s="24"/>
      <c r="G23" s="32" t="s">
        <v>109</v>
      </c>
      <c r="J23" s="50" t="str">
        <f t="shared" si="0"/>
        <v>`PHONE_ROLE` varchar(20) COMMENT '通讯录上的职位信息',</v>
      </c>
    </row>
    <row r="24" spans="1:10" ht="14">
      <c r="A24" s="29">
        <f t="shared" si="1"/>
        <v>8</v>
      </c>
      <c r="B24" s="30" t="s">
        <v>110</v>
      </c>
      <c r="C24" s="30" t="s">
        <v>265</v>
      </c>
      <c r="D24" s="31">
        <v>50</v>
      </c>
      <c r="E24" s="24"/>
      <c r="F24" s="24"/>
      <c r="G24" s="32" t="s">
        <v>111</v>
      </c>
      <c r="J24" s="50" t="str">
        <f t="shared" si="0"/>
        <v>`PHONE_EMAIL` varchar(50) COMMENT '通讯录上的邮箱地址',</v>
      </c>
    </row>
    <row r="25" spans="1:10" ht="14">
      <c r="A25" s="29">
        <f t="shared" si="1"/>
        <v>9</v>
      </c>
      <c r="B25" s="30" t="s">
        <v>112</v>
      </c>
      <c r="C25" s="30" t="s">
        <v>265</v>
      </c>
      <c r="D25" s="31">
        <v>50</v>
      </c>
      <c r="E25" s="24"/>
      <c r="F25" s="24"/>
      <c r="G25" s="32" t="s">
        <v>113</v>
      </c>
      <c r="J25" s="50" t="str">
        <f t="shared" si="0"/>
        <v>`PHONE_ADDRESS` varchar(50) COMMENT '通讯录上的地址（一般为单位）',</v>
      </c>
    </row>
    <row r="26" spans="1:10" ht="14">
      <c r="A26" s="29">
        <f t="shared" si="1"/>
        <v>10</v>
      </c>
      <c r="B26" s="30" t="s">
        <v>114</v>
      </c>
      <c r="C26" s="30" t="s">
        <v>265</v>
      </c>
      <c r="D26" s="31">
        <v>20</v>
      </c>
      <c r="E26" s="24"/>
      <c r="F26" s="24"/>
      <c r="G26" s="32" t="s">
        <v>115</v>
      </c>
      <c r="J26" s="50" t="str">
        <f t="shared" si="0"/>
        <v>`PHONE_GROUP` varchar(20) COMMENT '通讯录上的分组名称（家庭、好友等）',</v>
      </c>
    </row>
    <row r="27" spans="1:10" ht="14">
      <c r="A27" s="29">
        <f t="shared" si="1"/>
        <v>11</v>
      </c>
      <c r="B27" s="30" t="s">
        <v>116</v>
      </c>
      <c r="C27" s="30" t="s">
        <v>265</v>
      </c>
      <c r="D27" s="31">
        <v>20</v>
      </c>
      <c r="E27" s="24"/>
      <c r="F27" s="24"/>
      <c r="G27" s="32" t="s">
        <v>117</v>
      </c>
      <c r="J27" s="50" t="str">
        <f t="shared" si="0"/>
        <v>`WECHAT_NO` varchar(20) COMMENT '微信读取或手工输入的微信ID',</v>
      </c>
    </row>
    <row r="28" spans="1:10" ht="14">
      <c r="A28" s="29">
        <f t="shared" si="1"/>
        <v>12</v>
      </c>
      <c r="B28" s="30" t="s">
        <v>118</v>
      </c>
      <c r="C28" s="30" t="s">
        <v>265</v>
      </c>
      <c r="D28" s="31">
        <v>20</v>
      </c>
      <c r="E28" s="24"/>
      <c r="F28" s="24"/>
      <c r="G28" s="32" t="s">
        <v>119</v>
      </c>
      <c r="J28" s="50" t="str">
        <f t="shared" si="0"/>
        <v>`WECHAT_NM` varchar(20) COMMENT '微信昵称',</v>
      </c>
    </row>
    <row r="29" spans="1:10" ht="14">
      <c r="A29" s="29">
        <f t="shared" si="1"/>
        <v>13</v>
      </c>
      <c r="B29" s="30" t="s">
        <v>120</v>
      </c>
      <c r="C29" s="30" t="s">
        <v>265</v>
      </c>
      <c r="D29" s="31">
        <v>50</v>
      </c>
      <c r="E29" s="24"/>
      <c r="F29" s="24"/>
      <c r="G29" s="32" t="s">
        <v>121</v>
      </c>
      <c r="J29" s="50" t="str">
        <f t="shared" si="0"/>
        <v>`WECHAT_MEMO` varchar(50) COMMENT '微信备注名称',</v>
      </c>
    </row>
    <row r="30" spans="1:10" ht="14">
      <c r="A30" s="29">
        <f t="shared" si="1"/>
        <v>14</v>
      </c>
      <c r="B30" s="30" t="s">
        <v>122</v>
      </c>
      <c r="C30" s="30" t="s">
        <v>265</v>
      </c>
      <c r="D30" s="31">
        <v>50</v>
      </c>
      <c r="E30" s="24"/>
      <c r="F30" s="24"/>
      <c r="G30" s="32" t="s">
        <v>123</v>
      </c>
      <c r="J30" s="50" t="str">
        <f t="shared" si="0"/>
        <v>`WECHAT_IMG` varchar(50) COMMENT '客户头像文件地址（微信导入时，默认用微信头像）',</v>
      </c>
    </row>
    <row r="31" spans="1:10" ht="14">
      <c r="A31" s="29">
        <f t="shared" si="1"/>
        <v>15</v>
      </c>
      <c r="B31" s="30" t="s">
        <v>124</v>
      </c>
      <c r="C31" s="30" t="s">
        <v>265</v>
      </c>
      <c r="D31" s="31">
        <v>20</v>
      </c>
      <c r="E31" s="24"/>
      <c r="F31" s="24"/>
      <c r="G31" s="32" t="s">
        <v>125</v>
      </c>
      <c r="J31" s="50" t="str">
        <f t="shared" si="0"/>
        <v>`WECHAT_COUNTRY` varchar(20) COMMENT '微信地区（国家）',</v>
      </c>
    </row>
    <row r="32" spans="1:10" ht="14">
      <c r="A32" s="29">
        <f t="shared" si="1"/>
        <v>16</v>
      </c>
      <c r="B32" s="30" t="s">
        <v>126</v>
      </c>
      <c r="C32" s="30" t="s">
        <v>265</v>
      </c>
      <c r="D32" s="31">
        <v>20</v>
      </c>
      <c r="E32" s="24"/>
      <c r="F32" s="24"/>
      <c r="G32" s="32" t="s">
        <v>127</v>
      </c>
      <c r="J32" s="50" t="str">
        <f t="shared" si="0"/>
        <v>`WECHAT_CITY` varchar(20) COMMENT '微信地区（城市）',</v>
      </c>
    </row>
    <row r="33" spans="1:10" ht="14">
      <c r="A33" s="29">
        <f t="shared" si="1"/>
        <v>17</v>
      </c>
      <c r="B33" s="30" t="s">
        <v>128</v>
      </c>
      <c r="C33" s="30" t="s">
        <v>265</v>
      </c>
      <c r="D33" s="31">
        <v>100</v>
      </c>
      <c r="E33" s="24"/>
      <c r="F33" s="24"/>
      <c r="G33" s="32" t="s">
        <v>129</v>
      </c>
      <c r="J33" s="50" t="str">
        <f t="shared" si="0"/>
        <v>`WECHAT_SIGNATURE` varchar(100) COMMENT '微信签名',</v>
      </c>
    </row>
    <row r="34" spans="1:10" ht="14">
      <c r="A34" s="29">
        <f t="shared" si="1"/>
        <v>18</v>
      </c>
      <c r="B34" s="30" t="s">
        <v>130</v>
      </c>
      <c r="C34" s="30" t="s">
        <v>265</v>
      </c>
      <c r="D34" s="31">
        <v>20</v>
      </c>
      <c r="E34" s="24"/>
      <c r="F34" s="24"/>
      <c r="G34" s="32" t="s">
        <v>131</v>
      </c>
      <c r="J34" s="50" t="str">
        <f t="shared" si="0"/>
        <v>`WECHAT_PHONE` varchar(20) COMMENT '微信中记录的手机号',</v>
      </c>
    </row>
    <row r="35" spans="1:10" ht="14">
      <c r="A35" s="29">
        <f t="shared" si="1"/>
        <v>19</v>
      </c>
      <c r="B35" s="30" t="s">
        <v>132</v>
      </c>
      <c r="C35" s="30" t="s">
        <v>265</v>
      </c>
      <c r="D35" s="31">
        <v>100</v>
      </c>
      <c r="E35" s="24"/>
      <c r="F35" s="24"/>
      <c r="G35" s="32" t="s">
        <v>133</v>
      </c>
      <c r="J35" s="50" t="str">
        <f t="shared" si="0"/>
        <v>`WECHAT_LINKEDIN` varchar(100) COMMENT '微信中记录的LINKEDIN链接',</v>
      </c>
    </row>
    <row r="36" spans="1:10" ht="14">
      <c r="A36" s="29">
        <f t="shared" si="1"/>
        <v>20</v>
      </c>
      <c r="B36" s="30" t="s">
        <v>134</v>
      </c>
      <c r="C36" s="30" t="s">
        <v>265</v>
      </c>
      <c r="D36" s="31">
        <v>100</v>
      </c>
      <c r="E36" s="24"/>
      <c r="F36" s="24"/>
      <c r="G36" s="32" t="s">
        <v>135</v>
      </c>
      <c r="J36" s="50" t="str">
        <f t="shared" si="0"/>
        <v>`WECHAT_GROUP` varchar(100) COMMENT '微信中对客户的标签设定（家庭、好友等）',</v>
      </c>
    </row>
    <row r="37" spans="1:10" ht="14">
      <c r="A37" s="29">
        <f t="shared" si="1"/>
        <v>21</v>
      </c>
      <c r="B37" s="30" t="s">
        <v>136</v>
      </c>
      <c r="C37" s="30" t="s">
        <v>265</v>
      </c>
      <c r="D37" s="31">
        <v>100</v>
      </c>
      <c r="E37" s="24"/>
      <c r="F37" s="24"/>
      <c r="G37" s="32" t="s">
        <v>137</v>
      </c>
      <c r="J37" s="50" t="str">
        <f t="shared" si="0"/>
        <v>`WECHAT_SAMEGROUP` varchar(100) COMMENT '与客户的共同微信群聊名称',</v>
      </c>
    </row>
    <row r="38" spans="1:10" ht="14">
      <c r="A38" s="29">
        <f t="shared" si="1"/>
        <v>22</v>
      </c>
      <c r="B38" s="30" t="s">
        <v>138</v>
      </c>
      <c r="C38" s="30" t="s">
        <v>265</v>
      </c>
      <c r="D38" s="31">
        <v>100</v>
      </c>
      <c r="E38" s="24"/>
      <c r="F38" s="24"/>
      <c r="G38" s="32" t="s">
        <v>139</v>
      </c>
      <c r="J38" s="50" t="str">
        <f t="shared" si="0"/>
        <v>`WEIBO_ID` varchar(100) COMMENT '微博ID（通过手机号搜索）',</v>
      </c>
    </row>
    <row r="39" spans="1:10" ht="14">
      <c r="A39" s="29">
        <f>A37+1</f>
        <v>22</v>
      </c>
      <c r="B39" s="30" t="s">
        <v>140</v>
      </c>
      <c r="C39" s="30" t="s">
        <v>78</v>
      </c>
      <c r="D39" s="31"/>
      <c r="E39" s="24"/>
      <c r="F39" s="24"/>
      <c r="G39" s="32" t="s">
        <v>141</v>
      </c>
      <c r="J39" s="50" t="str">
        <f t="shared" si="0"/>
        <v>`CREATE_DATE` date() COMMENT '创建日期',</v>
      </c>
    </row>
    <row r="40" spans="1:10" ht="14">
      <c r="A40" s="29">
        <f>A39+1</f>
        <v>23</v>
      </c>
      <c r="B40" s="30" t="s">
        <v>142</v>
      </c>
      <c r="C40" s="30" t="s">
        <v>78</v>
      </c>
      <c r="D40" s="31"/>
      <c r="E40" s="24"/>
      <c r="F40" s="24"/>
      <c r="G40" s="32" t="s">
        <v>143</v>
      </c>
      <c r="J40" s="50" t="str">
        <f t="shared" si="0"/>
        <v>`UPDATE_DATE` date() COMMENT '更新日期',</v>
      </c>
    </row>
    <row r="41" spans="1:10" ht="14">
      <c r="A41" s="29">
        <f>A40+1</f>
        <v>24</v>
      </c>
      <c r="B41" s="30" t="s">
        <v>67</v>
      </c>
      <c r="C41" s="30" t="s">
        <v>265</v>
      </c>
      <c r="D41" s="31">
        <v>1</v>
      </c>
      <c r="E41" s="24"/>
      <c r="F41" s="24"/>
      <c r="G41" s="32" t="s">
        <v>68</v>
      </c>
      <c r="J41" s="50" t="str">
        <f t="shared" si="0"/>
        <v>`STATUS` varchar(1) COMMENT '0:无效；1:有效',</v>
      </c>
    </row>
    <row r="42" spans="1:10" ht="13.5" customHeight="1">
      <c r="A42" s="33"/>
      <c r="B42" s="34"/>
      <c r="C42" s="34"/>
      <c r="D42" s="34"/>
      <c r="E42" s="34"/>
      <c r="F42" s="34"/>
      <c r="G42" s="35"/>
    </row>
    <row r="43" spans="1:10" ht="16.5" customHeight="1">
      <c r="A43" s="36"/>
      <c r="B43" s="36"/>
      <c r="C43" s="36"/>
      <c r="D43" s="36"/>
      <c r="E43" s="36"/>
      <c r="F43" s="36"/>
      <c r="G43" s="36"/>
    </row>
    <row r="44" spans="1:10" ht="14.25" customHeight="1">
      <c r="A44" s="37"/>
      <c r="B44" s="37"/>
      <c r="C44" s="38" t="s">
        <v>69</v>
      </c>
      <c r="D44" s="37"/>
      <c r="E44" s="37"/>
      <c r="F44" s="37"/>
      <c r="G44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8"/>
  <sheetViews>
    <sheetView showGridLines="0" workbookViewId="0">
      <selection activeCell="B4" sqref="B4"/>
    </sheetView>
  </sheetViews>
  <sheetFormatPr baseColWidth="10" defaultColWidth="8.83203125" defaultRowHeight="12.75" customHeight="1"/>
  <cols>
    <col min="1" max="1" width="9.33203125" style="41" customWidth="1"/>
    <col min="2" max="2" width="18.1640625" style="41" customWidth="1"/>
    <col min="3" max="3" width="9.33203125" style="41" customWidth="1"/>
    <col min="4" max="6" width="5" style="41" customWidth="1"/>
    <col min="7" max="7" width="26.83203125" style="41" customWidth="1"/>
    <col min="8" max="256" width="8.83203125" style="41" customWidth="1"/>
  </cols>
  <sheetData>
    <row r="1" spans="1:256" ht="16.5" customHeight="1">
      <c r="A1" s="103" t="s">
        <v>59</v>
      </c>
      <c r="B1" s="104"/>
      <c r="C1" s="105" t="s">
        <v>271</v>
      </c>
      <c r="D1" s="106"/>
      <c r="E1" s="106"/>
      <c r="F1" s="106"/>
      <c r="G1" s="107"/>
    </row>
    <row r="2" spans="1:256" ht="16" customHeight="1">
      <c r="A2" s="108" t="s">
        <v>18</v>
      </c>
      <c r="B2" s="109"/>
      <c r="C2" s="110" t="s">
        <v>21</v>
      </c>
      <c r="D2" s="111"/>
      <c r="E2" s="111"/>
      <c r="F2" s="111"/>
      <c r="G2" s="112"/>
    </row>
    <row r="3" spans="1:256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256" ht="14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25"/>
      <c r="J4" s="50" t="str">
        <f>CONCATENATE("`",B4,"` ",LOWER(C4),"(",D4,")"," COMMENT ","'",G4,"',")</f>
        <v>`ID` varchar(32) COMMENT '',</v>
      </c>
    </row>
    <row r="5" spans="1:256" ht="16" customHeight="1">
      <c r="A5" s="29">
        <v>2</v>
      </c>
      <c r="B5" s="30" t="s">
        <v>144</v>
      </c>
      <c r="C5" s="30" t="s">
        <v>265</v>
      </c>
      <c r="D5" s="31">
        <v>20</v>
      </c>
      <c r="E5" s="24"/>
      <c r="F5" s="24"/>
      <c r="G5" s="32" t="s">
        <v>145</v>
      </c>
      <c r="J5" s="50" t="str">
        <f t="shared" ref="J5:J24" si="0">CONCATENATE("`",B5,"` ",LOWER(C5),"(",D5,")"," COMMENT ","'",G5,"',")</f>
        <v>`LOGIN_ID` varchar(20) COMMENT '登录ID，一般为手机号',</v>
      </c>
    </row>
    <row r="6" spans="1:256" ht="16" customHeight="1">
      <c r="A6" s="29">
        <v>3</v>
      </c>
      <c r="B6" s="30" t="s">
        <v>146</v>
      </c>
      <c r="C6" s="30" t="s">
        <v>265</v>
      </c>
      <c r="D6" s="31">
        <v>20</v>
      </c>
      <c r="E6" s="24"/>
      <c r="F6" s="24"/>
      <c r="G6" s="32" t="s">
        <v>147</v>
      </c>
      <c r="J6" s="50" t="str">
        <f t="shared" si="0"/>
        <v>`USER_NM` varchar(20) COMMENT '业务员名称',</v>
      </c>
    </row>
    <row r="7" spans="1:256" ht="16" customHeight="1">
      <c r="A7" s="29">
        <v>4</v>
      </c>
      <c r="B7" s="30" t="s">
        <v>148</v>
      </c>
      <c r="C7" s="30" t="s">
        <v>265</v>
      </c>
      <c r="D7" s="31">
        <v>20</v>
      </c>
      <c r="E7" s="24"/>
      <c r="F7" s="24"/>
      <c r="G7" s="32" t="s">
        <v>149</v>
      </c>
      <c r="J7" s="50" t="str">
        <f t="shared" si="0"/>
        <v>`LOGIN_PWD` varchar(20) COMMENT '登录密码',</v>
      </c>
    </row>
    <row r="8" spans="1:256" ht="16" customHeight="1">
      <c r="A8" s="29">
        <v>5</v>
      </c>
      <c r="B8" s="30" t="s">
        <v>150</v>
      </c>
      <c r="C8" s="30" t="s">
        <v>78</v>
      </c>
      <c r="D8" s="31">
        <v>7</v>
      </c>
      <c r="E8" s="24"/>
      <c r="F8" s="24"/>
      <c r="G8" s="32" t="s">
        <v>151</v>
      </c>
      <c r="J8" s="50" t="str">
        <f t="shared" si="0"/>
        <v>`LAST_LOGIN` date(7) COMMENT '最近登录日期',</v>
      </c>
    </row>
    <row r="9" spans="1:256" ht="16" customHeight="1">
      <c r="A9" s="57">
        <v>6</v>
      </c>
      <c r="B9" s="58" t="s">
        <v>228</v>
      </c>
      <c r="C9" s="58" t="s">
        <v>265</v>
      </c>
      <c r="D9" s="59">
        <v>4000</v>
      </c>
      <c r="E9" s="60"/>
      <c r="F9" s="60"/>
      <c r="G9" s="61" t="s">
        <v>244</v>
      </c>
      <c r="H9" s="50"/>
      <c r="I9" s="50"/>
      <c r="J9" s="50" t="str">
        <f t="shared" si="0"/>
        <v>`HEAD_IMG` varchar(4000) COMMENT '头像(BASE64编码)',</v>
      </c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  <c r="IV9" s="50"/>
    </row>
    <row r="10" spans="1:256" ht="16" customHeight="1">
      <c r="A10" s="57">
        <v>7</v>
      </c>
      <c r="B10" s="58" t="s">
        <v>229</v>
      </c>
      <c r="C10" s="58" t="s">
        <v>265</v>
      </c>
      <c r="D10" s="59">
        <v>11</v>
      </c>
      <c r="E10" s="60"/>
      <c r="F10" s="60"/>
      <c r="G10" s="61" t="s">
        <v>245</v>
      </c>
      <c r="H10" s="50"/>
      <c r="I10" s="50"/>
      <c r="J10" s="50" t="str">
        <f t="shared" si="0"/>
        <v>`TEL_NO` varchar(11) COMMENT '手机号码',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  <c r="IV10" s="50"/>
    </row>
    <row r="11" spans="1:256" ht="16" customHeight="1">
      <c r="A11" s="57">
        <v>8</v>
      </c>
      <c r="B11" s="58" t="s">
        <v>230</v>
      </c>
      <c r="C11" s="58" t="s">
        <v>265</v>
      </c>
      <c r="D11" s="59">
        <v>50</v>
      </c>
      <c r="E11" s="60"/>
      <c r="F11" s="60"/>
      <c r="G11" s="61" t="s">
        <v>246</v>
      </c>
      <c r="H11" s="50"/>
      <c r="I11" s="50"/>
      <c r="J11" s="50" t="str">
        <f t="shared" si="0"/>
        <v>`WECHAT_NO` varchar(50) COMMENT '微信号',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  <c r="IV11" s="50"/>
    </row>
    <row r="12" spans="1:256" ht="16" customHeight="1">
      <c r="A12" s="57">
        <v>9</v>
      </c>
      <c r="B12" s="58" t="s">
        <v>231</v>
      </c>
      <c r="C12" s="58" t="s">
        <v>265</v>
      </c>
      <c r="D12" s="59">
        <v>500</v>
      </c>
      <c r="E12" s="60"/>
      <c r="F12" s="60"/>
      <c r="G12" s="61" t="s">
        <v>247</v>
      </c>
      <c r="H12" s="50"/>
      <c r="I12" s="50"/>
      <c r="J12" s="50" t="str">
        <f t="shared" si="0"/>
        <v>`PROFILE` varchar(500) COMMENT '简介(500个英文或者100个汉字)',</v>
      </c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  <c r="IV12" s="50"/>
    </row>
    <row r="13" spans="1:256" ht="16" customHeight="1">
      <c r="A13" s="57">
        <v>10</v>
      </c>
      <c r="B13" s="58" t="s">
        <v>232</v>
      </c>
      <c r="C13" s="58" t="s">
        <v>265</v>
      </c>
      <c r="D13" s="59">
        <v>1</v>
      </c>
      <c r="E13" s="60"/>
      <c r="F13" s="60"/>
      <c r="G13" s="61" t="s">
        <v>248</v>
      </c>
      <c r="H13" s="50"/>
      <c r="I13" s="50"/>
      <c r="J13" s="50" t="str">
        <f t="shared" si="0"/>
        <v>`SEX` varchar(1) COMMENT '性别(M:女 F:男)',</v>
      </c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</row>
    <row r="14" spans="1:256" ht="16" customHeight="1">
      <c r="A14" s="57">
        <v>11</v>
      </c>
      <c r="B14" s="58" t="s">
        <v>233</v>
      </c>
      <c r="C14" s="58" t="s">
        <v>242</v>
      </c>
      <c r="D14" s="59"/>
      <c r="E14" s="60"/>
      <c r="F14" s="60"/>
      <c r="G14" s="61" t="s">
        <v>243</v>
      </c>
      <c r="H14" s="50"/>
      <c r="I14" s="50"/>
      <c r="J14" s="50" t="str">
        <f t="shared" si="0"/>
        <v>`BIRTHDAY` date() COMMENT '生日',</v>
      </c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  <c r="IV14" s="50"/>
    </row>
    <row r="15" spans="1:256" ht="16" customHeight="1">
      <c r="A15" s="57">
        <v>12</v>
      </c>
      <c r="B15" s="58" t="s">
        <v>234</v>
      </c>
      <c r="C15" s="58" t="s">
        <v>265</v>
      </c>
      <c r="D15" s="59">
        <v>50</v>
      </c>
      <c r="E15" s="60"/>
      <c r="F15" s="60"/>
      <c r="G15" s="61" t="s">
        <v>255</v>
      </c>
      <c r="H15" s="50"/>
      <c r="I15" s="50"/>
      <c r="J15" s="50" t="str">
        <f t="shared" si="0"/>
        <v>`LOCATION_CITY` varchar(50) COMMENT '所在城市',</v>
      </c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  <c r="IV15" s="50"/>
    </row>
    <row r="16" spans="1:256" ht="16" customHeight="1">
      <c r="A16" s="57">
        <v>13</v>
      </c>
      <c r="B16" s="58" t="s">
        <v>235</v>
      </c>
      <c r="C16" s="58" t="s">
        <v>265</v>
      </c>
      <c r="D16" s="59">
        <v>500</v>
      </c>
      <c r="E16" s="60"/>
      <c r="F16" s="60"/>
      <c r="G16" s="61" t="s">
        <v>249</v>
      </c>
      <c r="H16" s="50"/>
      <c r="I16" s="50"/>
      <c r="J16" s="50" t="str">
        <f t="shared" si="0"/>
        <v>`LOCATION_DETAIL` varchar(500) COMMENT '详细地址',</v>
      </c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  <c r="IV16" s="50"/>
    </row>
    <row r="17" spans="1:256" ht="16" customHeight="1">
      <c r="A17" s="57">
        <v>14</v>
      </c>
      <c r="B17" s="58" t="s">
        <v>236</v>
      </c>
      <c r="C17" s="58" t="s">
        <v>265</v>
      </c>
      <c r="D17" s="59">
        <v>200</v>
      </c>
      <c r="E17" s="60"/>
      <c r="F17" s="60"/>
      <c r="G17" s="61" t="s">
        <v>250</v>
      </c>
      <c r="H17" s="50"/>
      <c r="I17" s="50"/>
      <c r="J17" s="50" t="str">
        <f t="shared" si="0"/>
        <v>`COMPANY` varchar(200) COMMENT '所属公司',</v>
      </c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  <c r="IV17" s="50"/>
    </row>
    <row r="18" spans="1:256" ht="16" customHeight="1">
      <c r="A18" s="57">
        <v>15</v>
      </c>
      <c r="B18" s="58" t="s">
        <v>237</v>
      </c>
      <c r="C18" s="58" t="s">
        <v>265</v>
      </c>
      <c r="D18" s="59">
        <v>100</v>
      </c>
      <c r="E18" s="60"/>
      <c r="F18" s="60"/>
      <c r="G18" s="61" t="s">
        <v>251</v>
      </c>
      <c r="H18" s="50"/>
      <c r="I18" s="50"/>
      <c r="J18" s="50" t="str">
        <f t="shared" si="0"/>
        <v>`DEPARTMENT` varchar(100) COMMENT '所属部门',</v>
      </c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  <c r="HG18" s="50"/>
      <c r="HH18" s="50"/>
      <c r="HI18" s="50"/>
      <c r="HJ18" s="50"/>
      <c r="HK18" s="50"/>
      <c r="HL18" s="50"/>
      <c r="HM18" s="50"/>
      <c r="HN18" s="50"/>
      <c r="HO18" s="50"/>
      <c r="HP18" s="50"/>
      <c r="HQ18" s="50"/>
      <c r="HR18" s="50"/>
      <c r="HS18" s="50"/>
      <c r="HT18" s="50"/>
      <c r="HU18" s="50"/>
      <c r="HV18" s="50"/>
      <c r="HW18" s="50"/>
      <c r="HX18" s="50"/>
      <c r="HY18" s="50"/>
      <c r="HZ18" s="50"/>
      <c r="IA18" s="50"/>
      <c r="IB18" s="50"/>
      <c r="IC18" s="50"/>
      <c r="ID18" s="50"/>
      <c r="IE18" s="50"/>
      <c r="IF18" s="50"/>
      <c r="IG18" s="50"/>
      <c r="IH18" s="50"/>
      <c r="II18" s="50"/>
      <c r="IJ18" s="50"/>
      <c r="IK18" s="50"/>
      <c r="IL18" s="50"/>
      <c r="IM18" s="50"/>
      <c r="IN18" s="50"/>
      <c r="IO18" s="50"/>
      <c r="IP18" s="50"/>
      <c r="IQ18" s="50"/>
      <c r="IR18" s="50"/>
      <c r="IS18" s="50"/>
      <c r="IT18" s="50"/>
      <c r="IU18" s="50"/>
      <c r="IV18" s="50"/>
    </row>
    <row r="19" spans="1:256" ht="16" customHeight="1">
      <c r="A19" s="57">
        <v>16</v>
      </c>
      <c r="B19" s="58" t="s">
        <v>238</v>
      </c>
      <c r="C19" s="58" t="s">
        <v>265</v>
      </c>
      <c r="D19" s="59">
        <v>100</v>
      </c>
      <c r="E19" s="60"/>
      <c r="F19" s="60"/>
      <c r="G19" s="61" t="s">
        <v>252</v>
      </c>
      <c r="H19" s="50"/>
      <c r="I19" s="50"/>
      <c r="J19" s="50" t="str">
        <f t="shared" si="0"/>
        <v>`POSITION_TITLE` varchar(100) COMMENT '职位名称',</v>
      </c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/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/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/>
      <c r="GD19" s="50"/>
      <c r="GE19" s="50"/>
      <c r="GF19" s="50"/>
      <c r="GG19" s="50"/>
      <c r="GH19" s="50"/>
      <c r="GI19" s="50"/>
      <c r="GJ19" s="50"/>
      <c r="GK19" s="50"/>
      <c r="GL19" s="50"/>
      <c r="GM19" s="50"/>
      <c r="GN19" s="50"/>
      <c r="GO19" s="50"/>
      <c r="GP19" s="50"/>
      <c r="GQ19" s="50"/>
      <c r="GR19" s="50"/>
      <c r="GS19" s="50"/>
      <c r="GT19" s="50"/>
      <c r="GU19" s="50"/>
      <c r="GV19" s="50"/>
      <c r="GW19" s="50"/>
      <c r="GX19" s="50"/>
      <c r="GY19" s="50"/>
      <c r="GZ19" s="50"/>
      <c r="HA19" s="50"/>
      <c r="HB19" s="50"/>
      <c r="HC19" s="50"/>
      <c r="HD19" s="50"/>
      <c r="HE19" s="50"/>
      <c r="HF19" s="50"/>
      <c r="HG19" s="50"/>
      <c r="HH19" s="50"/>
      <c r="HI19" s="50"/>
      <c r="HJ19" s="50"/>
      <c r="HK19" s="50"/>
      <c r="HL19" s="50"/>
      <c r="HM19" s="50"/>
      <c r="HN19" s="50"/>
      <c r="HO19" s="50"/>
      <c r="HP19" s="50"/>
      <c r="HQ19" s="50"/>
      <c r="HR19" s="50"/>
      <c r="HS19" s="50"/>
      <c r="HT19" s="50"/>
      <c r="HU19" s="50"/>
      <c r="HV19" s="50"/>
      <c r="HW19" s="50"/>
      <c r="HX19" s="50"/>
      <c r="HY19" s="50"/>
      <c r="HZ19" s="50"/>
      <c r="IA19" s="50"/>
      <c r="IB19" s="50"/>
      <c r="IC19" s="50"/>
      <c r="ID19" s="50"/>
      <c r="IE19" s="50"/>
      <c r="IF19" s="50"/>
      <c r="IG19" s="50"/>
      <c r="IH19" s="50"/>
      <c r="II19" s="50"/>
      <c r="IJ19" s="50"/>
      <c r="IK19" s="50"/>
      <c r="IL19" s="50"/>
      <c r="IM19" s="50"/>
      <c r="IN19" s="50"/>
      <c r="IO19" s="50"/>
      <c r="IP19" s="50"/>
      <c r="IQ19" s="50"/>
      <c r="IR19" s="50"/>
      <c r="IS19" s="50"/>
      <c r="IT19" s="50"/>
      <c r="IU19" s="50"/>
      <c r="IV19" s="50"/>
    </row>
    <row r="20" spans="1:256" ht="16" customHeight="1">
      <c r="A20" s="57">
        <v>17</v>
      </c>
      <c r="B20" s="58" t="s">
        <v>239</v>
      </c>
      <c r="C20" s="58" t="s">
        <v>241</v>
      </c>
      <c r="D20" s="59"/>
      <c r="E20" s="60"/>
      <c r="F20" s="60"/>
      <c r="G20" s="61" t="s">
        <v>253</v>
      </c>
      <c r="H20" s="50"/>
      <c r="I20" s="50"/>
      <c r="J20" s="50" t="str">
        <f t="shared" si="0"/>
        <v>`WORK_DATE_START` date() COMMENT '开始工作日期',</v>
      </c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  <c r="HB20" s="50"/>
      <c r="HC20" s="50"/>
      <c r="HD20" s="50"/>
      <c r="HE20" s="50"/>
      <c r="HF20" s="50"/>
      <c r="HG20" s="50"/>
      <c r="HH20" s="50"/>
      <c r="HI20" s="50"/>
      <c r="HJ20" s="50"/>
      <c r="HK20" s="50"/>
      <c r="HL20" s="50"/>
      <c r="HM20" s="50"/>
      <c r="HN20" s="50"/>
      <c r="HO20" s="50"/>
      <c r="HP20" s="50"/>
      <c r="HQ20" s="50"/>
      <c r="HR20" s="50"/>
      <c r="HS20" s="50"/>
      <c r="HT20" s="50"/>
      <c r="HU20" s="50"/>
      <c r="HV20" s="50"/>
      <c r="HW20" s="50"/>
      <c r="HX20" s="50"/>
      <c r="HY20" s="50"/>
      <c r="HZ20" s="50"/>
      <c r="IA20" s="50"/>
      <c r="IB20" s="50"/>
      <c r="IC20" s="50"/>
      <c r="ID20" s="50"/>
      <c r="IE20" s="50"/>
      <c r="IF20" s="50"/>
      <c r="IG20" s="50"/>
      <c r="IH20" s="50"/>
      <c r="II20" s="50"/>
      <c r="IJ20" s="50"/>
      <c r="IK20" s="50"/>
      <c r="IL20" s="50"/>
      <c r="IM20" s="50"/>
      <c r="IN20" s="50"/>
      <c r="IO20" s="50"/>
      <c r="IP20" s="50"/>
      <c r="IQ20" s="50"/>
      <c r="IR20" s="50"/>
      <c r="IS20" s="50"/>
      <c r="IT20" s="50"/>
      <c r="IU20" s="50"/>
      <c r="IV20" s="50"/>
    </row>
    <row r="21" spans="1:256" ht="16" customHeight="1">
      <c r="A21" s="57">
        <v>18</v>
      </c>
      <c r="B21" s="58" t="s">
        <v>240</v>
      </c>
      <c r="C21" s="58" t="s">
        <v>265</v>
      </c>
      <c r="D21" s="59">
        <v>20</v>
      </c>
      <c r="E21" s="60"/>
      <c r="F21" s="60"/>
      <c r="G21" s="61" t="s">
        <v>254</v>
      </c>
      <c r="H21" s="50"/>
      <c r="I21" s="50"/>
      <c r="J21" s="50" t="str">
        <f t="shared" si="0"/>
        <v>`USER_SN` varchar(20) COMMENT '员工号',</v>
      </c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0"/>
      <c r="EY21" s="50"/>
      <c r="EZ21" s="50"/>
      <c r="FA21" s="50"/>
      <c r="FB21" s="50"/>
      <c r="FC21" s="50"/>
      <c r="FD21" s="50"/>
      <c r="FE21" s="50"/>
      <c r="FF21" s="50"/>
      <c r="FG21" s="50"/>
      <c r="FH21" s="50"/>
      <c r="FI21" s="50"/>
      <c r="FJ21" s="50"/>
      <c r="FK21" s="50"/>
      <c r="FL21" s="50"/>
      <c r="FM21" s="50"/>
      <c r="FN21" s="50"/>
      <c r="FO21" s="50"/>
      <c r="FP21" s="50"/>
      <c r="FQ21" s="50"/>
      <c r="FR21" s="50"/>
      <c r="FS21" s="50"/>
      <c r="FT21" s="50"/>
      <c r="FU21" s="50"/>
      <c r="FV21" s="50"/>
      <c r="FW21" s="50"/>
      <c r="FX21" s="50"/>
      <c r="FY21" s="50"/>
      <c r="FZ21" s="50"/>
      <c r="GA21" s="50"/>
      <c r="GB21" s="50"/>
      <c r="GC21" s="50"/>
      <c r="GD21" s="50"/>
      <c r="GE21" s="50"/>
      <c r="GF21" s="50"/>
      <c r="GG21" s="50"/>
      <c r="GH21" s="50"/>
      <c r="GI21" s="50"/>
      <c r="GJ21" s="50"/>
      <c r="GK21" s="50"/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  <c r="HG21" s="50"/>
      <c r="HH21" s="50"/>
      <c r="HI21" s="50"/>
      <c r="HJ21" s="50"/>
      <c r="HK21" s="50"/>
      <c r="HL21" s="50"/>
      <c r="HM21" s="50"/>
      <c r="HN21" s="50"/>
      <c r="HO21" s="50"/>
      <c r="HP21" s="50"/>
      <c r="HQ21" s="50"/>
      <c r="HR21" s="50"/>
      <c r="HS21" s="50"/>
      <c r="HT21" s="50"/>
      <c r="HU21" s="50"/>
      <c r="HV21" s="50"/>
      <c r="HW21" s="50"/>
      <c r="HX21" s="50"/>
      <c r="HY21" s="50"/>
      <c r="HZ21" s="50"/>
      <c r="IA21" s="50"/>
      <c r="IB21" s="50"/>
      <c r="IC21" s="50"/>
      <c r="ID21" s="50"/>
      <c r="IE21" s="50"/>
      <c r="IF21" s="50"/>
      <c r="IG21" s="50"/>
      <c r="IH21" s="50"/>
      <c r="II21" s="50"/>
      <c r="IJ21" s="50"/>
      <c r="IK21" s="50"/>
      <c r="IL21" s="50"/>
      <c r="IM21" s="50"/>
      <c r="IN21" s="50"/>
      <c r="IO21" s="50"/>
      <c r="IP21" s="50"/>
      <c r="IQ21" s="50"/>
      <c r="IR21" s="50"/>
      <c r="IS21" s="50"/>
      <c r="IT21" s="50"/>
      <c r="IU21" s="50"/>
      <c r="IV21" s="50"/>
    </row>
    <row r="22" spans="1:256" ht="16" customHeight="1">
      <c r="A22" s="29">
        <v>19</v>
      </c>
      <c r="B22" s="30" t="s">
        <v>140</v>
      </c>
      <c r="C22" s="30" t="s">
        <v>78</v>
      </c>
      <c r="D22" s="31">
        <v>7</v>
      </c>
      <c r="E22" s="24"/>
      <c r="F22" s="24"/>
      <c r="G22" s="32" t="s">
        <v>141</v>
      </c>
      <c r="J22" s="50" t="str">
        <f t="shared" si="0"/>
        <v>`CREATE_DATE` date(7) COMMENT '创建日期',</v>
      </c>
    </row>
    <row r="23" spans="1:256" ht="16" customHeight="1">
      <c r="A23" s="29">
        <v>20</v>
      </c>
      <c r="B23" s="30" t="s">
        <v>142</v>
      </c>
      <c r="C23" s="30" t="s">
        <v>78</v>
      </c>
      <c r="D23" s="31">
        <v>7</v>
      </c>
      <c r="E23" s="24"/>
      <c r="F23" s="24"/>
      <c r="G23" s="32" t="s">
        <v>143</v>
      </c>
      <c r="J23" s="50" t="str">
        <f t="shared" si="0"/>
        <v>`UPDATE_DATE` date(7) COMMENT '更新日期',</v>
      </c>
    </row>
    <row r="24" spans="1:256" ht="16" customHeight="1">
      <c r="A24" s="29">
        <v>21</v>
      </c>
      <c r="B24" s="30" t="s">
        <v>67</v>
      </c>
      <c r="C24" s="30" t="s">
        <v>265</v>
      </c>
      <c r="D24" s="31">
        <v>1</v>
      </c>
      <c r="E24" s="24"/>
      <c r="F24" s="24"/>
      <c r="G24" s="32" t="s">
        <v>68</v>
      </c>
      <c r="J24" s="50" t="str">
        <f t="shared" si="0"/>
        <v>`STATUS` varchar(1) COMMENT '0:无效；1:有效',</v>
      </c>
    </row>
    <row r="25" spans="1:256" ht="16" customHeight="1">
      <c r="A25" s="52"/>
      <c r="B25" s="53"/>
      <c r="C25" s="53"/>
      <c r="D25" s="54"/>
      <c r="E25" s="55"/>
      <c r="F25" s="55"/>
      <c r="G25" s="56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  <c r="HG25" s="50"/>
      <c r="HH25" s="50"/>
      <c r="HI25" s="50"/>
      <c r="HJ25" s="50"/>
      <c r="HK25" s="50"/>
      <c r="HL25" s="50"/>
      <c r="HM25" s="50"/>
      <c r="HN25" s="50"/>
      <c r="HO25" s="50"/>
      <c r="HP25" s="50"/>
      <c r="HQ25" s="50"/>
      <c r="HR25" s="50"/>
      <c r="HS25" s="50"/>
      <c r="HT25" s="50"/>
      <c r="HU25" s="50"/>
      <c r="HV25" s="50"/>
      <c r="HW25" s="50"/>
      <c r="HX25" s="50"/>
      <c r="HY25" s="50"/>
      <c r="HZ25" s="50"/>
      <c r="IA25" s="50"/>
      <c r="IB25" s="50"/>
      <c r="IC25" s="50"/>
      <c r="ID25" s="50"/>
      <c r="IE25" s="50"/>
      <c r="IF25" s="50"/>
      <c r="IG25" s="50"/>
      <c r="IH25" s="50"/>
      <c r="II25" s="50"/>
      <c r="IJ25" s="50"/>
      <c r="IK25" s="50"/>
      <c r="IL25" s="50"/>
      <c r="IM25" s="50"/>
      <c r="IN25" s="50"/>
      <c r="IO25" s="50"/>
      <c r="IP25" s="50"/>
      <c r="IQ25" s="50"/>
      <c r="IR25" s="50"/>
      <c r="IS25" s="50"/>
      <c r="IT25" s="50"/>
      <c r="IU25" s="50"/>
      <c r="IV25" s="50"/>
    </row>
    <row r="26" spans="1:256" ht="13.5" customHeight="1">
      <c r="A26" s="33"/>
      <c r="B26" s="34"/>
      <c r="C26" s="34"/>
      <c r="D26" s="34"/>
      <c r="E26" s="34"/>
      <c r="F26" s="34"/>
      <c r="G26" s="35"/>
    </row>
    <row r="27" spans="1:256" ht="16.5" customHeight="1">
      <c r="A27" s="36"/>
      <c r="B27" s="36"/>
      <c r="C27" s="36"/>
      <c r="D27" s="36"/>
      <c r="E27" s="36"/>
      <c r="F27" s="36"/>
      <c r="G27" s="36"/>
    </row>
    <row r="28" spans="1:256" ht="14.25" customHeight="1">
      <c r="A28" s="37"/>
      <c r="B28" s="37"/>
      <c r="C28" s="38" t="s">
        <v>69</v>
      </c>
      <c r="D28" s="37"/>
      <c r="E28" s="37"/>
      <c r="F28" s="37"/>
      <c r="G28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1"/>
  <sheetViews>
    <sheetView showGridLines="0" workbookViewId="0">
      <selection activeCell="J4" sqref="J4"/>
    </sheetView>
  </sheetViews>
  <sheetFormatPr baseColWidth="10" defaultColWidth="8.83203125" defaultRowHeight="12.75" customHeight="1"/>
  <cols>
    <col min="1" max="1" width="9.33203125" style="42" customWidth="1"/>
    <col min="2" max="2" width="18.1640625" style="42" customWidth="1"/>
    <col min="3" max="3" width="9.33203125" style="42" customWidth="1"/>
    <col min="4" max="6" width="5" style="42" customWidth="1"/>
    <col min="7" max="7" width="26.83203125" style="42" customWidth="1"/>
    <col min="8" max="256" width="8.83203125" style="42" customWidth="1"/>
  </cols>
  <sheetData>
    <row r="1" spans="1:10" ht="16.5" customHeight="1">
      <c r="A1" s="103" t="s">
        <v>59</v>
      </c>
      <c r="B1" s="104"/>
      <c r="C1" s="105" t="s">
        <v>272</v>
      </c>
      <c r="D1" s="106"/>
      <c r="E1" s="106"/>
      <c r="F1" s="106"/>
      <c r="G1" s="107"/>
    </row>
    <row r="2" spans="1:10" ht="16" customHeight="1">
      <c r="A2" s="108" t="s">
        <v>18</v>
      </c>
      <c r="B2" s="109"/>
      <c r="C2" s="110" t="s">
        <v>31</v>
      </c>
      <c r="D2" s="111"/>
      <c r="E2" s="111"/>
      <c r="F2" s="111"/>
      <c r="G2" s="112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6" customHeight="1">
      <c r="A4" s="29">
        <v>1</v>
      </c>
      <c r="B4" s="30" t="s">
        <v>152</v>
      </c>
      <c r="C4" s="30" t="s">
        <v>265</v>
      </c>
      <c r="D4" s="31">
        <v>32</v>
      </c>
      <c r="E4" s="24"/>
      <c r="F4" s="30" t="s">
        <v>71</v>
      </c>
      <c r="G4" s="32" t="s">
        <v>153</v>
      </c>
      <c r="J4" s="50" t="str">
        <f>CONCATENATE("`",B4,"` ",LOWER(C4),"(",D4,")"," COMMENT ","'",G4,"',")</f>
        <v>`TYPE_ID` varchar(32) COMMENT '数据源ID',</v>
      </c>
    </row>
    <row r="5" spans="1:10" ht="16" customHeight="1">
      <c r="A5" s="29">
        <v>2</v>
      </c>
      <c r="B5" s="30" t="s">
        <v>154</v>
      </c>
      <c r="C5" s="30" t="s">
        <v>265</v>
      </c>
      <c r="D5" s="31">
        <v>20</v>
      </c>
      <c r="E5" s="24"/>
      <c r="F5" s="24"/>
      <c r="G5" s="32" t="s">
        <v>155</v>
      </c>
      <c r="J5" s="50" t="str">
        <f t="shared" ref="J5:J8" si="0">CONCATENATE("`",B5,"` ",LOWER(C5),"(",D5,")"," COMMENT ","'",G5,"',")</f>
        <v>`TYPE_NM` varchar(20) COMMENT '数据源名称（朋友圈、微博、个推等）',</v>
      </c>
    </row>
    <row r="6" spans="1:10" ht="16" customHeight="1">
      <c r="A6" s="29">
        <v>3</v>
      </c>
      <c r="B6" s="30" t="s">
        <v>156</v>
      </c>
      <c r="C6" s="30" t="s">
        <v>270</v>
      </c>
      <c r="D6" s="31">
        <v>1</v>
      </c>
      <c r="E6" s="31">
        <v>0</v>
      </c>
      <c r="F6" s="24"/>
      <c r="G6" s="32" t="s">
        <v>157</v>
      </c>
      <c r="J6" s="50" t="str">
        <f t="shared" si="0"/>
        <v>`TYPE_GET_TYPE` numeric(1) COMMENT '0:后台爬取；1:接口读取',</v>
      </c>
    </row>
    <row r="7" spans="1:10" ht="16" customHeight="1">
      <c r="A7" s="29">
        <v>4</v>
      </c>
      <c r="B7" s="30" t="s">
        <v>158</v>
      </c>
      <c r="C7" s="30" t="s">
        <v>270</v>
      </c>
      <c r="D7" s="31">
        <v>1</v>
      </c>
      <c r="E7" s="31">
        <v>0</v>
      </c>
      <c r="F7" s="24"/>
      <c r="G7" s="32" t="s">
        <v>159</v>
      </c>
      <c r="J7" s="50" t="str">
        <f t="shared" si="0"/>
        <v>`TYPE_FREQUENCY` numeric(1) COMMENT '0:一次性；1:每天；2:实时',</v>
      </c>
    </row>
    <row r="8" spans="1:10" ht="16" customHeight="1">
      <c r="A8" s="29">
        <v>8</v>
      </c>
      <c r="B8" s="30" t="s">
        <v>67</v>
      </c>
      <c r="C8" s="30" t="s">
        <v>265</v>
      </c>
      <c r="D8" s="31">
        <v>1</v>
      </c>
      <c r="E8" s="24"/>
      <c r="F8" s="24"/>
      <c r="G8" s="32" t="s">
        <v>68</v>
      </c>
      <c r="J8" s="50" t="str">
        <f t="shared" si="0"/>
        <v>`STATUS` varchar(1) COMMENT '0:无效；1:有效',</v>
      </c>
    </row>
    <row r="9" spans="1:10" ht="13.5" customHeight="1">
      <c r="A9" s="33"/>
      <c r="B9" s="34"/>
      <c r="C9" s="34"/>
      <c r="D9" s="34"/>
      <c r="E9" s="34"/>
      <c r="F9" s="34"/>
      <c r="G9" s="35"/>
    </row>
    <row r="10" spans="1:10" ht="16.5" customHeight="1">
      <c r="A10" s="36"/>
      <c r="B10" s="36"/>
      <c r="C10" s="36"/>
      <c r="D10" s="36"/>
      <c r="E10" s="36"/>
      <c r="F10" s="36"/>
      <c r="G10" s="36"/>
    </row>
    <row r="11" spans="1:10" ht="14.25" customHeight="1">
      <c r="A11" s="37"/>
      <c r="B11" s="37"/>
      <c r="C11" s="38" t="s">
        <v>69</v>
      </c>
      <c r="D11" s="37"/>
      <c r="E11" s="37"/>
      <c r="F11" s="37"/>
      <c r="G11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12"/>
  <sheetViews>
    <sheetView showGridLines="0" workbookViewId="0">
      <selection activeCell="J4" sqref="J4"/>
    </sheetView>
  </sheetViews>
  <sheetFormatPr baseColWidth="10" defaultColWidth="8.83203125" defaultRowHeight="12.75" customHeight="1"/>
  <cols>
    <col min="1" max="1" width="9.33203125" style="43" customWidth="1"/>
    <col min="2" max="2" width="18.1640625" style="43" customWidth="1"/>
    <col min="3" max="3" width="9.33203125" style="43" customWidth="1"/>
    <col min="4" max="6" width="5" style="43" customWidth="1"/>
    <col min="7" max="7" width="26.83203125" style="43" customWidth="1"/>
    <col min="8" max="256" width="8.83203125" style="43" customWidth="1"/>
  </cols>
  <sheetData>
    <row r="1" spans="1:10" ht="16.5" customHeight="1">
      <c r="A1" s="103" t="s">
        <v>59</v>
      </c>
      <c r="B1" s="104"/>
      <c r="C1" s="105" t="s">
        <v>273</v>
      </c>
      <c r="D1" s="106"/>
      <c r="E1" s="106"/>
      <c r="F1" s="106"/>
      <c r="G1" s="107"/>
    </row>
    <row r="2" spans="1:10" ht="16" customHeight="1">
      <c r="A2" s="108" t="s">
        <v>18</v>
      </c>
      <c r="B2" s="109"/>
      <c r="C2" s="110" t="s">
        <v>34</v>
      </c>
      <c r="D2" s="111"/>
      <c r="E2" s="111"/>
      <c r="F2" s="111"/>
      <c r="G2" s="112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4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25"/>
      <c r="J4" s="50" t="str">
        <f>CONCATENATE("`",B4,"` ",LOWER(C4),"(",D4,")"," COMMENT ","'",G4,"',")</f>
        <v>`ID` varchar(32) COMMENT '',</v>
      </c>
    </row>
    <row r="5" spans="1:10" ht="16" customHeight="1">
      <c r="A5" s="29">
        <v>2</v>
      </c>
      <c r="B5" s="30" t="s">
        <v>66</v>
      </c>
      <c r="C5" s="30" t="s">
        <v>265</v>
      </c>
      <c r="D5" s="31">
        <v>32</v>
      </c>
      <c r="E5" s="24"/>
      <c r="F5" s="24"/>
      <c r="G5" s="32" t="s">
        <v>160</v>
      </c>
      <c r="J5" s="50" t="str">
        <f t="shared" ref="J5:J9" si="0">CONCATENATE("`",B5,"` ",LOWER(C5),"(",D5,")"," COMMENT ","'",G5,"',")</f>
        <v>`CUST_ID` varchar(32) COMMENT '客户ID',</v>
      </c>
    </row>
    <row r="6" spans="1:10" ht="16" customHeight="1">
      <c r="A6" s="29">
        <v>3</v>
      </c>
      <c r="B6" s="30" t="s">
        <v>152</v>
      </c>
      <c r="C6" s="30" t="s">
        <v>265</v>
      </c>
      <c r="D6" s="31">
        <v>32</v>
      </c>
      <c r="E6" s="24"/>
      <c r="F6" s="24"/>
      <c r="G6" s="32" t="s">
        <v>153</v>
      </c>
      <c r="J6" s="50" t="str">
        <f t="shared" si="0"/>
        <v>`TYPE_ID` varchar(32) COMMENT '数据源ID',</v>
      </c>
    </row>
    <row r="7" spans="1:10" ht="16" customHeight="1">
      <c r="A7" s="29">
        <v>5</v>
      </c>
      <c r="B7" s="30" t="s">
        <v>161</v>
      </c>
      <c r="C7" s="30" t="s">
        <v>78</v>
      </c>
      <c r="D7" s="31">
        <v>7</v>
      </c>
      <c r="E7" s="24"/>
      <c r="F7" s="24"/>
      <c r="G7" s="32" t="s">
        <v>162</v>
      </c>
      <c r="J7" s="50" t="str">
        <f t="shared" si="0"/>
        <v>`LAST_READ` date(7) COMMENT '上次爬取日期',</v>
      </c>
    </row>
    <row r="8" spans="1:10" ht="16" customHeight="1">
      <c r="A8" s="29">
        <v>6</v>
      </c>
      <c r="B8" s="30" t="s">
        <v>163</v>
      </c>
      <c r="C8" s="30" t="s">
        <v>265</v>
      </c>
      <c r="D8" s="31">
        <v>1</v>
      </c>
      <c r="E8" s="24"/>
      <c r="F8" s="24"/>
      <c r="G8" s="32" t="s">
        <v>164</v>
      </c>
      <c r="J8" s="50" t="str">
        <f t="shared" si="0"/>
        <v>`LAST_STATUS` varchar(1) COMMENT '上次爬取状态',</v>
      </c>
    </row>
    <row r="9" spans="1:10" ht="16" customHeight="1">
      <c r="A9" s="29">
        <v>7</v>
      </c>
      <c r="B9" s="30" t="s">
        <v>165</v>
      </c>
      <c r="C9" s="30" t="s">
        <v>78</v>
      </c>
      <c r="D9" s="31">
        <v>7</v>
      </c>
      <c r="E9" s="24"/>
      <c r="F9" s="24"/>
      <c r="G9" s="32" t="s">
        <v>166</v>
      </c>
      <c r="J9" s="50" t="str">
        <f t="shared" si="0"/>
        <v>`NEXT_READ` date(7) COMMENT '下次爬取日期',</v>
      </c>
    </row>
    <row r="10" spans="1:10" ht="13.5" customHeight="1">
      <c r="A10" s="33"/>
      <c r="B10" s="34"/>
      <c r="C10" s="34"/>
      <c r="D10" s="34"/>
      <c r="E10" s="34"/>
      <c r="F10" s="34"/>
      <c r="G10" s="35"/>
    </row>
    <row r="11" spans="1:10" ht="16.5" customHeight="1">
      <c r="A11" s="36"/>
      <c r="B11" s="36"/>
      <c r="C11" s="36"/>
      <c r="D11" s="36"/>
      <c r="E11" s="36"/>
      <c r="F11" s="36"/>
      <c r="G11" s="36"/>
    </row>
    <row r="12" spans="1:10" ht="14.25" customHeight="1">
      <c r="A12" s="37"/>
      <c r="B12" s="37"/>
      <c r="C12" s="38" t="s">
        <v>69</v>
      </c>
      <c r="D12" s="37"/>
      <c r="E12" s="37"/>
      <c r="F12" s="37"/>
      <c r="G12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23"/>
  <sheetViews>
    <sheetView showGridLines="0" workbookViewId="0">
      <selection activeCell="J4" sqref="J4"/>
    </sheetView>
  </sheetViews>
  <sheetFormatPr baseColWidth="10" defaultColWidth="8.83203125" defaultRowHeight="12.75" customHeight="1"/>
  <cols>
    <col min="1" max="1" width="9.33203125" style="44" customWidth="1"/>
    <col min="2" max="2" width="18.1640625" style="44" customWidth="1"/>
    <col min="3" max="3" width="9.33203125" style="44" customWidth="1"/>
    <col min="4" max="6" width="5" style="44" customWidth="1"/>
    <col min="7" max="7" width="26.83203125" style="44" customWidth="1"/>
    <col min="8" max="256" width="8.83203125" style="44" customWidth="1"/>
  </cols>
  <sheetData>
    <row r="1" spans="1:10" ht="16.5" customHeight="1">
      <c r="A1" s="103" t="s">
        <v>59</v>
      </c>
      <c r="B1" s="104"/>
      <c r="C1" s="105" t="s">
        <v>274</v>
      </c>
      <c r="D1" s="106"/>
      <c r="E1" s="106"/>
      <c r="F1" s="106"/>
      <c r="G1" s="107"/>
    </row>
    <row r="2" spans="1:10" ht="16" customHeight="1">
      <c r="A2" s="108" t="s">
        <v>18</v>
      </c>
      <c r="B2" s="109"/>
      <c r="C2" s="110" t="s">
        <v>37</v>
      </c>
      <c r="D2" s="111"/>
      <c r="E2" s="111"/>
      <c r="F2" s="111"/>
      <c r="G2" s="112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4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25"/>
      <c r="J4" s="50" t="str">
        <f>CONCATENATE("`",B4,"` ",LOWER(C4),"(",D4,")"," COMMENT ","'",G4,"',")</f>
        <v>`ID` varchar(32) COMMENT '',</v>
      </c>
    </row>
    <row r="5" spans="1:10" ht="16" customHeight="1">
      <c r="A5" s="29">
        <f t="shared" ref="A5:A20" si="0">A4+1</f>
        <v>2</v>
      </c>
      <c r="B5" s="30" t="s">
        <v>66</v>
      </c>
      <c r="C5" s="30" t="s">
        <v>265</v>
      </c>
      <c r="D5" s="31">
        <v>32</v>
      </c>
      <c r="E5" s="24"/>
      <c r="F5" s="24"/>
      <c r="G5" s="32" t="s">
        <v>160</v>
      </c>
      <c r="J5" s="50" t="str">
        <f t="shared" ref="J5:J20" si="1">CONCATENATE("`",B5,"` ",LOWER(C5),"(",D5,")"," COMMENT ","'",G5,"',")</f>
        <v>`CUST_ID` varchar(32) COMMENT '客户ID',</v>
      </c>
    </row>
    <row r="6" spans="1:10" ht="16" customHeight="1">
      <c r="A6" s="29">
        <f t="shared" si="0"/>
        <v>3</v>
      </c>
      <c r="B6" s="30" t="s">
        <v>167</v>
      </c>
      <c r="C6" s="30" t="s">
        <v>78</v>
      </c>
      <c r="D6" s="31"/>
      <c r="E6" s="24"/>
      <c r="F6" s="24"/>
      <c r="G6" s="32" t="s">
        <v>168</v>
      </c>
      <c r="J6" s="50" t="str">
        <f t="shared" si="1"/>
        <v>`READ_DATE` date() COMMENT '爬取时间',</v>
      </c>
    </row>
    <row r="7" spans="1:10" ht="16" customHeight="1">
      <c r="A7" s="29">
        <f t="shared" si="0"/>
        <v>4</v>
      </c>
      <c r="B7" s="30" t="s">
        <v>169</v>
      </c>
      <c r="C7" s="30" t="s">
        <v>78</v>
      </c>
      <c r="D7" s="31"/>
      <c r="E7" s="24"/>
      <c r="F7" s="24"/>
      <c r="G7" s="32" t="s">
        <v>170</v>
      </c>
      <c r="J7" s="50" t="str">
        <f t="shared" si="1"/>
        <v>`MOMENT_DATE` date() COMMENT '动态发布时间',</v>
      </c>
    </row>
    <row r="8" spans="1:10" ht="16" customHeight="1">
      <c r="A8" s="29">
        <f t="shared" si="0"/>
        <v>5</v>
      </c>
      <c r="B8" s="30" t="s">
        <v>171</v>
      </c>
      <c r="C8" s="30" t="s">
        <v>265</v>
      </c>
      <c r="D8" s="31">
        <v>200</v>
      </c>
      <c r="E8" s="24"/>
      <c r="F8" s="24"/>
      <c r="G8" s="32" t="s">
        <v>172</v>
      </c>
      <c r="J8" s="50" t="str">
        <f t="shared" si="1"/>
        <v>`MOMENT_TEXT` varchar(200) COMMENT '动态文本内容',</v>
      </c>
    </row>
    <row r="9" spans="1:10" ht="16" customHeight="1">
      <c r="A9" s="29">
        <f t="shared" si="0"/>
        <v>6</v>
      </c>
      <c r="B9" s="30" t="s">
        <v>173</v>
      </c>
      <c r="C9" s="30" t="s">
        <v>265</v>
      </c>
      <c r="D9" s="31">
        <v>100</v>
      </c>
      <c r="E9" s="24"/>
      <c r="F9" s="24"/>
      <c r="G9" s="32" t="s">
        <v>174</v>
      </c>
      <c r="J9" s="50" t="str">
        <f t="shared" si="1"/>
        <v>`MOMENT_IMG1` varchar(100) COMMENT '动态图片内容（九宫格）',</v>
      </c>
    </row>
    <row r="10" spans="1:10" ht="16" customHeight="1">
      <c r="A10" s="29">
        <f t="shared" si="0"/>
        <v>7</v>
      </c>
      <c r="B10" s="30" t="s">
        <v>175</v>
      </c>
      <c r="C10" s="30" t="s">
        <v>265</v>
      </c>
      <c r="D10" s="31">
        <v>100</v>
      </c>
      <c r="E10" s="24"/>
      <c r="F10" s="24"/>
      <c r="G10" s="32" t="s">
        <v>174</v>
      </c>
      <c r="J10" s="50" t="str">
        <f t="shared" si="1"/>
        <v>`MOMENT_IMG2` varchar(100) COMMENT '动态图片内容（九宫格）',</v>
      </c>
    </row>
    <row r="11" spans="1:10" ht="16" customHeight="1">
      <c r="A11" s="29">
        <f t="shared" si="0"/>
        <v>8</v>
      </c>
      <c r="B11" s="30" t="s">
        <v>176</v>
      </c>
      <c r="C11" s="30" t="s">
        <v>265</v>
      </c>
      <c r="D11" s="31">
        <v>100</v>
      </c>
      <c r="E11" s="24"/>
      <c r="F11" s="24"/>
      <c r="G11" s="32" t="s">
        <v>174</v>
      </c>
      <c r="J11" s="50" t="str">
        <f t="shared" si="1"/>
        <v>`MOMENT_IMG3` varchar(100) COMMENT '动态图片内容（九宫格）',</v>
      </c>
    </row>
    <row r="12" spans="1:10" ht="16" customHeight="1">
      <c r="A12" s="29">
        <f t="shared" si="0"/>
        <v>9</v>
      </c>
      <c r="B12" s="30" t="s">
        <v>177</v>
      </c>
      <c r="C12" s="30" t="s">
        <v>265</v>
      </c>
      <c r="D12" s="31">
        <v>100</v>
      </c>
      <c r="E12" s="24"/>
      <c r="F12" s="24"/>
      <c r="G12" s="32" t="s">
        <v>174</v>
      </c>
      <c r="J12" s="50" t="str">
        <f t="shared" si="1"/>
        <v>`MOMENT_IMG4` varchar(100) COMMENT '动态图片内容（九宫格）',</v>
      </c>
    </row>
    <row r="13" spans="1:10" ht="16" customHeight="1">
      <c r="A13" s="29">
        <f t="shared" si="0"/>
        <v>10</v>
      </c>
      <c r="B13" s="30" t="s">
        <v>178</v>
      </c>
      <c r="C13" s="30" t="s">
        <v>265</v>
      </c>
      <c r="D13" s="31">
        <v>100</v>
      </c>
      <c r="E13" s="24"/>
      <c r="F13" s="24"/>
      <c r="G13" s="32" t="s">
        <v>174</v>
      </c>
      <c r="J13" s="50" t="str">
        <f t="shared" si="1"/>
        <v>`MOMENT_IMG5` varchar(100) COMMENT '动态图片内容（九宫格）',</v>
      </c>
    </row>
    <row r="14" spans="1:10" ht="16" customHeight="1">
      <c r="A14" s="29">
        <f t="shared" si="0"/>
        <v>11</v>
      </c>
      <c r="B14" s="30" t="s">
        <v>179</v>
      </c>
      <c r="C14" s="30" t="s">
        <v>265</v>
      </c>
      <c r="D14" s="31">
        <v>100</v>
      </c>
      <c r="E14" s="24"/>
      <c r="F14" s="24"/>
      <c r="G14" s="32" t="s">
        <v>174</v>
      </c>
      <c r="J14" s="50" t="str">
        <f t="shared" si="1"/>
        <v>`MOMENT_IMG7` varchar(100) COMMENT '动态图片内容（九宫格）',</v>
      </c>
    </row>
    <row r="15" spans="1:10" ht="16" customHeight="1">
      <c r="A15" s="29">
        <f t="shared" si="0"/>
        <v>12</v>
      </c>
      <c r="B15" s="30" t="s">
        <v>180</v>
      </c>
      <c r="C15" s="30" t="s">
        <v>265</v>
      </c>
      <c r="D15" s="31">
        <v>100</v>
      </c>
      <c r="E15" s="24"/>
      <c r="F15" s="24"/>
      <c r="G15" s="32" t="s">
        <v>174</v>
      </c>
      <c r="J15" s="50" t="str">
        <f t="shared" si="1"/>
        <v>`MOMENT_IMG8` varchar(100) COMMENT '动态图片内容（九宫格）',</v>
      </c>
    </row>
    <row r="16" spans="1:10" ht="16" customHeight="1">
      <c r="A16" s="29">
        <f t="shared" si="0"/>
        <v>13</v>
      </c>
      <c r="B16" s="30" t="s">
        <v>181</v>
      </c>
      <c r="C16" s="30" t="s">
        <v>265</v>
      </c>
      <c r="D16" s="31">
        <v>100</v>
      </c>
      <c r="E16" s="24"/>
      <c r="F16" s="24"/>
      <c r="G16" s="32" t="s">
        <v>174</v>
      </c>
      <c r="J16" s="50" t="str">
        <f t="shared" si="1"/>
        <v>`MOMENT_IMG9` varchar(100) COMMENT '动态图片内容（九宫格）',</v>
      </c>
    </row>
    <row r="17" spans="1:10" ht="16" customHeight="1">
      <c r="A17" s="29">
        <f t="shared" si="0"/>
        <v>14</v>
      </c>
      <c r="B17" s="30" t="s">
        <v>182</v>
      </c>
      <c r="C17" s="30" t="s">
        <v>265</v>
      </c>
      <c r="D17" s="31">
        <v>100</v>
      </c>
      <c r="E17" s="24"/>
      <c r="F17" s="24"/>
      <c r="G17" s="32" t="s">
        <v>183</v>
      </c>
      <c r="J17" s="50" t="str">
        <f t="shared" si="1"/>
        <v>`MOMENT_LINK` varchar(100) COMMENT '动态转发文章的链接',</v>
      </c>
    </row>
    <row r="18" spans="1:10" ht="16" customHeight="1">
      <c r="A18" s="29">
        <f t="shared" si="0"/>
        <v>15</v>
      </c>
      <c r="B18" s="30" t="s">
        <v>140</v>
      </c>
      <c r="C18" s="30" t="s">
        <v>78</v>
      </c>
      <c r="D18" s="31"/>
      <c r="E18" s="24"/>
      <c r="F18" s="24"/>
      <c r="G18" s="32" t="s">
        <v>141</v>
      </c>
      <c r="J18" s="50" t="str">
        <f t="shared" si="1"/>
        <v>`CREATE_DATE` date() COMMENT '创建日期',</v>
      </c>
    </row>
    <row r="19" spans="1:10" ht="16" customHeight="1">
      <c r="A19" s="29">
        <f t="shared" si="0"/>
        <v>16</v>
      </c>
      <c r="B19" s="30" t="s">
        <v>142</v>
      </c>
      <c r="C19" s="30" t="s">
        <v>78</v>
      </c>
      <c r="D19" s="31"/>
      <c r="E19" s="24"/>
      <c r="F19" s="24"/>
      <c r="G19" s="32" t="s">
        <v>143</v>
      </c>
      <c r="J19" s="50" t="str">
        <f t="shared" si="1"/>
        <v>`UPDATE_DATE` date() COMMENT '更新日期',</v>
      </c>
    </row>
    <row r="20" spans="1:10" ht="16" customHeight="1">
      <c r="A20" s="29">
        <f t="shared" si="0"/>
        <v>17</v>
      </c>
      <c r="B20" s="30" t="s">
        <v>67</v>
      </c>
      <c r="C20" s="30" t="s">
        <v>265</v>
      </c>
      <c r="D20" s="31">
        <v>1</v>
      </c>
      <c r="E20" s="24"/>
      <c r="F20" s="24"/>
      <c r="G20" s="32" t="s">
        <v>68</v>
      </c>
      <c r="J20" s="50" t="str">
        <f t="shared" si="1"/>
        <v>`STATUS` varchar(1) COMMENT '0:无效；1:有效',</v>
      </c>
    </row>
    <row r="21" spans="1:10" ht="13.5" customHeight="1">
      <c r="A21" s="33"/>
      <c r="B21" s="34"/>
      <c r="C21" s="34"/>
      <c r="D21" s="34"/>
      <c r="E21" s="34"/>
      <c r="F21" s="34"/>
      <c r="G21" s="35"/>
    </row>
    <row r="22" spans="1:10" ht="16.5" customHeight="1">
      <c r="A22" s="36"/>
      <c r="B22" s="36"/>
      <c r="C22" s="36"/>
      <c r="D22" s="36"/>
      <c r="E22" s="36"/>
      <c r="F22" s="36"/>
      <c r="G22" s="36"/>
    </row>
    <row r="23" spans="1:10" ht="14.25" customHeight="1">
      <c r="A23" s="37"/>
      <c r="B23" s="37"/>
      <c r="C23" s="38" t="s">
        <v>69</v>
      </c>
      <c r="D23" s="37"/>
      <c r="E23" s="37"/>
      <c r="F23" s="37"/>
      <c r="G23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15"/>
  <sheetViews>
    <sheetView showGridLines="0" workbookViewId="0">
      <selection activeCell="K18" sqref="K18"/>
    </sheetView>
  </sheetViews>
  <sheetFormatPr baseColWidth="10" defaultColWidth="8.83203125" defaultRowHeight="12.75" customHeight="1"/>
  <cols>
    <col min="1" max="1" width="9.33203125" style="45" customWidth="1"/>
    <col min="2" max="2" width="18.1640625" style="45" customWidth="1"/>
    <col min="3" max="3" width="9.33203125" style="45" customWidth="1"/>
    <col min="4" max="6" width="5" style="45" customWidth="1"/>
    <col min="7" max="7" width="26.83203125" style="45" customWidth="1"/>
    <col min="8" max="256" width="8.83203125" style="45" customWidth="1"/>
  </cols>
  <sheetData>
    <row r="1" spans="1:10" ht="16.5" customHeight="1">
      <c r="A1" s="103" t="s">
        <v>59</v>
      </c>
      <c r="B1" s="104"/>
      <c r="C1" s="105" t="s">
        <v>275</v>
      </c>
      <c r="D1" s="106"/>
      <c r="E1" s="106"/>
      <c r="F1" s="106"/>
      <c r="G1" s="107"/>
    </row>
    <row r="2" spans="1:10" ht="16" customHeight="1">
      <c r="A2" s="108" t="s">
        <v>18</v>
      </c>
      <c r="B2" s="109"/>
      <c r="C2" s="110" t="s">
        <v>40</v>
      </c>
      <c r="D2" s="111"/>
      <c r="E2" s="111"/>
      <c r="F2" s="111"/>
      <c r="G2" s="112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4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25"/>
      <c r="J4" s="50" t="str">
        <f>CONCATENATE("`",B4,"` ",LOWER(C4),"(",D4,")"," COMMENT ","'",G4,"',")</f>
        <v>`ID` varchar(32) COMMENT '',</v>
      </c>
    </row>
    <row r="5" spans="1:10" ht="16" customHeight="1">
      <c r="A5" s="29">
        <f t="shared" ref="A5:A12" si="0">A4+1</f>
        <v>2</v>
      </c>
      <c r="B5" s="30" t="s">
        <v>65</v>
      </c>
      <c r="C5" s="30" t="s">
        <v>265</v>
      </c>
      <c r="D5" s="31">
        <v>32</v>
      </c>
      <c r="E5" s="24"/>
      <c r="F5" s="24"/>
      <c r="G5" s="32" t="s">
        <v>184</v>
      </c>
      <c r="J5" s="50" t="str">
        <f t="shared" ref="J5:J12" si="1">CONCATENATE("`",B5,"` ",LOWER(C5),"(",D5,")"," COMMENT ","'",G5,"',")</f>
        <v>`SALES_ID` varchar(32) COMMENT '业务员ID',</v>
      </c>
    </row>
    <row r="6" spans="1:10" ht="16" customHeight="1">
      <c r="A6" s="29">
        <f t="shared" si="0"/>
        <v>3</v>
      </c>
      <c r="B6" s="30" t="s">
        <v>66</v>
      </c>
      <c r="C6" s="30" t="s">
        <v>265</v>
      </c>
      <c r="D6" s="31">
        <v>32</v>
      </c>
      <c r="E6" s="24"/>
      <c r="F6" s="24"/>
      <c r="G6" s="32" t="s">
        <v>160</v>
      </c>
      <c r="J6" s="50" t="str">
        <f t="shared" si="1"/>
        <v>`CUST_ID` varchar(32) COMMENT '客户ID',</v>
      </c>
    </row>
    <row r="7" spans="1:10" ht="16" customHeight="1">
      <c r="A7" s="29">
        <f t="shared" si="0"/>
        <v>4</v>
      </c>
      <c r="B7" s="30" t="s">
        <v>167</v>
      </c>
      <c r="C7" s="30" t="s">
        <v>78</v>
      </c>
      <c r="D7" s="31"/>
      <c r="E7" s="24"/>
      <c r="F7" s="24"/>
      <c r="G7" s="32" t="s">
        <v>168</v>
      </c>
      <c r="J7" s="50" t="str">
        <f t="shared" si="1"/>
        <v>`READ_DATE` date() COMMENT '爬取时间',</v>
      </c>
    </row>
    <row r="8" spans="1:10" ht="16" customHeight="1">
      <c r="A8" s="29">
        <f t="shared" si="0"/>
        <v>5</v>
      </c>
      <c r="B8" s="30" t="s">
        <v>185</v>
      </c>
      <c r="C8" s="30" t="s">
        <v>78</v>
      </c>
      <c r="D8" s="31"/>
      <c r="E8" s="24"/>
      <c r="F8" s="24"/>
      <c r="G8" s="32" t="s">
        <v>186</v>
      </c>
      <c r="J8" s="50" t="str">
        <f t="shared" si="1"/>
        <v>`CONTACT_DATE` date() COMMENT '通话日期',</v>
      </c>
    </row>
    <row r="9" spans="1:10" ht="16" customHeight="1">
      <c r="A9" s="29">
        <f t="shared" si="0"/>
        <v>6</v>
      </c>
      <c r="B9" s="30" t="s">
        <v>187</v>
      </c>
      <c r="C9" s="30" t="s">
        <v>269</v>
      </c>
      <c r="D9" s="31">
        <v>3</v>
      </c>
      <c r="E9" s="31">
        <v>0</v>
      </c>
      <c r="F9" s="24"/>
      <c r="G9" s="32" t="s">
        <v>188</v>
      </c>
      <c r="J9" s="50" t="str">
        <f t="shared" si="1"/>
        <v>`CONTACT_DURATION` numeric(3) COMMENT '通话时长（秒）',</v>
      </c>
    </row>
    <row r="10" spans="1:10" ht="16" customHeight="1">
      <c r="A10" s="29">
        <f t="shared" si="0"/>
        <v>7</v>
      </c>
      <c r="B10" s="30" t="s">
        <v>140</v>
      </c>
      <c r="C10" s="30" t="s">
        <v>78</v>
      </c>
      <c r="D10" s="31"/>
      <c r="E10" s="24"/>
      <c r="F10" s="24"/>
      <c r="G10" s="32" t="s">
        <v>141</v>
      </c>
      <c r="J10" s="50" t="str">
        <f t="shared" si="1"/>
        <v>`CREATE_DATE` date() COMMENT '创建日期',</v>
      </c>
    </row>
    <row r="11" spans="1:10" ht="16" customHeight="1">
      <c r="A11" s="29">
        <f t="shared" si="0"/>
        <v>8</v>
      </c>
      <c r="B11" s="30" t="s">
        <v>142</v>
      </c>
      <c r="C11" s="30" t="s">
        <v>78</v>
      </c>
      <c r="D11" s="31"/>
      <c r="E11" s="24"/>
      <c r="F11" s="24"/>
      <c r="G11" s="32" t="s">
        <v>143</v>
      </c>
      <c r="J11" s="50" t="str">
        <f t="shared" si="1"/>
        <v>`UPDATE_DATE` date() COMMENT '更新日期',</v>
      </c>
    </row>
    <row r="12" spans="1:10" ht="16" customHeight="1">
      <c r="A12" s="29">
        <f t="shared" si="0"/>
        <v>9</v>
      </c>
      <c r="B12" s="30" t="s">
        <v>67</v>
      </c>
      <c r="C12" s="30" t="s">
        <v>265</v>
      </c>
      <c r="D12" s="31">
        <v>1</v>
      </c>
      <c r="E12" s="24"/>
      <c r="F12" s="24"/>
      <c r="G12" s="32" t="s">
        <v>68</v>
      </c>
      <c r="J12" s="50" t="str">
        <f t="shared" si="1"/>
        <v>`STATUS` varchar(1) COMMENT '0:无效；1:有效',</v>
      </c>
    </row>
    <row r="13" spans="1:10" ht="13.5" customHeight="1">
      <c r="A13" s="33"/>
      <c r="B13" s="34"/>
      <c r="C13" s="34"/>
      <c r="D13" s="34"/>
      <c r="E13" s="34"/>
      <c r="F13" s="34"/>
      <c r="G13" s="35"/>
    </row>
    <row r="14" spans="1:10" ht="16.5" customHeight="1">
      <c r="A14" s="36"/>
      <c r="B14" s="36"/>
      <c r="C14" s="36"/>
      <c r="D14" s="36"/>
      <c r="E14" s="36"/>
      <c r="F14" s="36"/>
      <c r="G14" s="36"/>
    </row>
    <row r="15" spans="1:10" ht="14.25" customHeight="1">
      <c r="A15" s="37"/>
      <c r="B15" s="37"/>
      <c r="C15" s="38" t="s">
        <v>69</v>
      </c>
      <c r="D15" s="37"/>
      <c r="E15" s="37"/>
      <c r="F15" s="37"/>
      <c r="G15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版本控制说明</vt:lpstr>
      <vt:lpstr>总览表</vt:lpstr>
      <vt:lpstr>LP_MGNT_SALES_CUST</vt:lpstr>
      <vt:lpstr>LP_MGNT_CUST_MST</vt:lpstr>
      <vt:lpstr>LP_MGNT_SALES_MST</vt:lpstr>
      <vt:lpstr>LP_DS_SRC_TYPE</vt:lpstr>
      <vt:lpstr>LP_DS_SCHEDULE</vt:lpstr>
      <vt:lpstr>LP_DS_WECHAT</vt:lpstr>
      <vt:lpstr>LP_DS_PHONE</vt:lpstr>
      <vt:lpstr>LP_DS_GETUI</vt:lpstr>
      <vt:lpstr>LP_SCORE_RESULT</vt:lpstr>
      <vt:lpstr>LP_SCORE_LABEL</vt:lpstr>
      <vt:lpstr>LP_ACT_TYPE</vt:lpstr>
      <vt:lpstr>LP_ACT_SUGGEST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SMBC-ODS</dc:creator>
  <cp:lastModifiedBy>巢俊卿</cp:lastModifiedBy>
  <dcterms:created xsi:type="dcterms:W3CDTF">2019-05-13T04:36:28Z</dcterms:created>
  <dcterms:modified xsi:type="dcterms:W3CDTF">2019-05-13T10:12:00Z</dcterms:modified>
</cp:coreProperties>
</file>