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022gc-my.sharepoint.com/personal/allison_loan_hc-sc_gc_ca/Documents/Documents/invivo-pfas-immunotox/"/>
    </mc:Choice>
  </mc:AlternateContent>
  <xr:revisionPtr revIDLastSave="18" documentId="13_ncr:1_{D75DCFB8-7B5E-4EEF-8F26-6F7E6C2BCFAA}" xr6:coauthVersionLast="47" xr6:coauthVersionMax="47" xr10:uidLastSave="{1FCA6105-B443-457A-A4BF-A547A342B297}"/>
  <bookViews>
    <workbookView xWindow="-108" yWindow="-108" windowWidth="23256" windowHeight="12456" firstSheet="3" activeTab="6" xr2:uid="{9D20078E-4FA5-44E1-8BF2-6EF2B94F852F}"/>
  </bookViews>
  <sheets>
    <sheet name="Notes for Tab" sheetId="24" r:id="rId1"/>
    <sheet name="Sample Infor" sheetId="1" r:id="rId2"/>
    <sheet name="Extraction Plan" sheetId="5" r:id="rId3"/>
    <sheet name="Extraction Procedures" sheetId="6" r:id="rId4"/>
    <sheet name="MDLs" sheetId="25" r:id="rId5"/>
    <sheet name="Replicates" sheetId="34" r:id="rId6"/>
    <sheet name="Phase1" sheetId="2" r:id="rId7"/>
    <sheet name="Phase2" sheetId="3" r:id="rId8"/>
    <sheet name="Phase3" sheetId="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5" l="1"/>
  <c r="H55" i="34"/>
  <c r="G55" i="34"/>
  <c r="H73" i="34"/>
  <c r="H74" i="34"/>
  <c r="H69" i="34"/>
  <c r="H68" i="34"/>
  <c r="H63" i="34"/>
  <c r="H62" i="34"/>
  <c r="H57" i="34"/>
  <c r="H56" i="34"/>
  <c r="H51" i="34"/>
  <c r="H52" i="34"/>
  <c r="H47" i="34"/>
  <c r="H46" i="34"/>
  <c r="H42" i="34"/>
  <c r="H41" i="34"/>
  <c r="H36" i="34"/>
  <c r="H37" i="34"/>
  <c r="H32" i="34"/>
  <c r="H31" i="34"/>
  <c r="H21" i="34"/>
  <c r="H22" i="34"/>
  <c r="H16" i="34"/>
  <c r="H17" i="34"/>
  <c r="H26" i="34"/>
  <c r="H27" i="34"/>
  <c r="H12" i="34"/>
  <c r="H11" i="34"/>
  <c r="H6" i="34"/>
  <c r="H7" i="34"/>
  <c r="B66" i="34"/>
  <c r="B67" i="34"/>
  <c r="F72" i="34"/>
  <c r="G72" i="34"/>
  <c r="H72" i="34"/>
  <c r="F66" i="34"/>
  <c r="G66" i="34"/>
  <c r="H66" i="34"/>
  <c r="F67" i="34"/>
  <c r="G67" i="34"/>
  <c r="H67" i="34"/>
  <c r="F60" i="34"/>
  <c r="G60" i="34"/>
  <c r="H60" i="34"/>
  <c r="F61" i="34"/>
  <c r="G61" i="34"/>
  <c r="H61" i="34"/>
  <c r="F55" i="34"/>
  <c r="G54" i="34"/>
  <c r="H54" i="34"/>
  <c r="G59" i="34"/>
  <c r="H59" i="34"/>
  <c r="G65" i="34"/>
  <c r="H65" i="34"/>
  <c r="G71" i="34"/>
  <c r="H71" i="34"/>
  <c r="F71" i="34"/>
  <c r="E71" i="34"/>
  <c r="D71" i="34"/>
  <c r="C71" i="34"/>
  <c r="F65" i="34"/>
  <c r="E65" i="34"/>
  <c r="D65" i="34"/>
  <c r="C65" i="34"/>
  <c r="F59" i="34"/>
  <c r="E59" i="34"/>
  <c r="D59" i="34"/>
  <c r="C59" i="34"/>
  <c r="F54" i="34"/>
  <c r="E54" i="34"/>
  <c r="D54" i="34"/>
  <c r="C54" i="34"/>
  <c r="B71" i="34"/>
  <c r="A71" i="34"/>
  <c r="B65" i="34"/>
  <c r="A65" i="34"/>
  <c r="B59" i="34"/>
  <c r="A59" i="34"/>
  <c r="B54" i="34"/>
  <c r="A54" i="34"/>
  <c r="F50" i="34"/>
  <c r="G50" i="34"/>
  <c r="H50" i="34"/>
  <c r="G49" i="34"/>
  <c r="H49" i="34"/>
  <c r="F49" i="34"/>
  <c r="E49" i="34"/>
  <c r="D49" i="34"/>
  <c r="C49" i="34"/>
  <c r="B49" i="34"/>
  <c r="A49" i="34"/>
  <c r="F45" i="34"/>
  <c r="G45" i="34"/>
  <c r="H45" i="34"/>
  <c r="G44" i="34"/>
  <c r="H44" i="34"/>
  <c r="F40" i="34"/>
  <c r="G40" i="34"/>
  <c r="H40" i="34"/>
  <c r="G39" i="34"/>
  <c r="H39" i="34"/>
  <c r="F44" i="34"/>
  <c r="E44" i="34"/>
  <c r="D44" i="34"/>
  <c r="C44" i="34"/>
  <c r="F39" i="34"/>
  <c r="E39" i="34"/>
  <c r="D39" i="34"/>
  <c r="C39" i="34"/>
  <c r="B44" i="34"/>
  <c r="A44" i="34"/>
  <c r="B39" i="34"/>
  <c r="A39" i="34"/>
  <c r="F35" i="34"/>
  <c r="G35" i="34"/>
  <c r="H35" i="34"/>
  <c r="G34" i="34"/>
  <c r="H34" i="34"/>
  <c r="F34" i="34"/>
  <c r="E34" i="34"/>
  <c r="D34" i="34"/>
  <c r="C34" i="34"/>
  <c r="B34" i="34"/>
  <c r="A34" i="34"/>
  <c r="F30" i="34"/>
  <c r="G30" i="34"/>
  <c r="H30" i="34"/>
  <c r="G29" i="34"/>
  <c r="H29" i="34"/>
  <c r="F29" i="34"/>
  <c r="E29" i="34"/>
  <c r="D29" i="34"/>
  <c r="C29" i="34"/>
  <c r="B29" i="34"/>
  <c r="A29" i="34"/>
  <c r="F25" i="34"/>
  <c r="G25" i="34"/>
  <c r="H25" i="34"/>
  <c r="G24" i="34"/>
  <c r="H24" i="34"/>
  <c r="F24" i="34"/>
  <c r="E24" i="34"/>
  <c r="D24" i="34"/>
  <c r="C24" i="34"/>
  <c r="B24" i="34"/>
  <c r="A24" i="34"/>
  <c r="G19" i="34"/>
  <c r="H19" i="34"/>
  <c r="G20" i="34"/>
  <c r="H20" i="34"/>
  <c r="F20" i="34"/>
  <c r="F19" i="34"/>
  <c r="E19" i="34"/>
  <c r="D19" i="34"/>
  <c r="C19" i="34"/>
  <c r="B19" i="34"/>
  <c r="A19" i="34"/>
  <c r="G14" i="34"/>
  <c r="H14" i="34"/>
  <c r="G15" i="34"/>
  <c r="H15" i="34"/>
  <c r="F15" i="34"/>
  <c r="F14" i="34"/>
  <c r="E14" i="34"/>
  <c r="D14" i="34"/>
  <c r="C14" i="34"/>
  <c r="B14" i="34"/>
  <c r="A14" i="34"/>
  <c r="G9" i="34"/>
  <c r="H9" i="34"/>
  <c r="G10" i="34"/>
  <c r="H10" i="34"/>
  <c r="F10" i="34"/>
  <c r="F9" i="34"/>
  <c r="E9" i="34"/>
  <c r="D9" i="34"/>
  <c r="C9" i="34"/>
  <c r="B9" i="34"/>
  <c r="A9" i="34"/>
  <c r="F3" i="34"/>
  <c r="G3" i="34"/>
  <c r="H3" i="34"/>
  <c r="F4" i="34"/>
  <c r="G4" i="34"/>
  <c r="H4" i="34"/>
  <c r="F5" i="34"/>
  <c r="G5" i="34"/>
  <c r="H5" i="34"/>
  <c r="G2" i="34"/>
  <c r="H2" i="34"/>
  <c r="F2" i="34"/>
  <c r="B2" i="34"/>
  <c r="E2" i="34"/>
  <c r="D2" i="34"/>
  <c r="C2" i="34"/>
  <c r="A2" i="34"/>
  <c r="B91" i="4"/>
  <c r="B48" i="4"/>
  <c r="B61" i="34" s="1"/>
  <c r="B47" i="4"/>
  <c r="B60" i="34" s="1"/>
  <c r="B72" i="4"/>
  <c r="B72" i="34" s="1"/>
  <c r="B38" i="4"/>
  <c r="B55" i="34" s="1"/>
  <c r="B50" i="34"/>
  <c r="B83" i="3"/>
  <c r="B45" i="34" s="1"/>
  <c r="B52" i="3"/>
  <c r="B35" i="34" s="1"/>
  <c r="B72" i="3"/>
  <c r="B40" i="34" s="1"/>
  <c r="B37" i="3"/>
  <c r="B30" i="34" s="1"/>
  <c r="B25" i="34"/>
  <c r="B61" i="2"/>
  <c r="B20" i="34" s="1"/>
  <c r="B50" i="2"/>
  <c r="B15" i="34" s="1"/>
  <c r="B10" i="34"/>
  <c r="B4" i="34"/>
  <c r="B5" i="34"/>
  <c r="B3" i="34"/>
  <c r="C4" i="25" l="1"/>
  <c r="D4" i="25"/>
  <c r="E4" i="25"/>
  <c r="F4" i="25"/>
  <c r="G4" i="25"/>
  <c r="H4" i="25"/>
  <c r="I4" i="25"/>
  <c r="J4" i="25"/>
  <c r="K4" i="25"/>
  <c r="L4" i="25"/>
  <c r="M4" i="25"/>
  <c r="N4" i="25"/>
  <c r="O4" i="25"/>
  <c r="P4" i="25"/>
  <c r="Q4" i="25"/>
  <c r="R4" i="25"/>
  <c r="S4" i="25"/>
  <c r="T4" i="25"/>
  <c r="U4" i="25"/>
  <c r="V4" i="25"/>
  <c r="W4" i="25"/>
  <c r="X4" i="25"/>
  <c r="Y4" i="25"/>
  <c r="Z4" i="25"/>
  <c r="D5" i="25"/>
  <c r="E5" i="25"/>
  <c r="F5" i="25"/>
  <c r="G5" i="25"/>
  <c r="H5" i="25"/>
  <c r="I5" i="25"/>
  <c r="J5" i="25"/>
  <c r="K5" i="25"/>
  <c r="L5" i="25"/>
  <c r="M5" i="25"/>
  <c r="N5" i="25"/>
  <c r="O5" i="25"/>
  <c r="P5" i="25"/>
  <c r="Q5" i="25"/>
  <c r="R5" i="25"/>
  <c r="S5" i="25"/>
  <c r="T5" i="25"/>
  <c r="U5" i="25"/>
  <c r="V5" i="25"/>
  <c r="W5" i="25"/>
  <c r="X5" i="25"/>
  <c r="Y5" i="25"/>
  <c r="Z5" i="25"/>
  <c r="J92" i="4" l="1"/>
  <c r="J83" i="4"/>
  <c r="J75" i="4"/>
  <c r="J64" i="4"/>
  <c r="J56" i="4"/>
  <c r="J46" i="4"/>
  <c r="J37" i="4"/>
  <c r="J29" i="4"/>
  <c r="J21" i="4"/>
  <c r="J12" i="4"/>
  <c r="J89" i="3"/>
  <c r="D14" i="1" s="1"/>
  <c r="J80" i="3"/>
  <c r="D12" i="1" s="1"/>
  <c r="J71" i="3"/>
  <c r="D10" i="1" s="1"/>
  <c r="J63" i="3"/>
  <c r="D8" i="1" s="1"/>
  <c r="J55" i="3"/>
  <c r="D13" i="1" s="1"/>
  <c r="J46" i="3"/>
  <c r="D11" i="1" s="1"/>
  <c r="J38" i="3"/>
  <c r="D9" i="1" s="1"/>
  <c r="J28" i="3"/>
  <c r="D7" i="1" s="1"/>
  <c r="J20" i="3"/>
  <c r="D6" i="1" s="1"/>
  <c r="J12" i="3"/>
  <c r="D5" i="1" s="1"/>
  <c r="J74" i="2"/>
  <c r="C13" i="1" s="1"/>
  <c r="J66" i="2"/>
  <c r="B13" i="1" s="1"/>
  <c r="J57" i="2" l="1"/>
  <c r="C14" i="1" s="1"/>
  <c r="J40" i="2"/>
  <c r="C6" i="1" s="1"/>
  <c r="J48" i="2"/>
  <c r="B14" i="1" s="1"/>
  <c r="J31" i="2"/>
  <c r="B6" i="1" s="1"/>
  <c r="J23" i="2"/>
  <c r="C5" i="1" s="1"/>
  <c r="J12" i="2"/>
  <c r="B5" i="1" s="1"/>
  <c r="E15" i="1" l="1"/>
  <c r="F15" i="1"/>
  <c r="G13" i="1"/>
  <c r="G6" i="1"/>
  <c r="G14" i="1"/>
  <c r="G12" i="1"/>
  <c r="G10" i="1"/>
  <c r="G8" i="1"/>
  <c r="G11" i="1"/>
  <c r="G9" i="1"/>
  <c r="G7" i="1"/>
  <c r="G5" i="1"/>
  <c r="H78" i="2"/>
  <c r="G15" i="1" l="1"/>
  <c r="H9" i="1"/>
  <c r="H8" i="1"/>
  <c r="H12" i="1"/>
  <c r="H10" i="1"/>
  <c r="H11" i="1"/>
  <c r="H7" i="1"/>
  <c r="D15" i="1"/>
  <c r="H13" i="1"/>
  <c r="H6" i="1"/>
  <c r="C15" i="1"/>
  <c r="H5" i="1"/>
  <c r="B15" i="1"/>
  <c r="H14" i="1"/>
  <c r="H15" i="1" l="1"/>
</calcChain>
</file>

<file path=xl/sharedStrings.xml><?xml version="1.0" encoding="utf-8"?>
<sst xmlns="http://schemas.openxmlformats.org/spreadsheetml/2006/main" count="7958" uniqueCount="464">
  <si>
    <t>Group</t>
  </si>
  <si>
    <t>Mouse ID</t>
  </si>
  <si>
    <t>Sex</t>
  </si>
  <si>
    <t>Exposure Period (days)</t>
  </si>
  <si>
    <t>PFAS Type</t>
  </si>
  <si>
    <t>Dose (mg/kg)*</t>
  </si>
  <si>
    <t>Notes</t>
  </si>
  <si>
    <t>Naïve</t>
  </si>
  <si>
    <t>MN01</t>
  </si>
  <si>
    <t>Male</t>
  </si>
  <si>
    <t>No gavage</t>
  </si>
  <si>
    <t>MN02</t>
  </si>
  <si>
    <t>MN03</t>
  </si>
  <si>
    <t>MN04</t>
  </si>
  <si>
    <t>MN05</t>
  </si>
  <si>
    <t>MN06</t>
  </si>
  <si>
    <t>MN07</t>
  </si>
  <si>
    <t>MN08</t>
  </si>
  <si>
    <t>FN09</t>
  </si>
  <si>
    <t>Female</t>
  </si>
  <si>
    <t>FN10</t>
  </si>
  <si>
    <t>FN11</t>
  </si>
  <si>
    <t>FN12</t>
  </si>
  <si>
    <t>FN13</t>
  </si>
  <si>
    <t>FN14</t>
  </si>
  <si>
    <t>Nodule on liver, sent to pathology (fixed in formalin).</t>
  </si>
  <si>
    <t>FN15</t>
  </si>
  <si>
    <t>FN16</t>
  </si>
  <si>
    <t>Vehicle</t>
  </si>
  <si>
    <t>MV17</t>
  </si>
  <si>
    <t>0.5% Tween 20</t>
  </si>
  <si>
    <t>MV18</t>
  </si>
  <si>
    <t>MV19</t>
  </si>
  <si>
    <t>MV20</t>
  </si>
  <si>
    <t>MV21</t>
  </si>
  <si>
    <t>MV22</t>
  </si>
  <si>
    <t>Flow spleen half - dark spot (~50%)</t>
  </si>
  <si>
    <t>MV23</t>
  </si>
  <si>
    <t>MV24</t>
  </si>
  <si>
    <t>FV25</t>
  </si>
  <si>
    <t>FV26</t>
  </si>
  <si>
    <t>FV27</t>
  </si>
  <si>
    <t>FV28</t>
  </si>
  <si>
    <t>FV29</t>
  </si>
  <si>
    <t>FV30</t>
  </si>
  <si>
    <t>FV31</t>
  </si>
  <si>
    <t>FV32</t>
  </si>
  <si>
    <t>* Diluted in 0.5% Tween 20. 28 consecutive days exposure (oral gavage).</t>
  </si>
  <si>
    <t>PFOS</t>
  </si>
  <si>
    <t>MS33</t>
  </si>
  <si>
    <t>MS34</t>
  </si>
  <si>
    <t>MS35</t>
  </si>
  <si>
    <t>Flow spleen half - big dark spot (~75%)</t>
  </si>
  <si>
    <t>MS36</t>
  </si>
  <si>
    <t>MS37</t>
  </si>
  <si>
    <t>MS38</t>
  </si>
  <si>
    <t>MS39</t>
  </si>
  <si>
    <t>MS40</t>
  </si>
  <si>
    <t>FS41</t>
  </si>
  <si>
    <t>FS42</t>
  </si>
  <si>
    <t>FS43</t>
  </si>
  <si>
    <t>FS44</t>
  </si>
  <si>
    <t>FS45</t>
  </si>
  <si>
    <t>FS46</t>
  </si>
  <si>
    <t>FS47</t>
  </si>
  <si>
    <t>PFOA</t>
  </si>
  <si>
    <t>FS48</t>
  </si>
  <si>
    <t>MA49</t>
  </si>
  <si>
    <t>MA50</t>
  </si>
  <si>
    <t>MA51</t>
  </si>
  <si>
    <t>MA52</t>
  </si>
  <si>
    <t>MA53</t>
  </si>
  <si>
    <t>MA54</t>
  </si>
  <si>
    <t>Flow spleen half - dark spot.</t>
  </si>
  <si>
    <t>MA55</t>
  </si>
  <si>
    <t>MA56</t>
  </si>
  <si>
    <t>FA57</t>
  </si>
  <si>
    <t>Flow spleen half - dark spot (~ &lt;50%)</t>
  </si>
  <si>
    <t>FA58</t>
  </si>
  <si>
    <t>Flow spleen half - dark spot (small)</t>
  </si>
  <si>
    <t>FA59</t>
  </si>
  <si>
    <t>FA60</t>
  </si>
  <si>
    <t>FA61</t>
  </si>
  <si>
    <t>FA62</t>
  </si>
  <si>
    <t>Flow spleen half - dark spot (~ 50%).</t>
  </si>
  <si>
    <t>FA63</t>
  </si>
  <si>
    <t>FA64</t>
  </si>
  <si>
    <t>PFAS 2023-010_Phase 1</t>
  </si>
  <si>
    <t>MN65</t>
  </si>
  <si>
    <t>MN66</t>
  </si>
  <si>
    <t>MN67</t>
  </si>
  <si>
    <t>MN68</t>
  </si>
  <si>
    <t>Cyst on pancreas.</t>
  </si>
  <si>
    <t>MN69</t>
  </si>
  <si>
    <t>MN70</t>
  </si>
  <si>
    <t>MN71</t>
  </si>
  <si>
    <t>Spleen 50% black/dark (flow half)</t>
  </si>
  <si>
    <t>MN72</t>
  </si>
  <si>
    <t>MV73</t>
  </si>
  <si>
    <t>Spleen &lt; 50% dark (flow half)</t>
  </si>
  <si>
    <t>MV74</t>
  </si>
  <si>
    <t>MV75</t>
  </si>
  <si>
    <t>MV76</t>
  </si>
  <si>
    <t>MV77</t>
  </si>
  <si>
    <t>MV78</t>
  </si>
  <si>
    <t>MV79</t>
  </si>
  <si>
    <t>MV80</t>
  </si>
  <si>
    <t>Spleen 1/3 dark (flow half)</t>
  </si>
  <si>
    <t>PFOA 0.166</t>
  </si>
  <si>
    <t>MA81</t>
  </si>
  <si>
    <t>MA82</t>
  </si>
  <si>
    <t>Thymus significantly smaller (visually)</t>
  </si>
  <si>
    <t>MA83</t>
  </si>
  <si>
    <t>MA84</t>
  </si>
  <si>
    <t>MA85</t>
  </si>
  <si>
    <t>Euthanized April 18. Only collected GI Tract (weighed after snap-freezing) and feces. No plasma.</t>
  </si>
  <si>
    <t>MA86</t>
  </si>
  <si>
    <t>SRBC maybe injected into bladder. Large bladder. Kidneys swollen.</t>
  </si>
  <si>
    <t>MA87</t>
  </si>
  <si>
    <t>MA88</t>
  </si>
  <si>
    <t>PFOA 0.5</t>
  </si>
  <si>
    <t>MA89</t>
  </si>
  <si>
    <t>MA90</t>
  </si>
  <si>
    <t>MA91</t>
  </si>
  <si>
    <t>Spleen - one very small black dot (flow half)</t>
  </si>
  <si>
    <t>MA92</t>
  </si>
  <si>
    <t>MA93</t>
  </si>
  <si>
    <t>MA94</t>
  </si>
  <si>
    <t>MA95</t>
  </si>
  <si>
    <t>MA96</t>
  </si>
  <si>
    <t>PFOA 1.0</t>
  </si>
  <si>
    <t>MA97</t>
  </si>
  <si>
    <t>MA98</t>
  </si>
  <si>
    <t>MA99</t>
  </si>
  <si>
    <t>Euthanized April 18. Tissues weighed after snap freezing. Liver weight unavailable. Hemolyzed plasma (bright red)</t>
  </si>
  <si>
    <t>MA100</t>
  </si>
  <si>
    <t>MA101</t>
  </si>
  <si>
    <t>Liver greenish and brown (blockage?)</t>
  </si>
  <si>
    <t>MA102</t>
  </si>
  <si>
    <t>EDTA blood- clot</t>
  </si>
  <si>
    <t>MA103</t>
  </si>
  <si>
    <t>MA104</t>
  </si>
  <si>
    <t>* Diluted in 0.5% Tween 20. 56 consecutive days exposure (oral gavage).</t>
  </si>
  <si>
    <t>PFOA 1.5</t>
  </si>
  <si>
    <t>MA105</t>
  </si>
  <si>
    <t>MA106</t>
  </si>
  <si>
    <t>Spleen ~ 1/3 dark (flow half)</t>
  </si>
  <si>
    <t>MA107</t>
  </si>
  <si>
    <t>Euthanized April 18. Tissues weighed after snap freezing. Liver weight unavailable.</t>
  </si>
  <si>
    <t>MA108</t>
  </si>
  <si>
    <t>MA109</t>
  </si>
  <si>
    <t>MA110</t>
  </si>
  <si>
    <t>MA111</t>
  </si>
  <si>
    <t>MA112</t>
  </si>
  <si>
    <t>PFOS 0.166</t>
  </si>
  <si>
    <t>MS113</t>
  </si>
  <si>
    <t>MS114</t>
  </si>
  <si>
    <t>MS115</t>
  </si>
  <si>
    <t>MS116</t>
  </si>
  <si>
    <t>MS117</t>
  </si>
  <si>
    <t>MS118</t>
  </si>
  <si>
    <t>MS119</t>
  </si>
  <si>
    <t>MS120</t>
  </si>
  <si>
    <t>PFOS 0.5</t>
  </si>
  <si>
    <t>MS121</t>
  </si>
  <si>
    <t>MS122</t>
  </si>
  <si>
    <t>MS123</t>
  </si>
  <si>
    <t>MS124</t>
  </si>
  <si>
    <t>MS125</t>
  </si>
  <si>
    <t>MS126</t>
  </si>
  <si>
    <t>Euthanized April 19. Tissues weighed after snap freezing. Liver weight unavailable.</t>
  </si>
  <si>
    <t>MS127</t>
  </si>
  <si>
    <t>MS128</t>
  </si>
  <si>
    <t>PFOS 1.0</t>
  </si>
  <si>
    <t>MS129</t>
  </si>
  <si>
    <t>MS130</t>
  </si>
  <si>
    <t>MS131</t>
  </si>
  <si>
    <t>MS132</t>
  </si>
  <si>
    <t>MS133</t>
  </si>
  <si>
    <t>MS134</t>
  </si>
  <si>
    <t>MS135</t>
  </si>
  <si>
    <t>Injected with PFOA 1.0 mg/kg on day 49 of exposure.</t>
  </si>
  <si>
    <t>MS136</t>
  </si>
  <si>
    <t>PFOS 1.5</t>
  </si>
  <si>
    <t>MS137</t>
  </si>
  <si>
    <t>EDTA blood - small clot</t>
  </si>
  <si>
    <t>MS138</t>
  </si>
  <si>
    <t>MS139</t>
  </si>
  <si>
    <t>MS140</t>
  </si>
  <si>
    <t>MS141</t>
  </si>
  <si>
    <t>MS142</t>
  </si>
  <si>
    <t>MS143</t>
  </si>
  <si>
    <t>MS144</t>
  </si>
  <si>
    <t>PFAS 2023-010_Phase 2</t>
  </si>
  <si>
    <t>FN145</t>
  </si>
  <si>
    <t>FN146</t>
  </si>
  <si>
    <t>FN147</t>
  </si>
  <si>
    <t>FN148</t>
  </si>
  <si>
    <t>No liver leftover.</t>
  </si>
  <si>
    <t>FN149</t>
  </si>
  <si>
    <t>FN150</t>
  </si>
  <si>
    <t>FN151</t>
  </si>
  <si>
    <t>No liver leftover. Small black/dark spot on spleen.</t>
  </si>
  <si>
    <t>FN152</t>
  </si>
  <si>
    <t>FV153</t>
  </si>
  <si>
    <t>Small thymus</t>
  </si>
  <si>
    <t>FV154</t>
  </si>
  <si>
    <t>FV155</t>
  </si>
  <si>
    <t>FV156</t>
  </si>
  <si>
    <t>Only had one kidney!</t>
  </si>
  <si>
    <t>FV157</t>
  </si>
  <si>
    <t>Dark spot on spleen.</t>
  </si>
  <si>
    <t>FV158</t>
  </si>
  <si>
    <t>FV159</t>
  </si>
  <si>
    <t>FV160</t>
  </si>
  <si>
    <t>FA161</t>
  </si>
  <si>
    <t>FA162</t>
  </si>
  <si>
    <t>FA163</t>
  </si>
  <si>
    <t>FA164</t>
  </si>
  <si>
    <t>FA165</t>
  </si>
  <si>
    <t>FA166</t>
  </si>
  <si>
    <t>FA167</t>
  </si>
  <si>
    <t>FA168</t>
  </si>
  <si>
    <t>FA169</t>
  </si>
  <si>
    <t>FA170</t>
  </si>
  <si>
    <t>FA171</t>
  </si>
  <si>
    <t>FA172</t>
  </si>
  <si>
    <t>FA173</t>
  </si>
  <si>
    <t>FA174</t>
  </si>
  <si>
    <t>FA175</t>
  </si>
  <si>
    <t>FA176</t>
  </si>
  <si>
    <t>FA177</t>
  </si>
  <si>
    <t>FA178</t>
  </si>
  <si>
    <t>FA179</t>
  </si>
  <si>
    <t>FA180</t>
  </si>
  <si>
    <t>FA181</t>
  </si>
  <si>
    <t>Plasma: hemolysis (bright red)</t>
  </si>
  <si>
    <t>FA182</t>
  </si>
  <si>
    <t>FA183</t>
  </si>
  <si>
    <t>Plasma: dark pink</t>
  </si>
  <si>
    <t>FA184</t>
  </si>
  <si>
    <t>FA185</t>
  </si>
  <si>
    <t>FA186</t>
  </si>
  <si>
    <t>FA187</t>
  </si>
  <si>
    <t>FA188</t>
  </si>
  <si>
    <t>FA189</t>
  </si>
  <si>
    <t>FA190</t>
  </si>
  <si>
    <t>FA191</t>
  </si>
  <si>
    <t>Dark spots on spleen.</t>
  </si>
  <si>
    <t>FA192</t>
  </si>
  <si>
    <t>Small pancreas. Plasma: dark pink</t>
  </si>
  <si>
    <t>FS193</t>
  </si>
  <si>
    <t>FS194</t>
  </si>
  <si>
    <t>FS195</t>
  </si>
  <si>
    <t>FS196</t>
  </si>
  <si>
    <t>FS197</t>
  </si>
  <si>
    <t>FS198</t>
  </si>
  <si>
    <t>FS199</t>
  </si>
  <si>
    <t>FS200</t>
  </si>
  <si>
    <t>FS201</t>
  </si>
  <si>
    <t>Mouse euthanized on 2024-05-24 (day 12). Partial liver weight (in liver (leftover) box); Gen Sheng collected a portion for histology. We have the left kidney; Gen Sheng collected the right for histology</t>
  </si>
  <si>
    <t>FS202</t>
  </si>
  <si>
    <t>FS203</t>
  </si>
  <si>
    <t>One kidney was larger than the other</t>
  </si>
  <si>
    <t>FS204</t>
  </si>
  <si>
    <t>FS205</t>
  </si>
  <si>
    <t>FS206</t>
  </si>
  <si>
    <t>FS207</t>
  </si>
  <si>
    <t>FS208</t>
  </si>
  <si>
    <t>FS209</t>
  </si>
  <si>
    <t>FS210</t>
  </si>
  <si>
    <t>FS211</t>
  </si>
  <si>
    <t>Spleen was larger than others with a black spot on the tip</t>
  </si>
  <si>
    <t>FS212</t>
  </si>
  <si>
    <t>One big watery kidney (kidney #2). Kidneys stored seperately. Enlarged bladder. Pictures available.</t>
  </si>
  <si>
    <t>FS213</t>
  </si>
  <si>
    <t>FS214</t>
  </si>
  <si>
    <t>FS215</t>
  </si>
  <si>
    <t>FS216</t>
  </si>
  <si>
    <t>Dark spot on spleen. Plasma: dark pink.</t>
  </si>
  <si>
    <t>FS217</t>
  </si>
  <si>
    <t>Small liver!</t>
  </si>
  <si>
    <t>FS218</t>
  </si>
  <si>
    <t>FS219</t>
  </si>
  <si>
    <t>FS220</t>
  </si>
  <si>
    <t>FS221</t>
  </si>
  <si>
    <t>FS222</t>
  </si>
  <si>
    <t>FS223</t>
  </si>
  <si>
    <t>Very small pancreas</t>
  </si>
  <si>
    <t>FS224</t>
  </si>
  <si>
    <t>Dark spot on spleen. Plasma: dark pink</t>
  </si>
  <si>
    <t>PFAS 2023-010_Phase 3</t>
  </si>
  <si>
    <t>N</t>
  </si>
  <si>
    <t>PFOS1.5</t>
  </si>
  <si>
    <t>PFOA1.5</t>
  </si>
  <si>
    <t>NA</t>
  </si>
  <si>
    <t>SUM</t>
  </si>
  <si>
    <t>Y</t>
  </si>
  <si>
    <t>SPE, Y/N?</t>
  </si>
  <si>
    <t>Extraction Method</t>
  </si>
  <si>
    <t>Phase 1 (28 days)</t>
  </si>
  <si>
    <t>Phase 2 (56 Days)</t>
  </si>
  <si>
    <t>Phase 3 (56 Days)</t>
  </si>
  <si>
    <t>BLK (Procedure blank): LC-MS water, X3</t>
  </si>
  <si>
    <t>Steps</t>
  </si>
  <si>
    <t>Descriptions</t>
  </si>
  <si>
    <t>Condition</t>
  </si>
  <si>
    <t>Sample loading</t>
  </si>
  <si>
    <t>Wash1</t>
  </si>
  <si>
    <t>Wash2</t>
  </si>
  <si>
    <t>Elute</t>
  </si>
  <si>
    <t>Evaporation</t>
  </si>
  <si>
    <t>uSPE (WAX), 30mg</t>
  </si>
  <si>
    <t>1. 0.8ml X 2,   1% NH3H2O  in methanol</t>
  </si>
  <si>
    <t>0.9ml, 2% fromic and 70% methanol in water, discard  elutes</t>
  </si>
  <si>
    <t>0.9ml, methanol in water, discard  elutes</t>
  </si>
  <si>
    <t>0.9ml 20mM NH4AC in methanol, collect elutes (in 1.8ml PP injection vials covered with alumina film)</t>
  </si>
  <si>
    <t>Tubovap, 50C, 0.5L/min N2 flow; it take 10 to 20 mins to dryness</t>
  </si>
  <si>
    <t>Batch plan</t>
  </si>
  <si>
    <t>Day1</t>
  </si>
  <si>
    <t>Day2</t>
  </si>
  <si>
    <t>Day3</t>
  </si>
  <si>
    <t>Day4</t>
  </si>
  <si>
    <t>Day5</t>
  </si>
  <si>
    <t>Weekly extraction schedule</t>
  </si>
  <si>
    <t xml:space="preserve">Total time </t>
  </si>
  <si>
    <t>uSPE Clean-up (control groups)</t>
  </si>
  <si>
    <t>in 600ul PP vial,PP cap with split septum or regular septum with pre-cut hole/slit</t>
  </si>
  <si>
    <r>
      <t xml:space="preserve">* clean syringe between sample loading and wash1, 900ul methanol, </t>
    </r>
    <r>
      <rPr>
        <b/>
        <sz val="11"/>
        <color rgb="FFFF0000"/>
        <rFont val="Aptos Narrow"/>
        <family val="2"/>
        <scheme val="minor"/>
      </rPr>
      <t>three times</t>
    </r>
  </si>
  <si>
    <t>* clean syringe between wash1 and wash2, 900ul methanol, once</t>
  </si>
  <si>
    <t>* clean syringe between wash2 andelute, 900ul methanol, once</t>
  </si>
  <si>
    <t>Sample extracts storage</t>
  </si>
  <si>
    <t>Freezer, -20 C</t>
  </si>
  <si>
    <t>2. Injection solution</t>
  </si>
  <si>
    <t>uSPE cartridge</t>
  </si>
  <si>
    <t>Identical procedure to mannual SPE method (150mg), but with scale down to 30mg uSPE cartidge with minor modification</t>
  </si>
  <si>
    <t>Analysis Batch#</t>
  </si>
  <si>
    <t>Plasma sample Information summary</t>
  </si>
  <si>
    <r>
      <t>Approximate Plasma Volume (μ</t>
    </r>
    <r>
      <rPr>
        <b/>
        <sz val="7.7"/>
        <rFont val="Calibri"/>
        <family val="2"/>
      </rPr>
      <t>L</t>
    </r>
    <r>
      <rPr>
        <b/>
        <sz val="11"/>
        <rFont val="Calibri"/>
        <family val="2"/>
      </rPr>
      <t>)**</t>
    </r>
  </si>
  <si>
    <t>EDTA blood - Big clot.</t>
  </si>
  <si>
    <t>EDTA blood - fibrin.</t>
  </si>
  <si>
    <t>** Plasma volume after flow cytometry, TDAR, and cytokine assay.</t>
  </si>
  <si>
    <t>EDTA blood - clot. Flow spleen half - almost all dark.</t>
  </si>
  <si>
    <t>EDTA blood - clot and fibrin. Flow spleen half - dark spot (~ &gt;50%)</t>
  </si>
  <si>
    <t>EDTA blood - clot</t>
  </si>
  <si>
    <t>EDTA blood - Clot and fibrin.</t>
  </si>
  <si>
    <t>EDTA blood - big clot and fibrin.</t>
  </si>
  <si>
    <t>No EDTA blood (clotted at collection).</t>
  </si>
  <si>
    <t>EDTA blood - small clot.</t>
  </si>
  <si>
    <t>Sample number summary</t>
  </si>
  <si>
    <t>Group Information and Plasma volume:</t>
  </si>
  <si>
    <t>Group Information and plasma volume:</t>
  </si>
  <si>
    <t xml:space="preserve">2.1 Phase1 (28 days) : PFOA/ PFOS 1.5,   1:10,000; </t>
  </si>
  <si>
    <t xml:space="preserve">2.2 Phase2 &amp;3 (56 days) : PFOA/PFOS 0.166 and 0.5,   1:2,000 </t>
  </si>
  <si>
    <t>2.2 Phase2 &amp;3 (56 days) : PFOA/PFOS 1.0 and 1.5,   1:10,000</t>
  </si>
  <si>
    <r>
      <t>1. Protein Precipitation(PP): 1.5 ml PP contrifuge tube, 10</t>
    </r>
    <r>
      <rPr>
        <sz val="11"/>
        <color theme="1"/>
        <rFont val="Symbol"/>
        <family val="1"/>
        <charset val="2"/>
      </rPr>
      <t>m</t>
    </r>
    <r>
      <rPr>
        <sz val="11"/>
        <color theme="1"/>
        <rFont val="Aptos Narrow"/>
        <family val="2"/>
        <scheme val="minor"/>
      </rPr>
      <t>l  plasma sample+990ul 80% methanol, votex, sonicate for 20min</t>
    </r>
  </si>
  <si>
    <t>2. 10,000rpm X 10min, transfer supernants to 1.5 ml PP contrifuge tube</t>
  </si>
  <si>
    <t>2. 0.6ml X2, 2% fromic and 70% methanol in water</t>
  </si>
  <si>
    <t>In total, 48 test per batch</t>
  </si>
  <si>
    <t>MP (Sample blank): Mouse Plasma, X3</t>
  </si>
  <si>
    <t>MP-SP (Spiked QC): Mouse Plasma, X3</t>
  </si>
  <si>
    <t>Repeatbility: triplicates, every 15 to 20 mouse plasma samples</t>
  </si>
  <si>
    <t>Dilution Check: LC-MS water, X3  (additional besides 48 samples)</t>
  </si>
  <si>
    <t>Planning, labelling (tubes, vials and etc.), and  start sample preparation</t>
  </si>
  <si>
    <t>Continue sample preparation and start LC-MS instrument analysis</t>
  </si>
  <si>
    <t>LC-MS  analysis, QC check, and peak integration (possible need to rerun some samples e.g. dilution factor is not ideal, instrument goes wrong and etc)</t>
  </si>
  <si>
    <t xml:space="preserve">Data process </t>
  </si>
  <si>
    <t>Data process and results summary</t>
  </si>
  <si>
    <t>No IS added for PP step</t>
  </si>
  <si>
    <t>Plasma</t>
  </si>
  <si>
    <t>10ul plasma+IS 10ul (25ppb)+980ul (2% fromic and 60% methanol in water), vortex, sonicate for 20mins</t>
  </si>
  <si>
    <t>0.95ml acidified homogenates to SPE cartridge, discard elutes</t>
  </si>
  <si>
    <t>Reconstituted in 950ul methanol, transfer to 250ul PP insert  for LC-MS anaysis</t>
  </si>
  <si>
    <t>1. Original extracts (PP extracts)</t>
  </si>
  <si>
    <t>Dilute and Shoot (dosed groups), D.S</t>
  </si>
  <si>
    <t>Batch05</t>
  </si>
  <si>
    <t>Batch06</t>
  </si>
  <si>
    <t>Batch04</t>
  </si>
  <si>
    <t>Batch01</t>
  </si>
  <si>
    <t>Batch02</t>
  </si>
  <si>
    <t>Batch03</t>
  </si>
  <si>
    <t>Batch07</t>
  </si>
  <si>
    <t>Tab</t>
  </si>
  <si>
    <t>Content</t>
  </si>
  <si>
    <t>Sample Infor</t>
  </si>
  <si>
    <t>Extraction plan</t>
  </si>
  <si>
    <t>Plan for sample analysis, including QC</t>
  </si>
  <si>
    <t>Extraction procedures</t>
  </si>
  <si>
    <t>Detailed extraction steps for sample preparation (both DS and SPE) and strorage condition of extracts</t>
  </si>
  <si>
    <t>Phase1 to phase3</t>
  </si>
  <si>
    <t>Testing results for liver samples from phase1 to phase3, including sample information (provided by Amelie), analysis batch, results file and concentration unit</t>
  </si>
  <si>
    <t>MDLs</t>
  </si>
  <si>
    <t>Include Instrument Detection Limits (IDL), Method Detection Limits MDL) for uSPE (control groups), MDL for DS method (MDL=IDLX Dilution factor)</t>
  </si>
  <si>
    <t>Replicates</t>
  </si>
  <si>
    <t xml:space="preserve">Include results for all replicates </t>
  </si>
  <si>
    <t>Plasma sample information summary including information of number of sample in each phase and group, as well as if ot not the analysis need SPE treatment</t>
  </si>
  <si>
    <t>MP-B01 to MP-B07</t>
  </si>
  <si>
    <t>Batch resuls summary, including method/procedure blank, sample blank (mouse plasma), QC and replicates</t>
  </si>
  <si>
    <t>MP, Mouseplasma; B, Batch; 01 to 07 is the batch#</t>
  </si>
  <si>
    <t>1. uSPE for all naïve and vehicle samples (64 in total); QC,  MP-SP50ppb (PFAS24) as QC</t>
  </si>
  <si>
    <t>2. Dilute and Shoot (DS) for all dosed samples; QC, MP-SP2ppm(PFAS24) and MP-SP20ppm(MIX-2, PFOA+PFOS)</t>
  </si>
  <si>
    <t xml:space="preserve">Mouse plasma samples: 32 to 35 for each batch </t>
  </si>
  <si>
    <t>Dilution Check is used to check the impact of dilution steps in the DS method, which is almost same as mouse plasma spiked QC samples but replace plasma with 10ul LC-MS water, and no protein precipitation process.</t>
  </si>
  <si>
    <t>Batch per week, take 8 to 9 working weeks ( 7 weeks to complete all samples lab analysis and extra one week for data summary)</t>
  </si>
  <si>
    <t>Samples</t>
  </si>
  <si>
    <t>PFOS_Qual_T</t>
  </si>
  <si>
    <t>PFOA_Qual</t>
  </si>
  <si>
    <t>PFBA</t>
  </si>
  <si>
    <t>PFPeA</t>
  </si>
  <si>
    <t>PFHxA</t>
  </si>
  <si>
    <t>PFHpA</t>
  </si>
  <si>
    <t>PFNA</t>
  </si>
  <si>
    <t>PFDA</t>
  </si>
  <si>
    <t>PFUdA</t>
  </si>
  <si>
    <t>PFDoA</t>
  </si>
  <si>
    <t>PFTrDA</t>
  </si>
  <si>
    <t>PFTeDA</t>
  </si>
  <si>
    <t>PFBS</t>
  </si>
  <si>
    <t>PFPeS</t>
  </si>
  <si>
    <t>PFHxS_T</t>
  </si>
  <si>
    <t>PFHpS</t>
  </si>
  <si>
    <t>PFNS</t>
  </si>
  <si>
    <t>PFDS</t>
  </si>
  <si>
    <t>4_2-FTS</t>
  </si>
  <si>
    <t>6_2_FTS</t>
  </si>
  <si>
    <t>8_2-FTS</t>
  </si>
  <si>
    <t>N-MeFOSAA</t>
  </si>
  <si>
    <t>N-EtFOSAA</t>
  </si>
  <si>
    <t>FOSA</t>
  </si>
  <si>
    <t>Dosed groups</t>
  </si>
  <si>
    <t>Control groups</t>
  </si>
  <si>
    <t>DS samples, 1:10,000</t>
  </si>
  <si>
    <r>
      <t xml:space="preserve">IDL, </t>
    </r>
    <r>
      <rPr>
        <b/>
        <sz val="10"/>
        <color rgb="FFFF0000"/>
        <rFont val="Symbol"/>
        <family val="1"/>
        <charset val="2"/>
      </rPr>
      <t>m</t>
    </r>
    <r>
      <rPr>
        <b/>
        <sz val="10"/>
        <color rgb="FFFF0000"/>
        <rFont val="Times New Roman"/>
        <family val="1"/>
      </rPr>
      <t>g/l</t>
    </r>
  </si>
  <si>
    <r>
      <t xml:space="preserve">MDL(uSPE), </t>
    </r>
    <r>
      <rPr>
        <b/>
        <sz val="10"/>
        <color rgb="FFFF0000"/>
        <rFont val="Symbol"/>
        <family val="1"/>
        <charset val="2"/>
      </rPr>
      <t>m</t>
    </r>
    <r>
      <rPr>
        <b/>
        <sz val="10"/>
        <color rgb="FFFF0000"/>
        <rFont val="Times New Roman"/>
        <family val="1"/>
      </rPr>
      <t>g/kg</t>
    </r>
  </si>
  <si>
    <r>
      <t xml:space="preserve">MDL(DS-1:10,000), </t>
    </r>
    <r>
      <rPr>
        <b/>
        <sz val="10"/>
        <color rgb="FF0070C0"/>
        <rFont val="Times New Roman"/>
        <family val="1"/>
      </rPr>
      <t>m</t>
    </r>
    <r>
      <rPr>
        <b/>
        <sz val="10"/>
        <color rgb="FF0070C0"/>
        <rFont val="Aptos Narrow"/>
        <family val="2"/>
        <scheme val="minor"/>
      </rPr>
      <t>g/kg</t>
    </r>
  </si>
  <si>
    <r>
      <t xml:space="preserve">MDL(DS-1:2,000), </t>
    </r>
    <r>
      <rPr>
        <b/>
        <sz val="10"/>
        <color rgb="FF0070C0"/>
        <rFont val="Times New Roman"/>
        <family val="1"/>
      </rPr>
      <t>m</t>
    </r>
    <r>
      <rPr>
        <b/>
        <sz val="10"/>
        <color rgb="FF0070C0"/>
        <rFont val="Aptos Narrow"/>
        <family val="2"/>
        <scheme val="minor"/>
      </rPr>
      <t>g/kg</t>
    </r>
  </si>
  <si>
    <t>DS samples, 1:2,000</t>
  </si>
  <si>
    <t>&lt;MDL</t>
  </si>
  <si>
    <t>Mean</t>
  </si>
  <si>
    <t>SD</t>
  </si>
  <si>
    <t>RSD, %</t>
  </si>
  <si>
    <t>FS201-B06</t>
  </si>
  <si>
    <t>Results file</t>
  </si>
  <si>
    <t>Concentration. unit</t>
  </si>
  <si>
    <r>
      <rPr>
        <b/>
        <sz val="9"/>
        <color rgb="FF0070C0"/>
        <rFont val="Symbol"/>
        <family val="1"/>
        <charset val="2"/>
      </rPr>
      <t>m</t>
    </r>
    <r>
      <rPr>
        <b/>
        <sz val="9"/>
        <color rgb="FF0070C0"/>
        <rFont val="Aptos Narrow"/>
        <family val="2"/>
        <scheme val="minor"/>
      </rPr>
      <t>g/kg (ppb)</t>
    </r>
  </si>
  <si>
    <t>20250320_MP_Batch01_Summary</t>
  </si>
  <si>
    <t>Batch1B (re-do FV30)</t>
  </si>
  <si>
    <t>20250328_MP_Batch01B_Summary</t>
  </si>
  <si>
    <t>20250403_MP_Batch03_Summary</t>
  </si>
  <si>
    <t>mg/kg (ppm)</t>
  </si>
  <si>
    <t>20250324_MP_Batch02_Summary</t>
  </si>
  <si>
    <t>20250408_MP_Batch04_Summary</t>
  </si>
  <si>
    <t>20250414_MP_Batch06_Summary</t>
  </si>
  <si>
    <t>20250410_MP_Batch05_redo_Summary</t>
  </si>
  <si>
    <t>FS201-B05B06</t>
  </si>
  <si>
    <t>20250422_MP_Batch07_2_Summary</t>
  </si>
  <si>
    <t>Analysis Batch #</t>
  </si>
  <si>
    <t>Results file name</t>
  </si>
  <si>
    <t>%</t>
  </si>
  <si>
    <t>&gt;MDL</t>
  </si>
  <si>
    <t>Good repeatbility overall (&lt;10% for majority)</t>
  </si>
  <si>
    <t>*</t>
  </si>
  <si>
    <t>*. FA59, no plasma sample</t>
  </si>
  <si>
    <t>*. MA85, no plasma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</si>
</sst>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
  </numFmts>
  <fonts count="35"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1"/>
      <name val="Calibri"/>
      <family val="2"/>
    </font>
    <font>
      <u/>
      <sz val="11"/>
      <name val="Calibri"/>
      <family val="2"/>
    </font>
    <font>
      <b/>
      <sz val="11"/>
      <name val="Calibri"/>
      <family val="2"/>
    </font>
    <font>
      <sz val="11"/>
      <name val="Aptos Narrow"/>
      <family val="2"/>
      <scheme val="minor"/>
    </font>
    <font>
      <sz val="8"/>
      <name val="Aptos Narrow"/>
      <family val="2"/>
      <scheme val="minor"/>
    </font>
    <font>
      <sz val="11"/>
      <color rgb="FFFF0000"/>
      <name val="Calibri"/>
      <family val="2"/>
    </font>
    <font>
      <b/>
      <sz val="11"/>
      <color rgb="FF0070C0"/>
      <name val="Aptos Narrow"/>
      <family val="2"/>
      <scheme val="minor"/>
    </font>
    <font>
      <b/>
      <sz val="11"/>
      <color rgb="FFFF0000"/>
      <name val="Aptos Narrow"/>
      <family val="2"/>
      <scheme val="minor"/>
    </font>
    <font>
      <i/>
      <sz val="11"/>
      <name val="Aptos Narrow"/>
      <family val="2"/>
      <scheme val="minor"/>
    </font>
    <font>
      <b/>
      <sz val="11"/>
      <name val="Times New Roman"/>
      <family val="1"/>
    </font>
    <font>
      <sz val="11"/>
      <name val="Times New Roman"/>
      <family val="1"/>
    </font>
    <font>
      <b/>
      <i/>
      <sz val="11"/>
      <color rgb="FF0070C0"/>
      <name val="Aptos Narrow"/>
      <family val="2"/>
      <scheme val="minor"/>
    </font>
    <font>
      <sz val="11"/>
      <color rgb="FF7030A0"/>
      <name val="Aptos Narrow"/>
      <family val="2"/>
      <scheme val="minor"/>
    </font>
    <font>
      <b/>
      <sz val="11"/>
      <color rgb="FF7030A0"/>
      <name val="Aptos Narrow"/>
      <family val="2"/>
      <scheme val="minor"/>
    </font>
    <font>
      <b/>
      <sz val="11"/>
      <color rgb="FFC00000"/>
      <name val="Aptos Narrow"/>
      <family val="2"/>
      <scheme val="minor"/>
    </font>
    <font>
      <sz val="11"/>
      <color theme="1"/>
      <name val="Symbol"/>
      <family val="1"/>
      <charset val="2"/>
    </font>
    <font>
      <b/>
      <sz val="7.7"/>
      <name val="Calibri"/>
      <family val="2"/>
    </font>
    <font>
      <b/>
      <sz val="10"/>
      <name val="Times New Roman"/>
      <family val="1"/>
    </font>
    <font>
      <b/>
      <sz val="10"/>
      <color rgb="FFFF0000"/>
      <name val="Symbol"/>
      <family val="1"/>
      <charset val="2"/>
    </font>
    <font>
      <b/>
      <sz val="10"/>
      <color rgb="FFFF0000"/>
      <name val="Times New Roman"/>
      <family val="1"/>
    </font>
    <font>
      <sz val="10"/>
      <name val="Times New Roman"/>
      <family val="1"/>
    </font>
    <font>
      <sz val="10"/>
      <color theme="1"/>
      <name val="Aptos Narrow"/>
      <family val="2"/>
      <scheme val="minor"/>
    </font>
    <font>
      <b/>
      <sz val="10"/>
      <color rgb="FF0070C0"/>
      <name val="Times New Roman"/>
      <family val="1"/>
    </font>
    <font>
      <b/>
      <sz val="10"/>
      <color rgb="FF0070C0"/>
      <name val="Aptos Narrow"/>
      <family val="2"/>
      <scheme val="minor"/>
    </font>
    <font>
      <b/>
      <sz val="9"/>
      <color rgb="FF0070C0"/>
      <name val="Aptos Narrow"/>
      <family val="1"/>
      <charset val="2"/>
      <scheme val="minor"/>
    </font>
    <font>
      <b/>
      <sz val="9"/>
      <color rgb="FF0070C0"/>
      <name val="Symbol"/>
      <family val="1"/>
      <charset val="2"/>
    </font>
    <font>
      <b/>
      <sz val="9"/>
      <color rgb="FF0070C0"/>
      <name val="Aptos Narrow"/>
      <family val="2"/>
      <scheme val="minor"/>
    </font>
    <font>
      <b/>
      <sz val="13"/>
      <name val="Aptos Narrow"/>
      <family val="2"/>
      <scheme val="minor"/>
    </font>
    <font>
      <b/>
      <sz val="9"/>
      <name val="Aptos Narrow"/>
      <family val="2"/>
      <scheme val="minor"/>
    </font>
    <font>
      <b/>
      <sz val="11"/>
      <name val="Aptos Narrow"/>
      <family val="2"/>
      <scheme val="minor"/>
    </font>
    <font>
      <b/>
      <sz val="9"/>
      <color rgb="FFFF0000"/>
      <name val="Aptos Narrow"/>
      <family val="2"/>
      <scheme val="minor"/>
    </font>
    <font>
      <b/>
      <sz val="11"/>
      <color rgb="FFFF0000"/>
      <name val="Calibri"/>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42">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rgb="FF7030A0"/>
      </bottom>
      <diagonal/>
    </border>
    <border>
      <left/>
      <right style="medium">
        <color auto="1"/>
      </right>
      <top style="medium">
        <color auto="1"/>
      </top>
      <bottom style="medium">
        <color rgb="FF7030A0"/>
      </bottom>
      <diagonal/>
    </border>
    <border>
      <left/>
      <right/>
      <top style="medium">
        <color auto="1"/>
      </top>
      <bottom style="medium">
        <color rgb="FF7030A0"/>
      </bottom>
      <diagonal/>
    </border>
    <border>
      <left style="medium">
        <color auto="1"/>
      </left>
      <right/>
      <top style="medium">
        <color rgb="FF7030A0"/>
      </top>
      <bottom style="medium">
        <color auto="1"/>
      </bottom>
      <diagonal/>
    </border>
    <border>
      <left/>
      <right style="medium">
        <color auto="1"/>
      </right>
      <top style="medium">
        <color rgb="FF7030A0"/>
      </top>
      <bottom style="medium">
        <color auto="1"/>
      </bottom>
      <diagonal/>
    </border>
    <border>
      <left/>
      <right/>
      <top style="medium">
        <color rgb="FF7030A0"/>
      </top>
      <bottom style="medium">
        <color auto="1"/>
      </bottom>
      <diagonal/>
    </border>
    <border>
      <left/>
      <right/>
      <top/>
      <bottom style="double">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double">
        <color indexed="64"/>
      </bottom>
      <diagonal/>
    </border>
  </borders>
  <cellStyleXfs count="1">
    <xf numFmtId="0" fontId="0" fillId="0" borderId="0"/>
  </cellStyleXfs>
  <cellXfs count="247">
    <xf numFmtId="0" fontId="0" fillId="0" borderId="0" xfId="0"/>
    <xf numFmtId="0" fontId="3" fillId="0" borderId="0" xfId="0" applyFont="1"/>
    <xf numFmtId="0" fontId="4" fillId="0" borderId="0" xfId="0" applyFon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xf>
    <xf numFmtId="0" fontId="3" fillId="0" borderId="5" xfId="0" applyFont="1" applyBorder="1" applyAlignment="1">
      <alignment horizontal="center" wrapText="1"/>
    </xf>
    <xf numFmtId="0" fontId="3" fillId="0" borderId="6" xfId="0" applyFont="1" applyBorder="1" applyAlignment="1">
      <alignment horizontal="center"/>
    </xf>
    <xf numFmtId="0" fontId="6" fillId="0" borderId="7" xfId="0" applyFont="1" applyBorder="1" applyAlignment="1">
      <alignment horizontal="center"/>
    </xf>
    <xf numFmtId="0" fontId="3" fillId="0" borderId="8" xfId="0" applyFont="1" applyBorder="1" applyAlignment="1">
      <alignment horizontal="center" wrapText="1"/>
    </xf>
    <xf numFmtId="0" fontId="3" fillId="0" borderId="9" xfId="0" applyFont="1" applyBorder="1" applyAlignment="1">
      <alignment horizontal="center"/>
    </xf>
    <xf numFmtId="0" fontId="6" fillId="0" borderId="10" xfId="0" applyFont="1" applyBorder="1" applyAlignment="1">
      <alignment horizontal="center"/>
    </xf>
    <xf numFmtId="0" fontId="3" fillId="0" borderId="11" xfId="0" applyFont="1" applyBorder="1" applyAlignment="1">
      <alignment horizontal="center" wrapText="1"/>
    </xf>
    <xf numFmtId="0" fontId="3" fillId="0" borderId="12" xfId="0" applyFont="1" applyBorder="1" applyAlignment="1">
      <alignment horizontal="center"/>
    </xf>
    <xf numFmtId="0" fontId="6" fillId="0" borderId="13" xfId="0" applyFont="1" applyBorder="1" applyAlignment="1">
      <alignment horizontal="center"/>
    </xf>
    <xf numFmtId="0" fontId="3" fillId="0" borderId="0" xfId="0" applyFont="1" applyAlignment="1">
      <alignment wrapText="1"/>
    </xf>
    <xf numFmtId="0" fontId="3" fillId="0" borderId="7" xfId="0" applyFont="1" applyBorder="1" applyAlignment="1">
      <alignment horizontal="center"/>
    </xf>
    <xf numFmtId="0" fontId="3" fillId="0" borderId="14" xfId="0" applyFont="1" applyBorder="1" applyAlignment="1">
      <alignment horizontal="center"/>
    </xf>
    <xf numFmtId="0" fontId="3" fillId="0" borderId="10" xfId="0" applyFont="1" applyBorder="1" applyAlignment="1">
      <alignment horizontal="center"/>
    </xf>
    <xf numFmtId="0" fontId="3" fillId="0" borderId="8" xfId="0" applyFont="1" applyBorder="1" applyAlignment="1">
      <alignment horizontal="center"/>
    </xf>
    <xf numFmtId="0" fontId="3" fillId="0" borderId="13" xfId="0" applyFont="1" applyBorder="1" applyAlignment="1">
      <alignment horizontal="center"/>
    </xf>
    <xf numFmtId="0" fontId="3" fillId="0" borderId="11" xfId="0" applyFont="1" applyBorder="1" applyAlignment="1">
      <alignment horizontal="center"/>
    </xf>
    <xf numFmtId="0" fontId="0" fillId="0" borderId="0" xfId="0" applyAlignment="1">
      <alignment horizontal="center"/>
    </xf>
    <xf numFmtId="165" fontId="3" fillId="0" borderId="0" xfId="0" applyNumberFormat="1" applyFont="1"/>
    <xf numFmtId="165" fontId="5" fillId="0" borderId="4" xfId="0" applyNumberFormat="1" applyFont="1" applyBorder="1" applyAlignment="1">
      <alignment horizontal="center" vertical="center" wrapText="1"/>
    </xf>
    <xf numFmtId="0" fontId="3" fillId="0" borderId="14" xfId="0" applyFont="1" applyBorder="1" applyAlignment="1">
      <alignment horizontal="center" wrapText="1"/>
    </xf>
    <xf numFmtId="0" fontId="3" fillId="0" borderId="15" xfId="0" applyFont="1" applyBorder="1" applyAlignment="1">
      <alignment horizontal="center"/>
    </xf>
    <xf numFmtId="0" fontId="6" fillId="0" borderId="16" xfId="0" applyFont="1" applyBorder="1" applyAlignment="1">
      <alignment horizontal="center"/>
    </xf>
    <xf numFmtId="0" fontId="3" fillId="0" borderId="17" xfId="0" applyFont="1" applyBorder="1" applyAlignment="1">
      <alignment horizontal="center" wrapText="1"/>
    </xf>
    <xf numFmtId="0" fontId="3" fillId="0" borderId="18" xfId="0" applyFont="1" applyBorder="1" applyAlignment="1">
      <alignment horizontal="center"/>
    </xf>
    <xf numFmtId="0" fontId="6" fillId="0" borderId="19" xfId="0" applyFont="1" applyBorder="1" applyAlignment="1">
      <alignment horizontal="center"/>
    </xf>
    <xf numFmtId="0" fontId="3" fillId="0" borderId="19" xfId="0" applyFont="1" applyBorder="1" applyAlignment="1">
      <alignment horizontal="center"/>
    </xf>
    <xf numFmtId="164" fontId="3" fillId="0" borderId="17" xfId="0" applyNumberFormat="1" applyFont="1" applyBorder="1" applyAlignment="1">
      <alignment horizontal="center"/>
    </xf>
    <xf numFmtId="164" fontId="3" fillId="0" borderId="8" xfId="0" applyNumberFormat="1" applyFont="1" applyBorder="1" applyAlignment="1">
      <alignment horizontal="center"/>
    </xf>
    <xf numFmtId="0" fontId="3" fillId="0" borderId="8" xfId="0" applyFont="1" applyBorder="1" applyAlignment="1">
      <alignment horizontal="center"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164" fontId="3" fillId="0" borderId="8" xfId="0" applyNumberFormat="1" applyFont="1" applyBorder="1" applyAlignment="1">
      <alignment horizontal="center" vertical="center"/>
    </xf>
    <xf numFmtId="0" fontId="6" fillId="0" borderId="10" xfId="0" applyFont="1" applyBorder="1" applyAlignment="1">
      <alignment horizontal="center" vertical="center" wrapText="1"/>
    </xf>
    <xf numFmtId="0" fontId="6" fillId="0" borderId="10" xfId="0" applyFont="1" applyBorder="1" applyAlignment="1">
      <alignment horizontal="center" wrapText="1"/>
    </xf>
    <xf numFmtId="164" fontId="3" fillId="0" borderId="11" xfId="0" applyNumberFormat="1" applyFont="1" applyBorder="1" applyAlignment="1">
      <alignment horizontal="center"/>
    </xf>
    <xf numFmtId="165" fontId="3" fillId="0" borderId="17" xfId="0" applyNumberFormat="1" applyFont="1" applyBorder="1" applyAlignment="1">
      <alignment horizontal="center"/>
    </xf>
    <xf numFmtId="165" fontId="3" fillId="0" borderId="8" xfId="0" applyNumberFormat="1" applyFont="1" applyBorder="1" applyAlignment="1">
      <alignment horizontal="center"/>
    </xf>
    <xf numFmtId="165" fontId="3" fillId="0" borderId="11" xfId="0" applyNumberFormat="1" applyFont="1" applyBorder="1" applyAlignment="1">
      <alignment horizontal="center"/>
    </xf>
    <xf numFmtId="165" fontId="3" fillId="0" borderId="8" xfId="0" applyNumberFormat="1" applyFont="1" applyBorder="1" applyAlignment="1">
      <alignment horizontal="center" vertical="center"/>
    </xf>
    <xf numFmtId="0" fontId="3" fillId="0" borderId="16" xfId="0" applyFont="1" applyBorder="1" applyAlignment="1">
      <alignment horizontal="center"/>
    </xf>
    <xf numFmtId="0" fontId="2" fillId="0" borderId="0" xfId="0" applyFont="1"/>
    <xf numFmtId="0" fontId="2" fillId="2" borderId="0" xfId="0" applyFont="1" applyFill="1"/>
    <xf numFmtId="0" fontId="0" fillId="0" borderId="21" xfId="0" applyBorder="1"/>
    <xf numFmtId="0" fontId="2" fillId="0" borderId="21" xfId="0" applyFont="1" applyBorder="1" applyAlignment="1">
      <alignment horizontal="center"/>
    </xf>
    <xf numFmtId="0" fontId="0" fillId="0" borderId="21" xfId="0" applyBorder="1" applyAlignment="1">
      <alignment horizontal="center"/>
    </xf>
    <xf numFmtId="0" fontId="3" fillId="0" borderId="0" xfId="0" applyFont="1" applyAlignment="1">
      <alignment horizontal="center" wrapText="1"/>
    </xf>
    <xf numFmtId="0" fontId="0" fillId="0" borderId="20" xfId="0" applyBorder="1" applyAlignment="1">
      <alignment horizontal="center"/>
    </xf>
    <xf numFmtId="0" fontId="8" fillId="0" borderId="0" xfId="0" applyFont="1" applyAlignment="1">
      <alignment horizontal="center" wrapText="1"/>
    </xf>
    <xf numFmtId="0" fontId="1" fillId="0" borderId="0" xfId="0" applyFont="1" applyAlignment="1">
      <alignment horizontal="center"/>
    </xf>
    <xf numFmtId="0" fontId="1" fillId="0" borderId="0" xfId="0" applyFont="1"/>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2" fillId="3" borderId="21" xfId="0" applyFont="1" applyFill="1" applyBorder="1" applyAlignment="1">
      <alignment horizontal="center"/>
    </xf>
    <xf numFmtId="0" fontId="9" fillId="0" borderId="0" xfId="0" applyFont="1" applyAlignment="1">
      <alignment horizontal="center"/>
    </xf>
    <xf numFmtId="0" fontId="9" fillId="0" borderId="21"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2" fillId="0" borderId="33" xfId="0" applyFont="1" applyBorder="1" applyAlignment="1">
      <alignment horizontal="center"/>
    </xf>
    <xf numFmtId="0" fontId="0" fillId="2" borderId="0" xfId="0" applyFill="1" applyAlignment="1">
      <alignment horizontal="center"/>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9" fillId="0" borderId="0" xfId="0" applyFont="1"/>
    <xf numFmtId="0" fontId="17" fillId="0" borderId="0" xfId="0" applyFont="1"/>
    <xf numFmtId="0" fontId="6" fillId="0" borderId="0" xfId="0" applyFont="1"/>
    <xf numFmtId="0" fontId="5" fillId="0" borderId="0" xfId="0" applyFont="1" applyAlignment="1">
      <alignment horizontal="center" vertical="center" wrapText="1"/>
    </xf>
    <xf numFmtId="165" fontId="3" fillId="0" borderId="14" xfId="0" applyNumberFormat="1" applyFont="1" applyBorder="1" applyAlignment="1">
      <alignment horizontal="center"/>
    </xf>
    <xf numFmtId="166" fontId="6" fillId="0" borderId="7" xfId="0" applyNumberFormat="1" applyFont="1" applyBorder="1" applyAlignment="1">
      <alignment horizontal="center" vertical="center" wrapText="1"/>
    </xf>
    <xf numFmtId="166" fontId="6" fillId="0" borderId="10" xfId="0" applyNumberFormat="1" applyFont="1" applyBorder="1" applyAlignment="1">
      <alignment horizontal="center" vertical="center"/>
    </xf>
    <xf numFmtId="166" fontId="6" fillId="0" borderId="10" xfId="0" applyNumberFormat="1" applyFont="1" applyBorder="1" applyAlignment="1">
      <alignment horizontal="center" vertical="center" wrapText="1"/>
    </xf>
    <xf numFmtId="166" fontId="6" fillId="0" borderId="13" xfId="0" applyNumberFormat="1" applyFont="1" applyBorder="1" applyAlignment="1">
      <alignment horizontal="center" vertical="center" wrapText="1"/>
    </xf>
    <xf numFmtId="0" fontId="3" fillId="0" borderId="9" xfId="0" applyFont="1" applyBorder="1" applyAlignment="1">
      <alignment horizontal="center" wrapText="1"/>
    </xf>
    <xf numFmtId="0" fontId="3" fillId="0" borderId="10" xfId="0" applyFont="1" applyBorder="1" applyAlignment="1">
      <alignment horizontal="center" wrapText="1"/>
    </xf>
    <xf numFmtId="164" fontId="3" fillId="0" borderId="8" xfId="0" applyNumberFormat="1" applyFont="1" applyBorder="1" applyAlignment="1">
      <alignment horizontal="center" wrapText="1"/>
    </xf>
    <xf numFmtId="0" fontId="3" fillId="0" borderId="12" xfId="0" applyFont="1" applyBorder="1" applyAlignment="1">
      <alignment horizontal="center" wrapText="1"/>
    </xf>
    <xf numFmtId="0" fontId="3" fillId="0" borderId="13" xfId="0" applyFont="1" applyBorder="1" applyAlignment="1">
      <alignment horizontal="center" wrapText="1"/>
    </xf>
    <xf numFmtId="164" fontId="3" fillId="0" borderId="11" xfId="0" applyNumberFormat="1" applyFont="1" applyBorder="1" applyAlignment="1">
      <alignment horizontal="center" wrapText="1"/>
    </xf>
    <xf numFmtId="165" fontId="3" fillId="0" borderId="8" xfId="0" applyNumberFormat="1" applyFont="1" applyBorder="1" applyAlignment="1">
      <alignment horizontal="center" wrapText="1"/>
    </xf>
    <xf numFmtId="165" fontId="3" fillId="0" borderId="11" xfId="0" applyNumberFormat="1" applyFont="1" applyBorder="1" applyAlignment="1">
      <alignment horizontal="center" wrapText="1"/>
    </xf>
    <xf numFmtId="0" fontId="6" fillId="0" borderId="0" xfId="0" applyFont="1" applyAlignment="1">
      <alignment horizontal="center" wrapText="1"/>
    </xf>
    <xf numFmtId="0" fontId="3" fillId="2" borderId="9" xfId="0" applyFont="1" applyFill="1" applyBorder="1" applyAlignment="1">
      <alignment horizontal="center"/>
    </xf>
    <xf numFmtId="0" fontId="8" fillId="0" borderId="8" xfId="0" applyFont="1" applyBorder="1" applyAlignment="1">
      <alignment horizontal="center" wrapText="1"/>
    </xf>
    <xf numFmtId="0" fontId="8" fillId="0" borderId="9"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8" fillId="0" borderId="8" xfId="0" applyFont="1" applyBorder="1" applyAlignment="1">
      <alignment horizontal="center" vertical="center" wrapText="1"/>
    </xf>
    <xf numFmtId="0" fontId="8" fillId="0" borderId="9" xfId="0" applyFont="1" applyBorder="1" applyAlignment="1">
      <alignment horizontal="center" vertical="center"/>
    </xf>
    <xf numFmtId="0" fontId="1" fillId="0" borderId="9" xfId="0" applyFont="1" applyBorder="1" applyAlignment="1">
      <alignment horizontal="center" vertical="center"/>
    </xf>
    <xf numFmtId="0" fontId="8" fillId="0" borderId="10" xfId="0" applyFont="1" applyBorder="1" applyAlignment="1">
      <alignment horizontal="center" vertical="center"/>
    </xf>
    <xf numFmtId="0" fontId="1" fillId="0" borderId="10" xfId="0" applyFont="1" applyBorder="1" applyAlignment="1">
      <alignment horizontal="center" vertical="center" wrapText="1"/>
    </xf>
    <xf numFmtId="164" fontId="8" fillId="0" borderId="8" xfId="0" applyNumberFormat="1" applyFont="1" applyBorder="1" applyAlignment="1">
      <alignment horizontal="center" vertical="center"/>
    </xf>
    <xf numFmtId="1" fontId="6" fillId="0" borderId="9" xfId="0" applyNumberFormat="1" applyFont="1" applyBorder="1" applyAlignment="1">
      <alignment horizontal="center" vertical="center" wrapText="1"/>
    </xf>
    <xf numFmtId="164" fontId="20" fillId="0" borderId="0" xfId="0" applyNumberFormat="1" applyFont="1" applyAlignment="1">
      <alignment horizontal="left"/>
    </xf>
    <xf numFmtId="0" fontId="20" fillId="0" borderId="0" xfId="0" applyFont="1" applyAlignment="1">
      <alignment horizontal="center"/>
    </xf>
    <xf numFmtId="164" fontId="20" fillId="0" borderId="0" xfId="0" applyNumberFormat="1" applyFont="1" applyAlignment="1">
      <alignment horizontal="center"/>
    </xf>
    <xf numFmtId="0" fontId="20" fillId="0" borderId="0" xfId="0" applyFont="1"/>
    <xf numFmtId="0" fontId="20" fillId="0" borderId="0" xfId="0" applyFont="1" applyAlignment="1">
      <alignment horizontal="left"/>
    </xf>
    <xf numFmtId="164" fontId="23" fillId="0" borderId="0" xfId="0" applyNumberFormat="1" applyFont="1" applyAlignment="1">
      <alignment horizontal="left"/>
    </xf>
    <xf numFmtId="164" fontId="25" fillId="0" borderId="0" xfId="0" applyNumberFormat="1" applyFont="1" applyAlignment="1">
      <alignment horizontal="center"/>
    </xf>
    <xf numFmtId="0" fontId="24" fillId="0" borderId="0" xfId="0" applyFont="1"/>
    <xf numFmtId="164" fontId="20" fillId="0" borderId="0" xfId="0" applyNumberFormat="1" applyFont="1"/>
    <xf numFmtId="164" fontId="23" fillId="0" borderId="0" xfId="0" applyNumberFormat="1" applyFont="1" applyAlignment="1">
      <alignment horizontal="center"/>
    </xf>
    <xf numFmtId="0" fontId="24" fillId="0" borderId="0" xfId="0" applyFont="1" applyAlignment="1">
      <alignment horizontal="left"/>
    </xf>
    <xf numFmtId="164" fontId="24" fillId="0" borderId="0" xfId="0" applyNumberFormat="1" applyFont="1"/>
    <xf numFmtId="164" fontId="22" fillId="0" borderId="0" xfId="0" applyNumberFormat="1" applyFont="1" applyAlignment="1">
      <alignment horizontal="center"/>
    </xf>
    <xf numFmtId="0" fontId="5" fillId="0" borderId="34" xfId="0" applyFont="1" applyBorder="1" applyAlignment="1">
      <alignment horizontal="center" vertical="center" wrapText="1"/>
    </xf>
    <xf numFmtId="0" fontId="27" fillId="0" borderId="0" xfId="0" applyFont="1" applyAlignment="1">
      <alignment horizontal="center"/>
    </xf>
    <xf numFmtId="2" fontId="3" fillId="0" borderId="9" xfId="0" applyNumberFormat="1" applyFont="1" applyBorder="1" applyAlignment="1">
      <alignment horizontal="center"/>
    </xf>
    <xf numFmtId="0" fontId="12" fillId="0" borderId="0" xfId="0" applyFont="1" applyAlignment="1">
      <alignment horizontal="center"/>
    </xf>
    <xf numFmtId="0" fontId="3" fillId="0" borderId="35" xfId="0" applyFont="1" applyBorder="1" applyAlignment="1">
      <alignment horizontal="center" wrapText="1"/>
    </xf>
    <xf numFmtId="0" fontId="3" fillId="0" borderId="36" xfId="0" applyFont="1" applyBorder="1" applyAlignment="1">
      <alignment horizontal="center"/>
    </xf>
    <xf numFmtId="1" fontId="6" fillId="0" borderId="36" xfId="0" applyNumberFormat="1" applyFont="1" applyBorder="1" applyAlignment="1">
      <alignment horizontal="center" vertical="center" wrapText="1"/>
    </xf>
    <xf numFmtId="0" fontId="6" fillId="0" borderId="37" xfId="0" applyFont="1" applyBorder="1" applyAlignment="1">
      <alignment horizontal="center"/>
    </xf>
    <xf numFmtId="2" fontId="3" fillId="0" borderId="36" xfId="0" applyNumberFormat="1" applyFont="1" applyBorder="1" applyAlignment="1">
      <alignment horizontal="center"/>
    </xf>
    <xf numFmtId="0" fontId="3" fillId="2" borderId="12" xfId="0" applyFont="1" applyFill="1" applyBorder="1" applyAlignment="1">
      <alignment horizontal="center"/>
    </xf>
    <xf numFmtId="0" fontId="3" fillId="0" borderId="37" xfId="0" applyFont="1" applyBorder="1" applyAlignment="1">
      <alignment horizontal="center"/>
    </xf>
    <xf numFmtId="165" fontId="3" fillId="0" borderId="35" xfId="0" applyNumberFormat="1" applyFont="1" applyBorder="1" applyAlignment="1">
      <alignment horizontal="center"/>
    </xf>
    <xf numFmtId="0" fontId="3" fillId="0" borderId="36" xfId="0" applyFont="1" applyBorder="1" applyAlignment="1">
      <alignment horizontal="center" wrapText="1"/>
    </xf>
    <xf numFmtId="0" fontId="3" fillId="0" borderId="37" xfId="0" applyFont="1" applyBorder="1" applyAlignment="1">
      <alignment horizontal="center" wrapText="1"/>
    </xf>
    <xf numFmtId="165" fontId="3" fillId="0" borderId="35" xfId="0" applyNumberFormat="1" applyFont="1" applyBorder="1" applyAlignment="1">
      <alignment horizontal="center" wrapText="1"/>
    </xf>
    <xf numFmtId="166" fontId="6" fillId="0" borderId="37" xfId="0" applyNumberFormat="1" applyFont="1" applyBorder="1" applyAlignment="1">
      <alignment horizontal="center" vertical="center" wrapText="1"/>
    </xf>
    <xf numFmtId="0" fontId="3" fillId="2" borderId="12" xfId="0" applyFont="1" applyFill="1" applyBorder="1" applyAlignment="1">
      <alignment horizontal="center" wrapText="1"/>
    </xf>
    <xf numFmtId="0" fontId="3" fillId="2" borderId="9" xfId="0" applyFont="1" applyFill="1" applyBorder="1" applyAlignment="1">
      <alignment horizontal="center" wrapText="1"/>
    </xf>
    <xf numFmtId="0" fontId="3" fillId="0" borderId="38" xfId="0" applyFont="1" applyBorder="1" applyAlignment="1">
      <alignment horizontal="center" wrapText="1"/>
    </xf>
    <xf numFmtId="0" fontId="3" fillId="0" borderId="39" xfId="0" applyFont="1" applyBorder="1" applyAlignment="1">
      <alignment horizontal="center"/>
    </xf>
    <xf numFmtId="0" fontId="3" fillId="0" borderId="40" xfId="0" applyFont="1" applyBorder="1" applyAlignment="1">
      <alignment horizontal="center"/>
    </xf>
    <xf numFmtId="165" fontId="3" fillId="0" borderId="38" xfId="0" applyNumberFormat="1" applyFont="1" applyBorder="1" applyAlignment="1">
      <alignment horizontal="center"/>
    </xf>
    <xf numFmtId="0" fontId="6" fillId="0" borderId="40" xfId="0" applyFont="1" applyBorder="1" applyAlignment="1">
      <alignment horizontal="center"/>
    </xf>
    <xf numFmtId="2" fontId="3" fillId="0" borderId="39" xfId="0" applyNumberFormat="1" applyFont="1" applyBorder="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2" fontId="1" fillId="0" borderId="0" xfId="0" applyNumberFormat="1" applyFont="1" applyAlignment="1">
      <alignment horizontal="center"/>
    </xf>
    <xf numFmtId="0" fontId="5" fillId="0" borderId="41" xfId="0" applyFont="1" applyBorder="1" applyAlignment="1">
      <alignment horizontal="center" vertical="center" wrapText="1"/>
    </xf>
    <xf numFmtId="0" fontId="5" fillId="0" borderId="41" xfId="0" applyFont="1" applyBorder="1" applyAlignment="1">
      <alignment horizontal="left" vertical="center" wrapText="1"/>
    </xf>
    <xf numFmtId="0" fontId="22" fillId="0" borderId="0" xfId="0" applyFont="1" applyAlignment="1">
      <alignment horizontal="center"/>
    </xf>
    <xf numFmtId="2" fontId="0" fillId="0" borderId="0" xfId="0" applyNumberFormat="1"/>
    <xf numFmtId="2" fontId="0" fillId="0" borderId="0" xfId="0" applyNumberFormat="1" applyAlignment="1">
      <alignment horizontal="center"/>
    </xf>
    <xf numFmtId="164" fontId="0" fillId="0" borderId="0" xfId="0" applyNumberFormat="1" applyAlignment="1">
      <alignment horizontal="center"/>
    </xf>
    <xf numFmtId="0" fontId="10" fillId="0" borderId="0" xfId="0" applyFont="1" applyAlignment="1">
      <alignment horizontal="left"/>
    </xf>
    <xf numFmtId="2" fontId="10" fillId="0" borderId="0" xfId="0" applyNumberFormat="1" applyFont="1" applyAlignment="1">
      <alignment horizontal="center"/>
    </xf>
    <xf numFmtId="164" fontId="10" fillId="0" borderId="0" xfId="0" applyNumberFormat="1" applyFont="1" applyAlignment="1">
      <alignment horizontal="center"/>
    </xf>
    <xf numFmtId="0" fontId="1" fillId="0" borderId="0" xfId="0" applyFont="1" applyAlignment="1">
      <alignment horizontal="left"/>
    </xf>
    <xf numFmtId="0" fontId="9" fillId="0" borderId="0" xfId="0" applyFont="1" applyAlignment="1">
      <alignment horizontal="left"/>
    </xf>
    <xf numFmtId="167" fontId="9" fillId="0" borderId="0" xfId="0" applyNumberFormat="1" applyFont="1" applyAlignment="1">
      <alignment horizontal="center"/>
    </xf>
    <xf numFmtId="1" fontId="0" fillId="0" borderId="0" xfId="0" applyNumberFormat="1" applyAlignment="1">
      <alignment horizontal="center"/>
    </xf>
    <xf numFmtId="165" fontId="0" fillId="0" borderId="0" xfId="0" applyNumberFormat="1" applyAlignment="1">
      <alignment horizontal="center"/>
    </xf>
    <xf numFmtId="1" fontId="10" fillId="0" borderId="0" xfId="0" applyNumberFormat="1" applyFont="1" applyAlignment="1">
      <alignment horizontal="center"/>
    </xf>
    <xf numFmtId="165" fontId="10" fillId="0" borderId="0" xfId="0" applyNumberFormat="1" applyFont="1" applyAlignment="1">
      <alignment horizontal="center"/>
    </xf>
    <xf numFmtId="0" fontId="30" fillId="0" borderId="0" xfId="0" applyFont="1"/>
    <xf numFmtId="0" fontId="12" fillId="3" borderId="0" xfId="0" applyFont="1" applyFill="1" applyAlignment="1">
      <alignment horizontal="center"/>
    </xf>
    <xf numFmtId="0" fontId="6" fillId="0" borderId="6" xfId="0" applyFont="1" applyBorder="1" applyAlignment="1">
      <alignment horizontal="center"/>
    </xf>
    <xf numFmtId="164" fontId="6" fillId="0" borderId="0" xfId="0" applyNumberFormat="1" applyFont="1" applyAlignment="1">
      <alignment horizontal="center"/>
    </xf>
    <xf numFmtId="165" fontId="6" fillId="0" borderId="0" xfId="0" applyNumberFormat="1" applyFont="1" applyAlignment="1">
      <alignment horizontal="center"/>
    </xf>
    <xf numFmtId="2" fontId="6" fillId="0" borderId="0" xfId="0" applyNumberFormat="1" applyFont="1" applyAlignment="1">
      <alignment horizontal="center"/>
    </xf>
    <xf numFmtId="0" fontId="6" fillId="0" borderId="9" xfId="0" applyFont="1" applyBorder="1" applyAlignment="1">
      <alignment horizontal="center" vertical="center"/>
    </xf>
    <xf numFmtId="0" fontId="6" fillId="0" borderId="9" xfId="0" applyFont="1" applyBorder="1" applyAlignment="1">
      <alignment horizontal="center"/>
    </xf>
    <xf numFmtId="0" fontId="32" fillId="2" borderId="0" xfId="0" applyFont="1" applyFill="1"/>
    <xf numFmtId="0" fontId="6" fillId="0" borderId="12" xfId="0" applyFont="1" applyBorder="1" applyAlignment="1">
      <alignment horizontal="center"/>
    </xf>
    <xf numFmtId="1" fontId="6" fillId="0" borderId="0" xfId="0" applyNumberFormat="1" applyFont="1" applyAlignment="1">
      <alignment horizontal="center"/>
    </xf>
    <xf numFmtId="0" fontId="31" fillId="0" borderId="0" xfId="0" applyFont="1" applyAlignment="1">
      <alignment horizontal="center"/>
    </xf>
    <xf numFmtId="0" fontId="6" fillId="2" borderId="0" xfId="0" applyFont="1" applyFill="1"/>
    <xf numFmtId="0" fontId="6" fillId="0" borderId="0" xfId="0" applyFont="1" applyAlignment="1">
      <alignment vertical="center"/>
    </xf>
    <xf numFmtId="0" fontId="6" fillId="0" borderId="0" xfId="0" applyFont="1" applyAlignment="1">
      <alignment horizontal="center"/>
    </xf>
    <xf numFmtId="0" fontId="6" fillId="0" borderId="36" xfId="0" applyFont="1" applyBorder="1" applyAlignment="1">
      <alignment horizontal="center"/>
    </xf>
    <xf numFmtId="0" fontId="6" fillId="0" borderId="12" xfId="0" applyFont="1" applyBorder="1" applyAlignment="1">
      <alignment horizontal="center" vertical="center"/>
    </xf>
    <xf numFmtId="0" fontId="6" fillId="0" borderId="36" xfId="0" applyFont="1" applyBorder="1" applyAlignment="1">
      <alignment horizontal="center" vertical="center"/>
    </xf>
    <xf numFmtId="0" fontId="6" fillId="0" borderId="15" xfId="0" applyFont="1" applyBorder="1" applyAlignment="1">
      <alignment horizontal="center"/>
    </xf>
    <xf numFmtId="0" fontId="6" fillId="0" borderId="10" xfId="0" applyFont="1" applyBorder="1" applyAlignment="1">
      <alignment horizontal="center" vertical="center"/>
    </xf>
    <xf numFmtId="0" fontId="6" fillId="0" borderId="8" xfId="0" applyFont="1" applyBorder="1" applyAlignment="1">
      <alignment horizontal="center" vertical="center"/>
    </xf>
    <xf numFmtId="0" fontId="6" fillId="0" borderId="8" xfId="0" applyFont="1" applyBorder="1" applyAlignment="1">
      <alignment horizontal="center"/>
    </xf>
    <xf numFmtId="0" fontId="6" fillId="0" borderId="18" xfId="0" applyFont="1" applyBorder="1" applyAlignment="1">
      <alignment horizontal="center"/>
    </xf>
    <xf numFmtId="0" fontId="6" fillId="0" borderId="39" xfId="0" applyFont="1" applyBorder="1" applyAlignment="1">
      <alignment horizontal="center"/>
    </xf>
    <xf numFmtId="0" fontId="6" fillId="0" borderId="38" xfId="0" applyFont="1" applyBorder="1" applyAlignment="1">
      <alignment horizontal="center"/>
    </xf>
    <xf numFmtId="0" fontId="3" fillId="0" borderId="17" xfId="0" applyFont="1" applyBorder="1" applyAlignment="1">
      <alignment horizontal="center"/>
    </xf>
    <xf numFmtId="0" fontId="3" fillId="0" borderId="17" xfId="0" applyFont="1" applyBorder="1" applyAlignment="1">
      <alignment horizontal="center" vertical="center" wrapText="1"/>
    </xf>
    <xf numFmtId="0" fontId="3" fillId="2" borderId="18" xfId="0" applyFont="1" applyFill="1" applyBorder="1" applyAlignment="1">
      <alignment horizontal="center" vertical="center"/>
    </xf>
    <xf numFmtId="0" fontId="3" fillId="0" borderId="18" xfId="0" applyFont="1" applyBorder="1" applyAlignment="1">
      <alignment horizontal="center" vertical="center"/>
    </xf>
    <xf numFmtId="0" fontId="6" fillId="0" borderId="18" xfId="0" applyFont="1" applyBorder="1" applyAlignment="1">
      <alignment horizontal="center" vertical="center"/>
    </xf>
    <xf numFmtId="0" fontId="3" fillId="0" borderId="19" xfId="0" applyFont="1" applyBorder="1" applyAlignment="1">
      <alignment horizontal="center" vertical="center"/>
    </xf>
    <xf numFmtId="165" fontId="3" fillId="0" borderId="17" xfId="0" applyNumberFormat="1" applyFont="1" applyBorder="1" applyAlignment="1">
      <alignment horizontal="center" vertical="center"/>
    </xf>
    <xf numFmtId="0" fontId="6" fillId="0" borderId="19"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xf>
    <xf numFmtId="0" fontId="6" fillId="0" borderId="6" xfId="0" applyFont="1" applyBorder="1" applyAlignment="1">
      <alignment horizontal="center" vertical="center"/>
    </xf>
    <xf numFmtId="0" fontId="3" fillId="0" borderId="7" xfId="0" applyFont="1" applyBorder="1" applyAlignment="1">
      <alignment horizontal="center" vertical="center"/>
    </xf>
    <xf numFmtId="165" fontId="3" fillId="0" borderId="5" xfId="0" applyNumberFormat="1" applyFont="1" applyBorder="1" applyAlignment="1">
      <alignment horizontal="center" vertical="center"/>
    </xf>
    <xf numFmtId="0" fontId="6" fillId="0" borderId="7"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horizontal="center" vertical="center" wrapText="1"/>
    </xf>
    <xf numFmtId="0" fontId="3" fillId="2" borderId="9" xfId="0" applyFont="1" applyFill="1" applyBorder="1" applyAlignment="1">
      <alignment horizontal="center" vertical="center"/>
    </xf>
    <xf numFmtId="0" fontId="6" fillId="0" borderId="35" xfId="0" applyFont="1" applyBorder="1" applyAlignment="1">
      <alignment horizontal="center"/>
    </xf>
    <xf numFmtId="0" fontId="33" fillId="0" borderId="0" xfId="0" applyFont="1" applyAlignment="1">
      <alignment horizontal="center"/>
    </xf>
    <xf numFmtId="0" fontId="34" fillId="0" borderId="0" xfId="0" applyFont="1" applyAlignment="1">
      <alignment wrapText="1"/>
    </xf>
    <xf numFmtId="1" fontId="6" fillId="0" borderId="0" xfId="0" applyNumberFormat="1" applyFont="1"/>
    <xf numFmtId="165" fontId="6" fillId="0" borderId="0" xfId="0" applyNumberFormat="1" applyFont="1"/>
    <xf numFmtId="2" fontId="6" fillId="0" borderId="0" xfId="0" applyNumberFormat="1" applyFont="1"/>
    <xf numFmtId="1" fontId="1" fillId="0" borderId="9" xfId="0" applyNumberFormat="1" applyFont="1" applyBorder="1" applyAlignment="1">
      <alignment horizontal="center" vertical="center" wrapText="1"/>
    </xf>
    <xf numFmtId="0" fontId="2" fillId="0" borderId="28"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2" fillId="0" borderId="23" xfId="0" applyFont="1" applyBorder="1" applyAlignment="1">
      <alignment horizontal="center" vertical="center"/>
    </xf>
    <xf numFmtId="0" fontId="0" fillId="0" borderId="27" xfId="0" applyBorder="1" applyAlignment="1">
      <alignment horizontal="center" vertical="center"/>
    </xf>
    <xf numFmtId="0" fontId="2" fillId="0" borderId="22" xfId="0" applyFont="1" applyBorder="1" applyAlignment="1">
      <alignment horizontal="center" vertical="center"/>
    </xf>
    <xf numFmtId="0" fontId="0" fillId="0" borderId="26" xfId="0" applyBorder="1" applyAlignment="1">
      <alignment horizontal="center" vertical="center"/>
    </xf>
    <xf numFmtId="0" fontId="3" fillId="0" borderId="9" xfId="0" applyFont="1" applyBorder="1" applyAlignment="1">
      <alignment horizontal="center"/>
    </xf>
    <xf numFmtId="1" fontId="6" fillId="0" borderId="9"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3" fillId="0" borderId="6" xfId="0" applyFont="1" applyBorder="1" applyAlignment="1">
      <alignment horizontal="center"/>
    </xf>
    <xf numFmtId="1" fontId="6" fillId="0" borderId="6" xfId="0" applyNumberFormat="1" applyFont="1" applyBorder="1" applyAlignment="1">
      <alignment horizontal="center" vertical="center" wrapText="1"/>
    </xf>
    <xf numFmtId="0" fontId="3" fillId="0" borderId="12" xfId="0" applyFont="1" applyBorder="1" applyAlignment="1">
      <alignment horizontal="center"/>
    </xf>
    <xf numFmtId="1" fontId="6" fillId="0" borderId="12"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0" fontId="3" fillId="0" borderId="15" xfId="0" applyFont="1" applyBorder="1" applyAlignment="1">
      <alignment horizontal="center"/>
    </xf>
    <xf numFmtId="0" fontId="3" fillId="0" borderId="18" xfId="0" applyFont="1" applyBorder="1" applyAlignment="1">
      <alignment horizontal="center"/>
    </xf>
    <xf numFmtId="0" fontId="6" fillId="0" borderId="16" xfId="0" applyFont="1" applyBorder="1" applyAlignment="1">
      <alignment horizontal="center"/>
    </xf>
    <xf numFmtId="0" fontId="6" fillId="0" borderId="14" xfId="0" applyFont="1" applyBorder="1" applyAlignment="1">
      <alignment horizontal="center"/>
    </xf>
    <xf numFmtId="0" fontId="6" fillId="0" borderId="10" xfId="0" applyFont="1" applyBorder="1" applyAlignment="1">
      <alignment horizontal="center" vertical="center"/>
    </xf>
    <xf numFmtId="0" fontId="6" fillId="0" borderId="8" xfId="0" applyFont="1" applyBorder="1" applyAlignment="1">
      <alignment horizontal="center" vertical="center"/>
    </xf>
    <xf numFmtId="0" fontId="6" fillId="0" borderId="10" xfId="0" applyFont="1" applyBorder="1" applyAlignment="1">
      <alignment horizontal="center"/>
    </xf>
    <xf numFmtId="0" fontId="6" fillId="0" borderId="8" xfId="0" applyFont="1" applyBorder="1" applyAlignment="1">
      <alignment horizontal="center"/>
    </xf>
    <xf numFmtId="0" fontId="6" fillId="0" borderId="13" xfId="0" applyFont="1" applyBorder="1" applyAlignment="1">
      <alignment horizontal="center"/>
    </xf>
    <xf numFmtId="0" fontId="6" fillId="0" borderId="11" xfId="0" applyFont="1" applyBorder="1" applyAlignment="1">
      <alignment horizontal="center"/>
    </xf>
    <xf numFmtId="0" fontId="6" fillId="0" borderId="19" xfId="0" applyFont="1" applyBorder="1" applyAlignment="1">
      <alignment horizontal="center"/>
    </xf>
    <xf numFmtId="0" fontId="6" fillId="0" borderId="17" xfId="0" applyFont="1" applyBorder="1" applyAlignment="1">
      <alignment horizontal="center"/>
    </xf>
    <xf numFmtId="0" fontId="6" fillId="0" borderId="13" xfId="0" applyFont="1" applyBorder="1" applyAlignment="1">
      <alignment horizontal="center" vertical="center"/>
    </xf>
    <xf numFmtId="0" fontId="6" fillId="0" borderId="11" xfId="0" applyFont="1" applyBorder="1" applyAlignment="1">
      <alignment horizontal="center" vertical="center"/>
    </xf>
    <xf numFmtId="0" fontId="6" fillId="0" borderId="19" xfId="0" applyFont="1" applyBorder="1" applyAlignment="1">
      <alignment horizontal="center" vertical="center"/>
    </xf>
    <xf numFmtId="0" fontId="6" fillId="0" borderId="1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80EFC-D1B9-4D6B-BA17-D7A5A9EFD062}">
  <dimension ref="A1:B9"/>
  <sheetViews>
    <sheetView workbookViewId="0">
      <selection activeCell="B9" sqref="B9"/>
    </sheetView>
  </sheetViews>
  <sheetFormatPr defaultRowHeight="14.4" x14ac:dyDescent="0.3"/>
  <cols>
    <col min="1" max="1" width="26.44140625" customWidth="1"/>
    <col min="2" max="2" width="140.6640625" customWidth="1"/>
  </cols>
  <sheetData>
    <row r="1" spans="1:2" s="49" customFormat="1" x14ac:dyDescent="0.3">
      <c r="A1" s="49" t="s">
        <v>382</v>
      </c>
      <c r="B1" s="49" t="s">
        <v>383</v>
      </c>
    </row>
    <row r="2" spans="1:2" x14ac:dyDescent="0.3">
      <c r="A2" t="s">
        <v>384</v>
      </c>
      <c r="B2" t="s">
        <v>395</v>
      </c>
    </row>
    <row r="3" spans="1:2" x14ac:dyDescent="0.3">
      <c r="A3" t="s">
        <v>385</v>
      </c>
      <c r="B3" t="s">
        <v>386</v>
      </c>
    </row>
    <row r="4" spans="1:2" x14ac:dyDescent="0.3">
      <c r="A4" t="s">
        <v>387</v>
      </c>
      <c r="B4" t="s">
        <v>388</v>
      </c>
    </row>
    <row r="5" spans="1:2" x14ac:dyDescent="0.3">
      <c r="A5" t="s">
        <v>389</v>
      </c>
      <c r="B5" t="s">
        <v>390</v>
      </c>
    </row>
    <row r="6" spans="1:2" x14ac:dyDescent="0.3">
      <c r="A6" t="s">
        <v>396</v>
      </c>
      <c r="B6" t="s">
        <v>397</v>
      </c>
    </row>
    <row r="7" spans="1:2" x14ac:dyDescent="0.3">
      <c r="B7" t="s">
        <v>398</v>
      </c>
    </row>
    <row r="8" spans="1:2" x14ac:dyDescent="0.3">
      <c r="A8" t="s">
        <v>391</v>
      </c>
      <c r="B8" t="s">
        <v>392</v>
      </c>
    </row>
    <row r="9" spans="1:2" x14ac:dyDescent="0.3">
      <c r="A9" t="s">
        <v>393</v>
      </c>
      <c r="B9" t="s">
        <v>394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AC960-18B5-4A72-A764-C0D28C09A1C5}">
  <sheetPr>
    <tabColor rgb="FFFF0000"/>
  </sheetPr>
  <dimension ref="A1:I16"/>
  <sheetViews>
    <sheetView workbookViewId="0">
      <selection activeCell="H20" sqref="H20"/>
    </sheetView>
  </sheetViews>
  <sheetFormatPr defaultColWidth="20.5546875" defaultRowHeight="14.4" x14ac:dyDescent="0.3"/>
  <cols>
    <col min="1" max="1" width="23.5546875" customWidth="1"/>
    <col min="2" max="8" width="20.5546875" style="24"/>
    <col min="9" max="9" width="20.5546875" style="67"/>
  </cols>
  <sheetData>
    <row r="1" spans="1:9" x14ac:dyDescent="0.3">
      <c r="A1" s="48" t="s">
        <v>337</v>
      </c>
    </row>
    <row r="2" spans="1:9" ht="15" thickBot="1" x14ac:dyDescent="0.35"/>
    <row r="3" spans="1:9" ht="15" thickBot="1" x14ac:dyDescent="0.35">
      <c r="A3" s="218" t="s">
        <v>0</v>
      </c>
      <c r="B3" s="215" t="s">
        <v>300</v>
      </c>
      <c r="C3" s="216"/>
      <c r="D3" s="217" t="s">
        <v>301</v>
      </c>
      <c r="E3" s="217"/>
      <c r="F3" s="215" t="s">
        <v>302</v>
      </c>
      <c r="G3" s="216"/>
      <c r="H3" s="220" t="s">
        <v>296</v>
      </c>
      <c r="I3" s="67" t="s">
        <v>298</v>
      </c>
    </row>
    <row r="4" spans="1:9" ht="15" thickBot="1" x14ac:dyDescent="0.35">
      <c r="A4" s="219"/>
      <c r="B4" s="69" t="s">
        <v>9</v>
      </c>
      <c r="C4" s="70" t="s">
        <v>19</v>
      </c>
      <c r="D4" s="71" t="s">
        <v>9</v>
      </c>
      <c r="E4" s="71" t="s">
        <v>19</v>
      </c>
      <c r="F4" s="69" t="s">
        <v>9</v>
      </c>
      <c r="G4" s="70" t="s">
        <v>19</v>
      </c>
      <c r="H4" s="221"/>
    </row>
    <row r="5" spans="1:9" x14ac:dyDescent="0.3">
      <c r="A5" s="54" t="s">
        <v>7</v>
      </c>
      <c r="B5" s="58">
        <f>Phase1!J12</f>
        <v>8</v>
      </c>
      <c r="C5" s="59">
        <f>Phase1!J23</f>
        <v>8</v>
      </c>
      <c r="D5" s="54">
        <f>Phase2!J12</f>
        <v>8</v>
      </c>
      <c r="E5" s="54" t="s">
        <v>295</v>
      </c>
      <c r="F5" s="58" t="s">
        <v>295</v>
      </c>
      <c r="G5" s="59">
        <f>Phase3!J12</f>
        <v>8</v>
      </c>
      <c r="H5" s="72">
        <f>SUM(B5:G5)</f>
        <v>32</v>
      </c>
      <c r="I5" s="67" t="s">
        <v>297</v>
      </c>
    </row>
    <row r="6" spans="1:9" x14ac:dyDescent="0.3">
      <c r="A6" s="53" t="s">
        <v>28</v>
      </c>
      <c r="B6" s="60">
        <f>Phase1!J31</f>
        <v>8</v>
      </c>
      <c r="C6" s="61">
        <f>Phase1!J40</f>
        <v>8</v>
      </c>
      <c r="D6" s="24">
        <f>Phase2!J20</f>
        <v>8</v>
      </c>
      <c r="E6" s="24" t="s">
        <v>295</v>
      </c>
      <c r="F6" s="60" t="s">
        <v>295</v>
      </c>
      <c r="G6" s="61">
        <f>Phase3!J21</f>
        <v>8</v>
      </c>
      <c r="H6" s="72">
        <f t="shared" ref="H6:H14" si="0">SUM(B6:G6)</f>
        <v>32</v>
      </c>
      <c r="I6" s="67" t="s">
        <v>297</v>
      </c>
    </row>
    <row r="7" spans="1:9" s="57" customFormat="1" x14ac:dyDescent="0.3">
      <c r="A7" s="55" t="s">
        <v>108</v>
      </c>
      <c r="B7" s="62" t="s">
        <v>295</v>
      </c>
      <c r="C7" s="63" t="s">
        <v>295</v>
      </c>
      <c r="D7" s="56">
        <f>Phase2!J28</f>
        <v>7</v>
      </c>
      <c r="E7" s="56" t="s">
        <v>295</v>
      </c>
      <c r="F7" s="62" t="s">
        <v>295</v>
      </c>
      <c r="G7" s="63">
        <f>Phase3!J29</f>
        <v>8</v>
      </c>
      <c r="H7" s="24">
        <f t="shared" si="0"/>
        <v>15</v>
      </c>
      <c r="I7" s="67" t="s">
        <v>292</v>
      </c>
    </row>
    <row r="8" spans="1:9" x14ac:dyDescent="0.3">
      <c r="A8" s="53" t="s">
        <v>154</v>
      </c>
      <c r="B8" s="60" t="s">
        <v>295</v>
      </c>
      <c r="C8" s="61" t="s">
        <v>295</v>
      </c>
      <c r="D8" s="24">
        <f>Phase2!J63</f>
        <v>8</v>
      </c>
      <c r="E8" s="24" t="s">
        <v>295</v>
      </c>
      <c r="F8" s="60" t="s">
        <v>295</v>
      </c>
      <c r="G8" s="61">
        <f>Phase3!J64</f>
        <v>8</v>
      </c>
      <c r="H8" s="24">
        <f t="shared" si="0"/>
        <v>16</v>
      </c>
      <c r="I8" s="67" t="s">
        <v>292</v>
      </c>
    </row>
    <row r="9" spans="1:9" s="57" customFormat="1" x14ac:dyDescent="0.3">
      <c r="A9" s="55" t="s">
        <v>120</v>
      </c>
      <c r="B9" s="62" t="s">
        <v>295</v>
      </c>
      <c r="C9" s="63" t="s">
        <v>295</v>
      </c>
      <c r="D9" s="56">
        <f>Phase2!J38</f>
        <v>8</v>
      </c>
      <c r="E9" s="56" t="s">
        <v>295</v>
      </c>
      <c r="F9" s="62" t="s">
        <v>295</v>
      </c>
      <c r="G9" s="63">
        <f>Phase3!J37</f>
        <v>8</v>
      </c>
      <c r="H9" s="24">
        <f t="shared" si="0"/>
        <v>16</v>
      </c>
      <c r="I9" s="67" t="s">
        <v>292</v>
      </c>
    </row>
    <row r="10" spans="1:9" x14ac:dyDescent="0.3">
      <c r="A10" s="53" t="s">
        <v>163</v>
      </c>
      <c r="B10" s="60" t="s">
        <v>295</v>
      </c>
      <c r="C10" s="61" t="s">
        <v>295</v>
      </c>
      <c r="D10" s="24">
        <f>Phase2!J71</f>
        <v>8</v>
      </c>
      <c r="E10" s="24" t="s">
        <v>295</v>
      </c>
      <c r="F10" s="60" t="s">
        <v>295</v>
      </c>
      <c r="G10" s="61">
        <f>Phase3!J75</f>
        <v>8</v>
      </c>
      <c r="H10" s="24">
        <f t="shared" si="0"/>
        <v>16</v>
      </c>
      <c r="I10" s="67" t="s">
        <v>292</v>
      </c>
    </row>
    <row r="11" spans="1:9" s="57" customFormat="1" x14ac:dyDescent="0.3">
      <c r="A11" s="55" t="s">
        <v>130</v>
      </c>
      <c r="B11" s="62" t="s">
        <v>295</v>
      </c>
      <c r="C11" s="63" t="s">
        <v>295</v>
      </c>
      <c r="D11" s="56">
        <f>Phase2!J46</f>
        <v>8</v>
      </c>
      <c r="E11" s="56" t="s">
        <v>295</v>
      </c>
      <c r="F11" s="62" t="s">
        <v>295</v>
      </c>
      <c r="G11" s="63">
        <f>Phase3!J46</f>
        <v>8</v>
      </c>
      <c r="H11" s="24">
        <f t="shared" si="0"/>
        <v>16</v>
      </c>
      <c r="I11" s="67" t="s">
        <v>292</v>
      </c>
    </row>
    <row r="12" spans="1:9" x14ac:dyDescent="0.3">
      <c r="A12" s="53" t="s">
        <v>173</v>
      </c>
      <c r="B12" s="60" t="s">
        <v>295</v>
      </c>
      <c r="C12" s="61" t="s">
        <v>295</v>
      </c>
      <c r="D12" s="24">
        <f>Phase2!J80</f>
        <v>8</v>
      </c>
      <c r="E12" s="24" t="s">
        <v>295</v>
      </c>
      <c r="F12" s="60" t="s">
        <v>295</v>
      </c>
      <c r="G12" s="61">
        <f>Phase3!J83</f>
        <v>8</v>
      </c>
      <c r="H12" s="24">
        <f t="shared" si="0"/>
        <v>16</v>
      </c>
      <c r="I12" s="67" t="s">
        <v>292</v>
      </c>
    </row>
    <row r="13" spans="1:9" s="57" customFormat="1" x14ac:dyDescent="0.3">
      <c r="A13" s="56" t="s">
        <v>294</v>
      </c>
      <c r="B13" s="62">
        <f>Phase1!J66</f>
        <v>8</v>
      </c>
      <c r="C13" s="63">
        <f>Phase1!J74</f>
        <v>7</v>
      </c>
      <c r="D13" s="56">
        <f>Phase2!J55</f>
        <v>8</v>
      </c>
      <c r="E13" s="56" t="s">
        <v>295</v>
      </c>
      <c r="F13" s="62" t="s">
        <v>295</v>
      </c>
      <c r="G13" s="63">
        <f>Phase3!J56</f>
        <v>8</v>
      </c>
      <c r="H13" s="24">
        <f t="shared" si="0"/>
        <v>31</v>
      </c>
      <c r="I13" s="67" t="s">
        <v>292</v>
      </c>
    </row>
    <row r="14" spans="1:9" ht="15" thickBot="1" x14ac:dyDescent="0.35">
      <c r="A14" s="52" t="s">
        <v>293</v>
      </c>
      <c r="B14" s="64">
        <f>Phase1!J48</f>
        <v>8</v>
      </c>
      <c r="C14" s="65">
        <f>Phase1!J57</f>
        <v>8</v>
      </c>
      <c r="D14" s="52">
        <f>Phase2!J89</f>
        <v>8</v>
      </c>
      <c r="E14" s="52" t="s">
        <v>295</v>
      </c>
      <c r="F14" s="64" t="s">
        <v>295</v>
      </c>
      <c r="G14" s="65">
        <f>Phase3!J92</f>
        <v>8</v>
      </c>
      <c r="H14" s="52">
        <f t="shared" si="0"/>
        <v>32</v>
      </c>
      <c r="I14" s="67" t="s">
        <v>292</v>
      </c>
    </row>
    <row r="15" spans="1:9" s="50" customFormat="1" ht="15" thickBot="1" x14ac:dyDescent="0.35">
      <c r="A15" s="51" t="s">
        <v>296</v>
      </c>
      <c r="B15" s="64">
        <f>SUM(B5:B14)</f>
        <v>32</v>
      </c>
      <c r="C15" s="65">
        <f t="shared" ref="C15:H15" si="1">SUM(C5:C14)</f>
        <v>31</v>
      </c>
      <c r="D15" s="64">
        <f t="shared" si="1"/>
        <v>79</v>
      </c>
      <c r="E15" s="65">
        <f t="shared" si="1"/>
        <v>0</v>
      </c>
      <c r="F15" s="64">
        <f t="shared" si="1"/>
        <v>0</v>
      </c>
      <c r="G15" s="65">
        <f t="shared" si="1"/>
        <v>80</v>
      </c>
      <c r="H15" s="66">
        <f t="shared" si="1"/>
        <v>222</v>
      </c>
      <c r="I15" s="68"/>
    </row>
    <row r="16" spans="1:9" x14ac:dyDescent="0.3">
      <c r="A16" s="24"/>
    </row>
  </sheetData>
  <mergeCells count="5">
    <mergeCell ref="B3:C3"/>
    <mergeCell ref="D3:E3"/>
    <mergeCell ref="F3:G3"/>
    <mergeCell ref="A3:A4"/>
    <mergeCell ref="H3:H4"/>
  </mergeCells>
  <phoneticPr fontId="7" type="noConversion"/>
  <pageMargins left="0.7" right="0.7" top="0.75" bottom="0.75" header="0.3" footer="0.3"/>
  <headerFooter>
    <oddHeader>&amp;R&amp;"Calibri"&amp;12&amp;K000000 Unclassified / Non classifié&amp;1#_x000D_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54739-B9D3-4093-B589-CDF497FEE0D0}">
  <sheetPr>
    <tabColor rgb="FF00B050"/>
  </sheetPr>
  <dimension ref="A2:B25"/>
  <sheetViews>
    <sheetView workbookViewId="0">
      <selection activeCell="B23" sqref="B23"/>
    </sheetView>
  </sheetViews>
  <sheetFormatPr defaultRowHeight="14.4" x14ac:dyDescent="0.3"/>
  <cols>
    <col min="1" max="1" width="28.21875" customWidth="1"/>
    <col min="2" max="2" width="136" customWidth="1"/>
    <col min="3" max="3" width="81.88671875" customWidth="1"/>
  </cols>
  <sheetData>
    <row r="2" spans="1:2" x14ac:dyDescent="0.3">
      <c r="A2" s="48" t="s">
        <v>299</v>
      </c>
      <c r="B2" t="s">
        <v>399</v>
      </c>
    </row>
    <row r="3" spans="1:2" x14ac:dyDescent="0.3">
      <c r="B3" t="s">
        <v>400</v>
      </c>
    </row>
    <row r="4" spans="1:2" x14ac:dyDescent="0.3">
      <c r="B4" t="s">
        <v>352</v>
      </c>
    </row>
    <row r="5" spans="1:2" x14ac:dyDescent="0.3">
      <c r="B5" t="s">
        <v>353</v>
      </c>
    </row>
    <row r="6" spans="1:2" x14ac:dyDescent="0.3">
      <c r="B6" t="s">
        <v>354</v>
      </c>
    </row>
    <row r="8" spans="1:2" x14ac:dyDescent="0.3">
      <c r="A8" s="48" t="s">
        <v>318</v>
      </c>
      <c r="B8" t="s">
        <v>358</v>
      </c>
    </row>
    <row r="9" spans="1:2" x14ac:dyDescent="0.3">
      <c r="B9" t="s">
        <v>303</v>
      </c>
    </row>
    <row r="10" spans="1:2" x14ac:dyDescent="0.3">
      <c r="B10" t="s">
        <v>359</v>
      </c>
    </row>
    <row r="11" spans="1:2" x14ac:dyDescent="0.3">
      <c r="B11" t="s">
        <v>360</v>
      </c>
    </row>
    <row r="12" spans="1:2" x14ac:dyDescent="0.3">
      <c r="B12" t="s">
        <v>361</v>
      </c>
    </row>
    <row r="13" spans="1:2" x14ac:dyDescent="0.3">
      <c r="B13" s="73" t="s">
        <v>401</v>
      </c>
    </row>
    <row r="14" spans="1:2" x14ac:dyDescent="0.3">
      <c r="B14" s="80" t="s">
        <v>362</v>
      </c>
    </row>
    <row r="15" spans="1:2" x14ac:dyDescent="0.3">
      <c r="B15" s="77" t="s">
        <v>402</v>
      </c>
    </row>
    <row r="16" spans="1:2" x14ac:dyDescent="0.3">
      <c r="B16" s="77"/>
    </row>
    <row r="18" spans="1:2" x14ac:dyDescent="0.3">
      <c r="A18" s="48" t="s">
        <v>324</v>
      </c>
    </row>
    <row r="19" spans="1:2" x14ac:dyDescent="0.3">
      <c r="A19" t="s">
        <v>319</v>
      </c>
      <c r="B19" t="s">
        <v>363</v>
      </c>
    </row>
    <row r="20" spans="1:2" x14ac:dyDescent="0.3">
      <c r="A20" t="s">
        <v>320</v>
      </c>
      <c r="B20" t="s">
        <v>364</v>
      </c>
    </row>
    <row r="21" spans="1:2" x14ac:dyDescent="0.3">
      <c r="A21" t="s">
        <v>321</v>
      </c>
      <c r="B21" t="s">
        <v>365</v>
      </c>
    </row>
    <row r="22" spans="1:2" x14ac:dyDescent="0.3">
      <c r="A22" t="s">
        <v>322</v>
      </c>
      <c r="B22" t="s">
        <v>366</v>
      </c>
    </row>
    <row r="23" spans="1:2" x14ac:dyDescent="0.3">
      <c r="A23" t="s">
        <v>323</v>
      </c>
      <c r="B23" t="s">
        <v>367</v>
      </c>
    </row>
    <row r="25" spans="1:2" s="78" customFormat="1" x14ac:dyDescent="0.3">
      <c r="A25" s="79" t="s">
        <v>325</v>
      </c>
      <c r="B25" s="79" t="s">
        <v>403</v>
      </c>
    </row>
  </sheetData>
  <phoneticPr fontId="7" type="noConversion"/>
  <pageMargins left="0.7" right="0.7" top="0.75" bottom="0.75" header="0.3" footer="0.3"/>
  <headerFooter>
    <oddHeader>&amp;R&amp;"Calibri"&amp;12&amp;K000000 Unclassified / Non classifié&amp;1#_x000D_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2B1B1-7D96-4A66-BB89-F40FF2B2043D}">
  <sheetPr>
    <tabColor rgb="FF0070C0"/>
  </sheetPr>
  <dimension ref="A1:C23"/>
  <sheetViews>
    <sheetView workbookViewId="0">
      <selection activeCell="B22" sqref="B22"/>
    </sheetView>
  </sheetViews>
  <sheetFormatPr defaultRowHeight="14.4" x14ac:dyDescent="0.3"/>
  <cols>
    <col min="1" max="1" width="43" customWidth="1"/>
    <col min="2" max="2" width="103.109375" customWidth="1"/>
    <col min="3" max="3" width="113.5546875" customWidth="1"/>
  </cols>
  <sheetData>
    <row r="1" spans="1:3" x14ac:dyDescent="0.3">
      <c r="C1" t="s">
        <v>6</v>
      </c>
    </row>
    <row r="2" spans="1:3" x14ac:dyDescent="0.3">
      <c r="A2" s="48" t="s">
        <v>304</v>
      </c>
      <c r="B2" s="48" t="s">
        <v>305</v>
      </c>
    </row>
    <row r="3" spans="1:3" x14ac:dyDescent="0.3">
      <c r="A3" s="48" t="s">
        <v>374</v>
      </c>
      <c r="B3" t="s">
        <v>355</v>
      </c>
      <c r="C3" s="73" t="s">
        <v>368</v>
      </c>
    </row>
    <row r="4" spans="1:3" x14ac:dyDescent="0.3">
      <c r="B4" s="74" t="s">
        <v>356</v>
      </c>
    </row>
    <row r="5" spans="1:3" x14ac:dyDescent="0.3">
      <c r="B5" s="74"/>
    </row>
    <row r="7" spans="1:3" x14ac:dyDescent="0.3">
      <c r="A7" s="48" t="s">
        <v>326</v>
      </c>
      <c r="C7" t="s">
        <v>335</v>
      </c>
    </row>
    <row r="8" spans="1:3" x14ac:dyDescent="0.3">
      <c r="A8" s="76"/>
      <c r="B8" s="76"/>
    </row>
    <row r="9" spans="1:3" x14ac:dyDescent="0.3">
      <c r="A9" s="76" t="s">
        <v>369</v>
      </c>
      <c r="B9" s="76" t="s">
        <v>370</v>
      </c>
      <c r="C9" t="s">
        <v>327</v>
      </c>
    </row>
    <row r="10" spans="1:3" x14ac:dyDescent="0.3">
      <c r="A10" s="76" t="s">
        <v>334</v>
      </c>
      <c r="B10" s="76" t="s">
        <v>312</v>
      </c>
    </row>
    <row r="11" spans="1:3" x14ac:dyDescent="0.3">
      <c r="A11" s="76" t="s">
        <v>306</v>
      </c>
      <c r="B11" s="76" t="s">
        <v>313</v>
      </c>
    </row>
    <row r="12" spans="1:3" x14ac:dyDescent="0.3">
      <c r="A12" s="76"/>
      <c r="B12" s="76" t="s">
        <v>357</v>
      </c>
    </row>
    <row r="13" spans="1:3" x14ac:dyDescent="0.3">
      <c r="A13" s="76" t="s">
        <v>307</v>
      </c>
      <c r="B13" s="76" t="s">
        <v>371</v>
      </c>
    </row>
    <row r="14" spans="1:3" x14ac:dyDescent="0.3">
      <c r="A14" s="76" t="s">
        <v>308</v>
      </c>
      <c r="B14" s="76" t="s">
        <v>314</v>
      </c>
      <c r="C14" t="s">
        <v>328</v>
      </c>
    </row>
    <row r="15" spans="1:3" x14ac:dyDescent="0.3">
      <c r="A15" s="76" t="s">
        <v>309</v>
      </c>
      <c r="B15" s="76" t="s">
        <v>315</v>
      </c>
      <c r="C15" t="s">
        <v>329</v>
      </c>
    </row>
    <row r="16" spans="1:3" x14ac:dyDescent="0.3">
      <c r="A16" s="76" t="s">
        <v>310</v>
      </c>
      <c r="B16" s="76" t="s">
        <v>316</v>
      </c>
      <c r="C16" t="s">
        <v>330</v>
      </c>
    </row>
    <row r="17" spans="1:2" x14ac:dyDescent="0.3">
      <c r="A17" s="76"/>
      <c r="B17" s="76"/>
    </row>
    <row r="18" spans="1:2" x14ac:dyDescent="0.3">
      <c r="A18" s="75" t="s">
        <v>311</v>
      </c>
      <c r="B18" s="76" t="s">
        <v>317</v>
      </c>
    </row>
    <row r="19" spans="1:2" x14ac:dyDescent="0.3">
      <c r="A19" s="76"/>
      <c r="B19" s="76" t="s">
        <v>372</v>
      </c>
    </row>
    <row r="21" spans="1:2" x14ac:dyDescent="0.3">
      <c r="A21" s="81" t="s">
        <v>331</v>
      </c>
      <c r="B21" t="s">
        <v>332</v>
      </c>
    </row>
    <row r="22" spans="1:2" x14ac:dyDescent="0.3">
      <c r="B22" s="76" t="s">
        <v>373</v>
      </c>
    </row>
    <row r="23" spans="1:2" x14ac:dyDescent="0.3">
      <c r="B23" s="76" t="s">
        <v>333</v>
      </c>
    </row>
  </sheetData>
  <pageMargins left="0.7" right="0.7" top="0.75" bottom="0.75" header="0.3" footer="0.3"/>
  <headerFooter>
    <oddHeader>&amp;R&amp;"Calibri"&amp;12&amp;K000000 Unclassified / Non classifié&amp;1#_x000D_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D69E1-A053-4197-9D8F-60A64C3AF229}">
  <dimension ref="A1:AC5"/>
  <sheetViews>
    <sheetView workbookViewId="0">
      <pane xSplit="2" ySplit="1" topLeftCell="C2" activePane="bottomRight" state="frozen"/>
      <selection pane="topRight" activeCell="C1" sqref="C1"/>
      <selection pane="bottomLeft" activeCell="A2" sqref="A2"/>
      <selection pane="bottomRight" activeCell="Z5" sqref="C5:Z5"/>
    </sheetView>
  </sheetViews>
  <sheetFormatPr defaultColWidth="14.6640625" defaultRowHeight="13.8" x14ac:dyDescent="0.3"/>
  <cols>
    <col min="1" max="1" width="23.44140625" style="117" customWidth="1"/>
    <col min="2" max="2" width="22.5546875" style="117" customWidth="1"/>
    <col min="3" max="16384" width="14.6640625" style="117"/>
  </cols>
  <sheetData>
    <row r="1" spans="1:29" s="113" customFormat="1" ht="13.2" x14ac:dyDescent="0.25">
      <c r="A1" s="110"/>
      <c r="B1" s="111" t="s">
        <v>404</v>
      </c>
      <c r="C1" s="112" t="s">
        <v>405</v>
      </c>
      <c r="D1" s="112" t="s">
        <v>406</v>
      </c>
      <c r="E1" s="112" t="s">
        <v>407</v>
      </c>
      <c r="F1" s="112" t="s">
        <v>408</v>
      </c>
      <c r="G1" s="112" t="s">
        <v>409</v>
      </c>
      <c r="H1" s="112" t="s">
        <v>410</v>
      </c>
      <c r="I1" s="112" t="s">
        <v>411</v>
      </c>
      <c r="J1" s="112" t="s">
        <v>412</v>
      </c>
      <c r="K1" s="112" t="s">
        <v>413</v>
      </c>
      <c r="L1" s="112" t="s">
        <v>414</v>
      </c>
      <c r="M1" s="112" t="s">
        <v>415</v>
      </c>
      <c r="N1" s="112" t="s">
        <v>416</v>
      </c>
      <c r="O1" s="112" t="s">
        <v>417</v>
      </c>
      <c r="P1" s="112" t="s">
        <v>418</v>
      </c>
      <c r="Q1" s="112" t="s">
        <v>419</v>
      </c>
      <c r="R1" s="112" t="s">
        <v>420</v>
      </c>
      <c r="S1" s="112" t="s">
        <v>421</v>
      </c>
      <c r="T1" s="112" t="s">
        <v>422</v>
      </c>
      <c r="U1" s="112" t="s">
        <v>423</v>
      </c>
      <c r="V1" s="112" t="s">
        <v>424</v>
      </c>
      <c r="W1" s="112" t="s">
        <v>425</v>
      </c>
      <c r="X1" s="122" t="s">
        <v>426</v>
      </c>
      <c r="Y1" s="122" t="s">
        <v>427</v>
      </c>
      <c r="Z1" s="122" t="s">
        <v>428</v>
      </c>
    </row>
    <row r="2" spans="1:29" x14ac:dyDescent="0.3">
      <c r="A2" s="114" t="s">
        <v>432</v>
      </c>
      <c r="B2" s="115" t="s">
        <v>429</v>
      </c>
      <c r="C2" s="116">
        <v>2.2953926848354816E-2</v>
      </c>
      <c r="D2" s="116">
        <v>1.5612615988050433E-2</v>
      </c>
      <c r="E2" s="116">
        <v>7.8471975907590651E-3</v>
      </c>
      <c r="F2" s="116">
        <v>8.5127065884353995E-3</v>
      </c>
      <c r="G2" s="116">
        <v>1.1468369428544119E-2</v>
      </c>
      <c r="H2" s="116">
        <v>4.6688769541035346E-3</v>
      </c>
      <c r="I2" s="116">
        <v>1.5322336782256559E-2</v>
      </c>
      <c r="J2" s="116">
        <v>2.0597749368081817E-2</v>
      </c>
      <c r="K2" s="116">
        <v>7.4438939868676059E-3</v>
      </c>
      <c r="L2" s="116">
        <v>1.1493188880375494E-2</v>
      </c>
      <c r="M2" s="116">
        <v>1.0489418348503608E-2</v>
      </c>
      <c r="N2" s="116">
        <v>1.1242124975267637E-2</v>
      </c>
      <c r="O2" s="116">
        <v>1.4959997424831865E-2</v>
      </c>
      <c r="P2" s="116">
        <v>2.5267006121863597E-2</v>
      </c>
      <c r="Q2" s="116">
        <v>1.5517525894942796E-2</v>
      </c>
      <c r="R2" s="116">
        <v>1.8639841500090976E-2</v>
      </c>
      <c r="S2" s="116">
        <v>1.6446692242902482E-2</v>
      </c>
      <c r="T2" s="116">
        <v>2.6185768663501779E-2</v>
      </c>
      <c r="U2" s="116">
        <v>7.3881647446962274E-3</v>
      </c>
      <c r="V2" s="116">
        <v>2.7621534290446011E-2</v>
      </c>
      <c r="W2" s="116">
        <v>2.7074697077462809E-2</v>
      </c>
      <c r="X2" s="116">
        <v>2.9096168578616449E-2</v>
      </c>
      <c r="Y2" s="116">
        <v>1.7087217919934762E-2</v>
      </c>
      <c r="Z2" s="116">
        <v>1.0256747565995872E-2</v>
      </c>
    </row>
    <row r="3" spans="1:29" s="118" customFormat="1" ht="13.2" x14ac:dyDescent="0.25">
      <c r="A3" s="114" t="s">
        <v>433</v>
      </c>
      <c r="B3" s="115" t="s">
        <v>430</v>
      </c>
      <c r="C3" s="119">
        <v>0.28428168192319608</v>
      </c>
      <c r="D3" s="119">
        <v>0.21904722676381549</v>
      </c>
      <c r="E3" s="119">
        <v>0.14618435318054035</v>
      </c>
      <c r="F3" s="119">
        <v>0.23064683174192099</v>
      </c>
      <c r="G3" s="119">
        <v>0.16751472774970522</v>
      </c>
      <c r="H3" s="119">
        <v>9.5508622744424343E-2</v>
      </c>
      <c r="I3" s="119">
        <v>0.12278672181208548</v>
      </c>
      <c r="J3" s="119">
        <v>0.12981977075416082</v>
      </c>
      <c r="K3" s="119">
        <v>0.12412318236731047</v>
      </c>
      <c r="L3" s="119">
        <v>0.13088723073121619</v>
      </c>
      <c r="M3" s="119">
        <v>0.10303990449811655</v>
      </c>
      <c r="N3" s="119">
        <v>0.10105205762460864</v>
      </c>
      <c r="O3" s="119">
        <v>0.134249505059616</v>
      </c>
      <c r="P3" s="119">
        <v>0.16135159749760139</v>
      </c>
      <c r="Q3" s="119">
        <v>0.1879946660545514</v>
      </c>
      <c r="R3" s="119">
        <v>0.16953102310783311</v>
      </c>
      <c r="S3" s="119">
        <v>0.22714236971984222</v>
      </c>
      <c r="T3" s="119">
        <v>0.24224082056630697</v>
      </c>
      <c r="U3" s="119">
        <v>0.17516842034615185</v>
      </c>
      <c r="V3" s="119">
        <v>0.24966069134987989</v>
      </c>
      <c r="W3" s="119">
        <v>0.27081971802489885</v>
      </c>
      <c r="X3" s="119" t="s">
        <v>295</v>
      </c>
      <c r="Y3" s="119" t="s">
        <v>295</v>
      </c>
      <c r="Z3" s="119" t="s">
        <v>295</v>
      </c>
    </row>
    <row r="4" spans="1:29" s="121" customFormat="1" x14ac:dyDescent="0.3">
      <c r="A4" s="114" t="s">
        <v>435</v>
      </c>
      <c r="B4" s="120" t="s">
        <v>436</v>
      </c>
      <c r="C4" s="119">
        <f t="shared" ref="C4:Z4" si="0">C$2*2000/1000</f>
        <v>4.5907853696709633E-2</v>
      </c>
      <c r="D4" s="119">
        <f>D$2*2000/1000</f>
        <v>3.1225231976100866E-2</v>
      </c>
      <c r="E4" s="119">
        <f t="shared" si="0"/>
        <v>1.569439518151813E-2</v>
      </c>
      <c r="F4" s="119">
        <f t="shared" si="0"/>
        <v>1.7025413176870799E-2</v>
      </c>
      <c r="G4" s="119">
        <f t="shared" si="0"/>
        <v>2.2936738857088239E-2</v>
      </c>
      <c r="H4" s="119">
        <f t="shared" si="0"/>
        <v>9.3377539082070693E-3</v>
      </c>
      <c r="I4" s="119">
        <f t="shared" si="0"/>
        <v>3.0644673564513118E-2</v>
      </c>
      <c r="J4" s="119">
        <f t="shared" si="0"/>
        <v>4.1195498736163634E-2</v>
      </c>
      <c r="K4" s="119">
        <f t="shared" si="0"/>
        <v>1.4887787973735212E-2</v>
      </c>
      <c r="L4" s="119">
        <f t="shared" si="0"/>
        <v>2.2986377760750989E-2</v>
      </c>
      <c r="M4" s="119">
        <f t="shared" si="0"/>
        <v>2.0978836697007217E-2</v>
      </c>
      <c r="N4" s="119">
        <f t="shared" si="0"/>
        <v>2.2484249950535273E-2</v>
      </c>
      <c r="O4" s="119">
        <f t="shared" si="0"/>
        <v>2.991999484966373E-2</v>
      </c>
      <c r="P4" s="119">
        <f t="shared" si="0"/>
        <v>5.0534012243727194E-2</v>
      </c>
      <c r="Q4" s="119">
        <f t="shared" si="0"/>
        <v>3.1035051789885592E-2</v>
      </c>
      <c r="R4" s="119">
        <f t="shared" si="0"/>
        <v>3.7279683000181953E-2</v>
      </c>
      <c r="S4" s="119">
        <f t="shared" si="0"/>
        <v>3.2893384485804963E-2</v>
      </c>
      <c r="T4" s="119">
        <f t="shared" si="0"/>
        <v>5.2371537327003559E-2</v>
      </c>
      <c r="U4" s="119">
        <f t="shared" si="0"/>
        <v>1.4776329489392455E-2</v>
      </c>
      <c r="V4" s="119">
        <f t="shared" si="0"/>
        <v>5.5243068580892021E-2</v>
      </c>
      <c r="W4" s="119">
        <f t="shared" si="0"/>
        <v>5.4149394154925617E-2</v>
      </c>
      <c r="X4" s="119">
        <f t="shared" si="0"/>
        <v>5.8192337157232897E-2</v>
      </c>
      <c r="Y4" s="119">
        <f t="shared" si="0"/>
        <v>3.4174435839869524E-2</v>
      </c>
      <c r="Z4" s="119">
        <f t="shared" si="0"/>
        <v>2.0513495131991744E-2</v>
      </c>
      <c r="AA4" s="112"/>
      <c r="AB4" s="118"/>
      <c r="AC4" s="118"/>
    </row>
    <row r="5" spans="1:29" x14ac:dyDescent="0.3">
      <c r="A5" s="114" t="s">
        <v>434</v>
      </c>
      <c r="B5" s="120" t="s">
        <v>431</v>
      </c>
      <c r="C5" s="119">
        <f>C$2*10000/1000</f>
        <v>0.22953926848354816</v>
      </c>
      <c r="D5" s="119">
        <f>D$2*10000/1000</f>
        <v>0.15612615988050432</v>
      </c>
      <c r="E5" s="119">
        <f t="shared" ref="E5:Z5" si="1">E$2*10000/1000</f>
        <v>7.8471975907590641E-2</v>
      </c>
      <c r="F5" s="119">
        <f t="shared" si="1"/>
        <v>8.5127065884353995E-2</v>
      </c>
      <c r="G5" s="119">
        <f t="shared" si="1"/>
        <v>0.11468369428544119</v>
      </c>
      <c r="H5" s="119">
        <f t="shared" si="1"/>
        <v>4.6688769541035346E-2</v>
      </c>
      <c r="I5" s="119">
        <f t="shared" si="1"/>
        <v>0.1532233678225656</v>
      </c>
      <c r="J5" s="119">
        <f t="shared" si="1"/>
        <v>0.20597749368081816</v>
      </c>
      <c r="K5" s="119">
        <f t="shared" si="1"/>
        <v>7.4438939868676057E-2</v>
      </c>
      <c r="L5" s="119">
        <f t="shared" si="1"/>
        <v>0.11493188880375495</v>
      </c>
      <c r="M5" s="119">
        <f t="shared" si="1"/>
        <v>0.10489418348503608</v>
      </c>
      <c r="N5" s="119">
        <f t="shared" si="1"/>
        <v>0.11242124975267637</v>
      </c>
      <c r="O5" s="119">
        <f t="shared" si="1"/>
        <v>0.14959997424831867</v>
      </c>
      <c r="P5" s="119">
        <f t="shared" si="1"/>
        <v>0.25267006121863594</v>
      </c>
      <c r="Q5" s="119">
        <f t="shared" si="1"/>
        <v>0.15517525894942796</v>
      </c>
      <c r="R5" s="119">
        <f t="shared" si="1"/>
        <v>0.18639841500090976</v>
      </c>
      <c r="S5" s="119">
        <f t="shared" si="1"/>
        <v>0.1644669224290248</v>
      </c>
      <c r="T5" s="119">
        <f t="shared" si="1"/>
        <v>0.26185768663501779</v>
      </c>
      <c r="U5" s="119">
        <f t="shared" si="1"/>
        <v>7.3881647446962281E-2</v>
      </c>
      <c r="V5" s="119">
        <f t="shared" si="1"/>
        <v>0.27621534290446009</v>
      </c>
      <c r="W5" s="119">
        <f t="shared" si="1"/>
        <v>0.27074697077462812</v>
      </c>
      <c r="X5" s="119">
        <f t="shared" si="1"/>
        <v>0.29096168578616449</v>
      </c>
      <c r="Y5" s="119">
        <f t="shared" si="1"/>
        <v>0.17087217919934761</v>
      </c>
      <c r="Z5" s="119">
        <f t="shared" si="1"/>
        <v>0.10256747565995872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18E90-54FF-407C-AD22-EC5EFABD2471}">
  <dimension ref="A1:AF78"/>
  <sheetViews>
    <sheetView workbookViewId="0">
      <pane xSplit="4" ySplit="1" topLeftCell="S29" activePane="bottomRight" state="frozen"/>
      <selection pane="topRight" activeCell="E1" sqref="E1"/>
      <selection pane="bottomLeft" activeCell="A2" sqref="A2"/>
      <selection pane="bottomRight" activeCell="D64" sqref="D64"/>
    </sheetView>
  </sheetViews>
  <sheetFormatPr defaultColWidth="12.6640625" defaultRowHeight="14.4" x14ac:dyDescent="0.3"/>
  <cols>
    <col min="7" max="7" width="35.109375" customWidth="1"/>
  </cols>
  <sheetData>
    <row r="1" spans="1:32" ht="29.4" thickBot="1" x14ac:dyDescent="0.35">
      <c r="A1" s="150" t="s">
        <v>1</v>
      </c>
      <c r="B1" s="151" t="s">
        <v>393</v>
      </c>
      <c r="C1" s="123" t="s">
        <v>0</v>
      </c>
      <c r="D1" s="123" t="s">
        <v>2</v>
      </c>
      <c r="E1" s="150" t="s">
        <v>3</v>
      </c>
      <c r="F1" s="123" t="s">
        <v>456</v>
      </c>
      <c r="G1" s="123" t="s">
        <v>457</v>
      </c>
      <c r="H1" s="123" t="s">
        <v>443</v>
      </c>
      <c r="I1" s="126" t="s">
        <v>65</v>
      </c>
      <c r="J1" s="126" t="s">
        <v>48</v>
      </c>
      <c r="K1" s="111" t="s">
        <v>407</v>
      </c>
      <c r="L1" s="111" t="s">
        <v>408</v>
      </c>
      <c r="M1" s="111" t="s">
        <v>409</v>
      </c>
      <c r="N1" s="111" t="s">
        <v>410</v>
      </c>
      <c r="O1" s="111" t="s">
        <v>411</v>
      </c>
      <c r="P1" s="111" t="s">
        <v>412</v>
      </c>
      <c r="Q1" s="111" t="s">
        <v>413</v>
      </c>
      <c r="R1" s="111" t="s">
        <v>414</v>
      </c>
      <c r="S1" s="111" t="s">
        <v>415</v>
      </c>
      <c r="T1" s="111" t="s">
        <v>416</v>
      </c>
      <c r="U1" s="111" t="s">
        <v>417</v>
      </c>
      <c r="V1" s="111" t="s">
        <v>418</v>
      </c>
      <c r="W1" s="111" t="s">
        <v>419</v>
      </c>
      <c r="X1" s="111" t="s">
        <v>420</v>
      </c>
      <c r="Y1" s="111" t="s">
        <v>421</v>
      </c>
      <c r="Z1" s="111" t="s">
        <v>422</v>
      </c>
      <c r="AA1" s="111" t="s">
        <v>423</v>
      </c>
      <c r="AB1" s="111" t="s">
        <v>424</v>
      </c>
      <c r="AC1" s="152" t="s">
        <v>425</v>
      </c>
      <c r="AD1" s="152" t="s">
        <v>426</v>
      </c>
      <c r="AE1" s="152" t="s">
        <v>427</v>
      </c>
      <c r="AF1" s="152" t="s">
        <v>428</v>
      </c>
    </row>
    <row r="2" spans="1:32" ht="15" thickTop="1" x14ac:dyDescent="0.3">
      <c r="A2" t="str">
        <f>Phase1!B12</f>
        <v>MN08</v>
      </c>
      <c r="B2" s="153" t="str">
        <f>Phase1!B12</f>
        <v>MN08</v>
      </c>
      <c r="C2" t="str">
        <f>Phase1!A12</f>
        <v>Naïve</v>
      </c>
      <c r="D2" t="str">
        <f>Phase1!C12</f>
        <v>Male</v>
      </c>
      <c r="E2">
        <f>Phase1!D12</f>
        <v>28</v>
      </c>
      <c r="F2" t="str">
        <f>Phase1!K12</f>
        <v>Batch01</v>
      </c>
      <c r="G2" t="str">
        <f>Phase1!L12</f>
        <v>20250320_MP_Batch01_Summary</v>
      </c>
      <c r="H2" t="str">
        <f>Phase1!M12</f>
        <v>mg/kg (ppb)</v>
      </c>
      <c r="I2" s="154" t="s">
        <v>437</v>
      </c>
      <c r="J2" s="154">
        <v>2.84069168602251</v>
      </c>
      <c r="K2" s="155">
        <v>0.8203975005377</v>
      </c>
      <c r="L2" s="154" t="s">
        <v>437</v>
      </c>
      <c r="M2" s="154" t="s">
        <v>437</v>
      </c>
      <c r="N2" s="154" t="s">
        <v>437</v>
      </c>
      <c r="O2" s="155">
        <v>0.18171359385883001</v>
      </c>
      <c r="P2" s="155">
        <v>0.20704259423490998</v>
      </c>
      <c r="Q2" s="155" t="s">
        <v>437</v>
      </c>
      <c r="R2" s="154" t="s">
        <v>437</v>
      </c>
      <c r="S2" s="154" t="s">
        <v>437</v>
      </c>
      <c r="T2" s="154" t="s">
        <v>437</v>
      </c>
      <c r="U2" s="155">
        <v>0.33384174906615</v>
      </c>
      <c r="V2" s="154" t="s">
        <v>437</v>
      </c>
      <c r="W2" s="154" t="s">
        <v>437</v>
      </c>
      <c r="X2" s="154" t="s">
        <v>437</v>
      </c>
      <c r="Y2" s="154" t="s">
        <v>437</v>
      </c>
      <c r="Z2" s="154" t="s">
        <v>437</v>
      </c>
      <c r="AA2" s="154" t="s">
        <v>437</v>
      </c>
      <c r="AB2" s="154" t="s">
        <v>437</v>
      </c>
      <c r="AC2" s="154" t="s">
        <v>437</v>
      </c>
      <c r="AD2" s="154" t="s">
        <v>437</v>
      </c>
      <c r="AE2" s="154" t="s">
        <v>437</v>
      </c>
      <c r="AF2" s="154" t="s">
        <v>295</v>
      </c>
    </row>
    <row r="3" spans="1:32" x14ac:dyDescent="0.3">
      <c r="B3" s="153">
        <f>Phase1!B13</f>
        <v>0</v>
      </c>
      <c r="F3">
        <f>Phase1!K13</f>
        <v>0</v>
      </c>
      <c r="G3">
        <f>Phase1!L13</f>
        <v>0</v>
      </c>
      <c r="H3">
        <f>Phase1!M13</f>
        <v>0</v>
      </c>
      <c r="I3" s="154" t="s">
        <v>437</v>
      </c>
      <c r="J3" s="154">
        <v>2.38447932132711</v>
      </c>
      <c r="K3" s="155">
        <v>0.81869816565815001</v>
      </c>
      <c r="L3" s="154" t="s">
        <v>437</v>
      </c>
      <c r="M3" s="154" t="s">
        <v>437</v>
      </c>
      <c r="N3" s="154" t="s">
        <v>437</v>
      </c>
      <c r="O3" s="155">
        <v>0.16411290086122998</v>
      </c>
      <c r="P3" s="155">
        <v>0.19399072871284001</v>
      </c>
      <c r="Q3" s="155">
        <v>0.12649042603753</v>
      </c>
      <c r="R3" s="154" t="s">
        <v>437</v>
      </c>
      <c r="S3" s="154" t="s">
        <v>437</v>
      </c>
      <c r="T3" s="154" t="s">
        <v>437</v>
      </c>
      <c r="U3" s="155">
        <v>0.29860697262739999</v>
      </c>
      <c r="V3" s="154" t="s">
        <v>437</v>
      </c>
      <c r="W3" s="154" t="s">
        <v>437</v>
      </c>
      <c r="X3" s="154" t="s">
        <v>437</v>
      </c>
      <c r="Y3" s="154" t="s">
        <v>437</v>
      </c>
      <c r="Z3" s="154" t="s">
        <v>437</v>
      </c>
      <c r="AA3" s="154" t="s">
        <v>437</v>
      </c>
      <c r="AB3" s="154" t="s">
        <v>437</v>
      </c>
      <c r="AC3" s="154" t="s">
        <v>437</v>
      </c>
      <c r="AD3" s="154" t="s">
        <v>437</v>
      </c>
      <c r="AE3" s="154" t="s">
        <v>437</v>
      </c>
      <c r="AF3" s="154" t="s">
        <v>295</v>
      </c>
    </row>
    <row r="4" spans="1:32" x14ac:dyDescent="0.3">
      <c r="B4" s="153">
        <f>Phase1!B14</f>
        <v>0</v>
      </c>
      <c r="F4">
        <f>Phase1!K14</f>
        <v>0</v>
      </c>
      <c r="G4">
        <f>Phase1!L14</f>
        <v>0</v>
      </c>
      <c r="H4">
        <f>Phase1!M14</f>
        <v>0</v>
      </c>
      <c r="I4" s="154" t="s">
        <v>437</v>
      </c>
      <c r="J4" s="154">
        <v>2.6117041368508298</v>
      </c>
      <c r="K4" s="155">
        <v>0.85775522777620006</v>
      </c>
      <c r="L4" s="154" t="s">
        <v>437</v>
      </c>
      <c r="M4" s="154" t="s">
        <v>437</v>
      </c>
      <c r="N4" s="154" t="s">
        <v>437</v>
      </c>
      <c r="O4" s="155">
        <v>0.16282713798252998</v>
      </c>
      <c r="P4" s="155">
        <v>0.19654013991340002</v>
      </c>
      <c r="Q4" s="155">
        <v>0.14086489517924999</v>
      </c>
      <c r="R4" s="154" t="s">
        <v>437</v>
      </c>
      <c r="S4" s="154" t="s">
        <v>437</v>
      </c>
      <c r="T4" s="154" t="s">
        <v>437</v>
      </c>
      <c r="U4" s="155">
        <v>0.27084803778046002</v>
      </c>
      <c r="V4" s="154" t="s">
        <v>437</v>
      </c>
      <c r="W4" s="154" t="s">
        <v>437</v>
      </c>
      <c r="X4" s="154" t="s">
        <v>437</v>
      </c>
      <c r="Y4" s="154" t="s">
        <v>437</v>
      </c>
      <c r="Z4" s="154" t="s">
        <v>437</v>
      </c>
      <c r="AA4" s="154" t="s">
        <v>437</v>
      </c>
      <c r="AB4" s="154" t="s">
        <v>437</v>
      </c>
      <c r="AC4" s="154" t="s">
        <v>437</v>
      </c>
      <c r="AD4" s="154" t="s">
        <v>437</v>
      </c>
      <c r="AE4" s="154" t="s">
        <v>437</v>
      </c>
      <c r="AF4" s="154" t="s">
        <v>295</v>
      </c>
    </row>
    <row r="5" spans="1:32" x14ac:dyDescent="0.3">
      <c r="B5" s="153">
        <f>Phase1!B15</f>
        <v>0</v>
      </c>
      <c r="F5">
        <f>Phase1!K15</f>
        <v>0</v>
      </c>
      <c r="G5">
        <f>Phase1!L15</f>
        <v>0</v>
      </c>
      <c r="H5">
        <f>Phase1!M15</f>
        <v>0</v>
      </c>
      <c r="I5" s="154" t="s">
        <v>437</v>
      </c>
      <c r="J5" s="154">
        <v>2.8302641892445402</v>
      </c>
      <c r="K5" s="155">
        <v>0.85688494796371995</v>
      </c>
      <c r="L5" s="154" t="s">
        <v>437</v>
      </c>
      <c r="M5" s="154" t="s">
        <v>437</v>
      </c>
      <c r="N5" s="154" t="s">
        <v>437</v>
      </c>
      <c r="O5" s="155">
        <v>0.15866142507586001</v>
      </c>
      <c r="P5" s="155">
        <v>0.15128141381284999</v>
      </c>
      <c r="Q5" s="155">
        <v>0.14756577348100999</v>
      </c>
      <c r="R5" s="154" t="s">
        <v>437</v>
      </c>
      <c r="S5" s="154" t="s">
        <v>437</v>
      </c>
      <c r="T5" s="154" t="s">
        <v>437</v>
      </c>
      <c r="U5" s="155">
        <v>0.29821528969458</v>
      </c>
      <c r="V5" s="154" t="s">
        <v>437</v>
      </c>
      <c r="W5" s="154" t="s">
        <v>437</v>
      </c>
      <c r="X5" s="154" t="s">
        <v>437</v>
      </c>
      <c r="Y5" s="154" t="s">
        <v>437</v>
      </c>
      <c r="Z5" s="154" t="s">
        <v>437</v>
      </c>
      <c r="AA5" s="154" t="s">
        <v>437</v>
      </c>
      <c r="AB5" s="154" t="s">
        <v>437</v>
      </c>
      <c r="AC5" s="154" t="s">
        <v>437</v>
      </c>
      <c r="AD5" s="154" t="s">
        <v>437</v>
      </c>
      <c r="AE5" s="154" t="s">
        <v>437</v>
      </c>
      <c r="AF5" s="154" t="s">
        <v>295</v>
      </c>
    </row>
    <row r="6" spans="1:32" x14ac:dyDescent="0.3">
      <c r="B6" s="156" t="s">
        <v>438</v>
      </c>
      <c r="H6" t="str">
        <f>Phase1!M16</f>
        <v>mg/kg (ppb)</v>
      </c>
      <c r="I6" s="157" t="s">
        <v>437</v>
      </c>
      <c r="J6" s="157">
        <v>2.6667848333612474</v>
      </c>
      <c r="K6" s="158">
        <v>0.83843396048394248</v>
      </c>
      <c r="L6" s="157" t="s">
        <v>437</v>
      </c>
      <c r="M6" s="157" t="s">
        <v>437</v>
      </c>
      <c r="N6" s="157" t="s">
        <v>437</v>
      </c>
      <c r="O6" s="158">
        <v>0.1668287644446125</v>
      </c>
      <c r="P6" s="158">
        <v>0.18721371916849999</v>
      </c>
      <c r="Q6" s="158">
        <v>0.13830703156592997</v>
      </c>
      <c r="R6" s="157" t="s">
        <v>437</v>
      </c>
      <c r="S6" s="157" t="s">
        <v>437</v>
      </c>
      <c r="T6" s="157" t="s">
        <v>437</v>
      </c>
      <c r="U6" s="158">
        <v>0.3003780122921475</v>
      </c>
      <c r="V6" s="157" t="s">
        <v>437</v>
      </c>
      <c r="W6" s="157" t="s">
        <v>437</v>
      </c>
      <c r="X6" s="157" t="s">
        <v>437</v>
      </c>
      <c r="Y6" s="157" t="s">
        <v>437</v>
      </c>
      <c r="Z6" s="157" t="s">
        <v>437</v>
      </c>
      <c r="AA6" s="157" t="s">
        <v>437</v>
      </c>
      <c r="AB6" s="157" t="s">
        <v>437</v>
      </c>
      <c r="AC6" s="157" t="s">
        <v>437</v>
      </c>
      <c r="AD6" s="157" t="s">
        <v>437</v>
      </c>
      <c r="AE6" s="157" t="s">
        <v>437</v>
      </c>
      <c r="AF6" s="157" t="s">
        <v>437</v>
      </c>
    </row>
    <row r="7" spans="1:32" x14ac:dyDescent="0.3">
      <c r="B7" s="159" t="s">
        <v>439</v>
      </c>
      <c r="H7" t="str">
        <f>Phase1!M17</f>
        <v>mg/kg (ppb)</v>
      </c>
      <c r="I7" s="154"/>
      <c r="J7" s="155">
        <v>0.21579263074804908</v>
      </c>
      <c r="K7" s="155">
        <v>2.1821745985415201E-2</v>
      </c>
      <c r="L7" s="154"/>
      <c r="M7" s="154"/>
      <c r="N7" s="154"/>
      <c r="O7" s="155">
        <v>1.0192358385907088E-2</v>
      </c>
      <c r="P7" s="155">
        <v>2.4611818548859542E-2</v>
      </c>
      <c r="Q7" s="155">
        <v>1.0767988074106952E-2</v>
      </c>
      <c r="R7" s="154"/>
      <c r="S7" s="154"/>
      <c r="T7" s="154"/>
      <c r="U7" s="155">
        <v>2.5817662068622568E-2</v>
      </c>
      <c r="V7" s="154"/>
      <c r="W7" s="154"/>
      <c r="X7" s="154"/>
      <c r="Y7" s="154"/>
      <c r="Z7" s="154"/>
      <c r="AA7" s="154"/>
      <c r="AB7" s="154"/>
      <c r="AC7" s="154"/>
      <c r="AD7" s="154"/>
      <c r="AE7" s="154"/>
      <c r="AF7" s="154"/>
    </row>
    <row r="8" spans="1:32" x14ac:dyDescent="0.3">
      <c r="B8" s="160" t="s">
        <v>440</v>
      </c>
      <c r="H8" t="s">
        <v>458</v>
      </c>
      <c r="I8" s="161"/>
      <c r="J8" s="161">
        <v>8.0918650821956817E-2</v>
      </c>
      <c r="K8" s="161">
        <v>2.6026791630457968E-2</v>
      </c>
      <c r="L8" s="161"/>
      <c r="M8" s="161"/>
      <c r="N8" s="161"/>
      <c r="O8" s="161">
        <v>6.109473039519496E-2</v>
      </c>
      <c r="P8" s="161">
        <v>0.13146375521073805</v>
      </c>
      <c r="Q8" s="161">
        <v>7.7855680598378899E-2</v>
      </c>
      <c r="R8" s="161"/>
      <c r="S8" s="161"/>
      <c r="T8" s="161"/>
      <c r="U8" s="161">
        <v>8.5950572319229285E-2</v>
      </c>
      <c r="V8" s="161"/>
      <c r="W8" s="161"/>
      <c r="X8" s="161"/>
      <c r="Y8" s="161"/>
      <c r="Z8" s="161"/>
      <c r="AA8" s="161"/>
      <c r="AB8" s="161"/>
      <c r="AC8" s="161"/>
      <c r="AD8" s="161"/>
      <c r="AE8" s="161"/>
      <c r="AF8" s="161"/>
    </row>
    <row r="9" spans="1:32" x14ac:dyDescent="0.3">
      <c r="A9" t="str">
        <f>Phase1!B32</f>
        <v>FV25</v>
      </c>
      <c r="B9" t="str">
        <f>Phase1!B32</f>
        <v>FV25</v>
      </c>
      <c r="C9" t="str">
        <f>Phase1!A32</f>
        <v>Vehicle</v>
      </c>
      <c r="D9" t="str">
        <f>Phase1!C32</f>
        <v>Female</v>
      </c>
      <c r="E9">
        <f>Phase1!D32</f>
        <v>28</v>
      </c>
      <c r="F9" t="str">
        <f>Phase1!K32</f>
        <v>Batch01</v>
      </c>
      <c r="G9" t="str">
        <f>Phase1!L32</f>
        <v>20250320_MP_Batch01_Summary</v>
      </c>
      <c r="H9" t="str">
        <f>Phase1!M32</f>
        <v>mg/kg (ppb)</v>
      </c>
      <c r="I9" s="155">
        <v>0.29698206705469998</v>
      </c>
      <c r="J9" s="154">
        <v>2.1617644092547099</v>
      </c>
      <c r="K9" s="155">
        <v>0.34933389531819004</v>
      </c>
      <c r="L9" s="154" t="s">
        <v>437</v>
      </c>
      <c r="M9" s="154" t="s">
        <v>437</v>
      </c>
      <c r="N9" s="154" t="s">
        <v>437</v>
      </c>
      <c r="O9" s="155">
        <v>0.29678237396485002</v>
      </c>
      <c r="P9" s="155">
        <v>0.30121426018115</v>
      </c>
      <c r="Q9" s="155">
        <v>0.17544052997361001</v>
      </c>
      <c r="R9" s="154" t="s">
        <v>437</v>
      </c>
      <c r="S9" s="154" t="s">
        <v>437</v>
      </c>
      <c r="T9" s="154" t="s">
        <v>437</v>
      </c>
      <c r="U9" s="154" t="s">
        <v>437</v>
      </c>
      <c r="V9" s="154" t="s">
        <v>437</v>
      </c>
      <c r="W9" s="154" t="s">
        <v>437</v>
      </c>
      <c r="X9" s="154" t="s">
        <v>437</v>
      </c>
      <c r="Y9" s="154" t="s">
        <v>437</v>
      </c>
      <c r="Z9" s="154" t="s">
        <v>437</v>
      </c>
      <c r="AA9" s="154" t="s">
        <v>437</v>
      </c>
      <c r="AB9" s="154" t="s">
        <v>437</v>
      </c>
      <c r="AC9" s="154" t="s">
        <v>437</v>
      </c>
      <c r="AD9" s="154" t="s">
        <v>437</v>
      </c>
      <c r="AE9" s="154" t="s">
        <v>437</v>
      </c>
      <c r="AF9" s="154" t="s">
        <v>295</v>
      </c>
    </row>
    <row r="10" spans="1:32" x14ac:dyDescent="0.3">
      <c r="B10">
        <f>Phase1!B33</f>
        <v>0</v>
      </c>
      <c r="F10">
        <f>Phase1!K33</f>
        <v>0</v>
      </c>
      <c r="G10">
        <f>Phase1!L33</f>
        <v>0</v>
      </c>
      <c r="H10">
        <f>Phase1!M33</f>
        <v>0</v>
      </c>
      <c r="I10" s="155">
        <v>0.31040091750635002</v>
      </c>
      <c r="J10" s="154">
        <v>2.0146643289948201</v>
      </c>
      <c r="K10" s="155">
        <v>0.22732065728485001</v>
      </c>
      <c r="L10" s="154" t="s">
        <v>437</v>
      </c>
      <c r="M10" s="154" t="s">
        <v>437</v>
      </c>
      <c r="N10" s="154" t="s">
        <v>437</v>
      </c>
      <c r="O10" s="155">
        <v>0.23407302068718999</v>
      </c>
      <c r="P10" s="155">
        <v>0.29107585240392997</v>
      </c>
      <c r="Q10" s="155">
        <v>0.17064599946771003</v>
      </c>
      <c r="R10" s="154" t="s">
        <v>437</v>
      </c>
      <c r="S10" s="154" t="s">
        <v>437</v>
      </c>
      <c r="T10" s="154" t="s">
        <v>437</v>
      </c>
      <c r="U10" s="154" t="s">
        <v>437</v>
      </c>
      <c r="V10" s="154" t="s">
        <v>437</v>
      </c>
      <c r="W10" s="154" t="s">
        <v>437</v>
      </c>
      <c r="X10" s="154" t="s">
        <v>437</v>
      </c>
      <c r="Y10" s="154" t="s">
        <v>437</v>
      </c>
      <c r="Z10" s="154" t="s">
        <v>437</v>
      </c>
      <c r="AA10" s="154" t="s">
        <v>437</v>
      </c>
      <c r="AB10" s="154" t="s">
        <v>437</v>
      </c>
      <c r="AC10" s="154" t="s">
        <v>437</v>
      </c>
      <c r="AD10" s="154" t="s">
        <v>437</v>
      </c>
      <c r="AE10" s="154" t="s">
        <v>437</v>
      </c>
      <c r="AF10" s="154" t="s">
        <v>295</v>
      </c>
    </row>
    <row r="11" spans="1:32" x14ac:dyDescent="0.3">
      <c r="B11" s="156" t="s">
        <v>438</v>
      </c>
      <c r="H11" t="str">
        <f>Phase1!M21</f>
        <v>mg/kg (ppb)</v>
      </c>
      <c r="I11" s="158">
        <v>0.303691492280525</v>
      </c>
      <c r="J11" s="157">
        <v>2.0882143691247652</v>
      </c>
      <c r="K11" s="158">
        <v>0.28832727630152</v>
      </c>
      <c r="L11" s="157" t="s">
        <v>437</v>
      </c>
      <c r="M11" s="157" t="s">
        <v>437</v>
      </c>
      <c r="N11" s="157" t="s">
        <v>437</v>
      </c>
      <c r="O11" s="158">
        <v>0.26542769732602001</v>
      </c>
      <c r="P11" s="158">
        <v>0.29614505629253995</v>
      </c>
      <c r="Q11" s="158">
        <v>0.17304326472066001</v>
      </c>
      <c r="R11" s="157" t="s">
        <v>459</v>
      </c>
      <c r="S11" s="157" t="s">
        <v>459</v>
      </c>
      <c r="T11" s="157" t="s">
        <v>459</v>
      </c>
      <c r="U11" s="157" t="s">
        <v>459</v>
      </c>
      <c r="V11" s="157" t="s">
        <v>459</v>
      </c>
      <c r="W11" s="157" t="s">
        <v>459</v>
      </c>
      <c r="X11" s="157" t="s">
        <v>459</v>
      </c>
      <c r="Y11" s="157" t="s">
        <v>459</v>
      </c>
      <c r="Z11" s="157" t="s">
        <v>459</v>
      </c>
      <c r="AA11" s="157" t="s">
        <v>459</v>
      </c>
      <c r="AB11" s="157" t="s">
        <v>459</v>
      </c>
      <c r="AC11" s="157" t="s">
        <v>459</v>
      </c>
      <c r="AD11" s="157" t="s">
        <v>459</v>
      </c>
      <c r="AE11" s="157" t="s">
        <v>459</v>
      </c>
      <c r="AF11" s="157" t="s">
        <v>295</v>
      </c>
    </row>
    <row r="12" spans="1:32" x14ac:dyDescent="0.3">
      <c r="B12" s="159" t="s">
        <v>439</v>
      </c>
      <c r="H12" t="str">
        <f>Phase1!M22</f>
        <v>mg/kg (ppb)</v>
      </c>
      <c r="I12" s="155">
        <v>9.4885601500899041E-3</v>
      </c>
      <c r="J12" s="154">
        <v>0.10401546426485352</v>
      </c>
      <c r="K12" s="155">
        <v>8.6276388007903188E-2</v>
      </c>
      <c r="L12" s="154"/>
      <c r="M12" s="154"/>
      <c r="N12" s="154"/>
      <c r="O12" s="155">
        <v>4.4342208946456199E-2</v>
      </c>
      <c r="P12" s="155">
        <v>7.1689368897067127E-3</v>
      </c>
      <c r="Q12" s="155">
        <v>3.3902450333276441E-3</v>
      </c>
      <c r="R12" s="154"/>
      <c r="S12" s="154"/>
      <c r="T12" s="154"/>
      <c r="U12" s="154"/>
      <c r="V12" s="154"/>
      <c r="W12" s="154"/>
      <c r="X12" s="154"/>
      <c r="Y12" s="154"/>
      <c r="Z12" s="154"/>
      <c r="AA12" s="154"/>
      <c r="AB12" s="154"/>
      <c r="AC12" s="154"/>
      <c r="AD12" s="154"/>
      <c r="AE12" s="154"/>
      <c r="AF12" s="154"/>
    </row>
    <row r="13" spans="1:32" x14ac:dyDescent="0.3">
      <c r="B13" s="160" t="s">
        <v>440</v>
      </c>
      <c r="H13" t="s">
        <v>458</v>
      </c>
      <c r="I13" s="161">
        <v>3.124407627897972E-2</v>
      </c>
      <c r="J13" s="161">
        <v>4.9810721448320265E-2</v>
      </c>
      <c r="K13" s="161">
        <v>0.29923075303385149</v>
      </c>
      <c r="L13" s="161"/>
      <c r="M13" s="161"/>
      <c r="N13" s="161"/>
      <c r="O13" s="161">
        <v>0.16705946437832173</v>
      </c>
      <c r="P13" s="161">
        <v>2.4207518367705069E-2</v>
      </c>
      <c r="Q13" s="161">
        <v>1.9591892459960479E-2</v>
      </c>
      <c r="R13" s="161"/>
      <c r="S13" s="161"/>
      <c r="T13" s="161"/>
      <c r="U13" s="161"/>
      <c r="V13" s="161"/>
      <c r="W13" s="161"/>
      <c r="X13" s="161"/>
      <c r="Y13" s="161"/>
      <c r="Z13" s="161"/>
      <c r="AA13" s="161"/>
      <c r="AB13" s="161"/>
      <c r="AC13" s="161"/>
      <c r="AD13" s="161"/>
      <c r="AE13" s="161"/>
      <c r="AF13" s="161"/>
    </row>
    <row r="14" spans="1:32" x14ac:dyDescent="0.3">
      <c r="A14" t="str">
        <f>Phase1!B49</f>
        <v>FS41</v>
      </c>
      <c r="B14" t="str">
        <f>Phase1!B49</f>
        <v>FS41</v>
      </c>
      <c r="C14" t="str">
        <f>Phase1!A49</f>
        <v>PFOS</v>
      </c>
      <c r="D14" t="str">
        <f>Phase1!C49</f>
        <v>Female</v>
      </c>
      <c r="E14">
        <f>Phase1!D49</f>
        <v>28</v>
      </c>
      <c r="F14" t="str">
        <f>Phase1!K49</f>
        <v>Batch03</v>
      </c>
      <c r="G14" t="str">
        <f>Phase1!L49</f>
        <v>20250403_MP_Batch03_Summary</v>
      </c>
      <c r="H14" t="str">
        <f>Phase1!M49</f>
        <v>mg/kg (ppm)</v>
      </c>
      <c r="I14" s="162" t="s">
        <v>437</v>
      </c>
      <c r="J14" s="162">
        <v>153.66770946020299</v>
      </c>
      <c r="K14" s="162" t="s">
        <v>437</v>
      </c>
      <c r="L14" s="162" t="s">
        <v>437</v>
      </c>
      <c r="M14" s="162" t="s">
        <v>437</v>
      </c>
      <c r="N14" s="162">
        <v>9.8090199050740012E-2</v>
      </c>
      <c r="O14" s="162" t="s">
        <v>437</v>
      </c>
      <c r="P14" s="162" t="s">
        <v>437</v>
      </c>
      <c r="Q14" s="162" t="s">
        <v>437</v>
      </c>
      <c r="R14" s="162" t="s">
        <v>437</v>
      </c>
      <c r="S14" s="162" t="s">
        <v>437</v>
      </c>
      <c r="T14" s="162" t="s">
        <v>437</v>
      </c>
      <c r="U14" s="162" t="s">
        <v>437</v>
      </c>
      <c r="V14" s="162" t="s">
        <v>437</v>
      </c>
      <c r="W14" s="154">
        <v>4.8080050127170297</v>
      </c>
      <c r="X14" s="154">
        <v>7.0209946750834593</v>
      </c>
      <c r="Y14" s="162" t="s">
        <v>437</v>
      </c>
      <c r="Z14" s="162" t="s">
        <v>437</v>
      </c>
      <c r="AA14" s="162" t="s">
        <v>437</v>
      </c>
      <c r="AB14" s="162" t="s">
        <v>437</v>
      </c>
      <c r="AC14" s="162" t="s">
        <v>437</v>
      </c>
      <c r="AD14" s="162" t="s">
        <v>437</v>
      </c>
      <c r="AE14" s="162" t="s">
        <v>437</v>
      </c>
      <c r="AF14" s="162" t="s">
        <v>437</v>
      </c>
    </row>
    <row r="15" spans="1:32" x14ac:dyDescent="0.3">
      <c r="B15" t="e">
        <f>Phase1!B50</f>
        <v>#REF!</v>
      </c>
      <c r="F15" t="str">
        <f>Phase1!K50</f>
        <v>Batch03</v>
      </c>
      <c r="G15" t="str">
        <f>Phase1!L50</f>
        <v>20250403_MP_Batch03_Summary</v>
      </c>
      <c r="H15" t="str">
        <f>Phase1!M50</f>
        <v>mg/kg (ppm)</v>
      </c>
      <c r="I15" s="162" t="s">
        <v>437</v>
      </c>
      <c r="J15" s="162">
        <v>133.11470425291301</v>
      </c>
      <c r="K15" s="162" t="s">
        <v>437</v>
      </c>
      <c r="L15" s="162" t="s">
        <v>437</v>
      </c>
      <c r="M15" s="162" t="s">
        <v>437</v>
      </c>
      <c r="N15" s="162" t="s">
        <v>437</v>
      </c>
      <c r="O15" s="162" t="s">
        <v>437</v>
      </c>
      <c r="P15" s="162" t="s">
        <v>437</v>
      </c>
      <c r="Q15" s="162" t="s">
        <v>437</v>
      </c>
      <c r="R15" s="162" t="s">
        <v>437</v>
      </c>
      <c r="S15" s="162" t="s">
        <v>437</v>
      </c>
      <c r="T15" s="162" t="s">
        <v>437</v>
      </c>
      <c r="U15" s="162" t="s">
        <v>437</v>
      </c>
      <c r="V15" s="162" t="s">
        <v>437</v>
      </c>
      <c r="W15" s="154">
        <v>4.26662032621861</v>
      </c>
      <c r="X15" s="154">
        <v>7.0345601265748705</v>
      </c>
      <c r="Y15" s="162" t="s">
        <v>437</v>
      </c>
      <c r="Z15" s="162" t="s">
        <v>437</v>
      </c>
      <c r="AA15" s="162" t="s">
        <v>437</v>
      </c>
      <c r="AB15" s="162" t="s">
        <v>437</v>
      </c>
      <c r="AC15" s="162" t="s">
        <v>437</v>
      </c>
      <c r="AD15" s="162" t="s">
        <v>437</v>
      </c>
      <c r="AE15" s="162" t="s">
        <v>437</v>
      </c>
      <c r="AF15" s="162" t="s">
        <v>437</v>
      </c>
    </row>
    <row r="16" spans="1:32" x14ac:dyDescent="0.3">
      <c r="B16" s="156" t="s">
        <v>438</v>
      </c>
      <c r="H16" t="str">
        <f>Phase1!M51</f>
        <v>mg/kg (ppm)</v>
      </c>
      <c r="I16" s="157" t="s">
        <v>437</v>
      </c>
      <c r="J16" s="164">
        <v>143.391206856558</v>
      </c>
      <c r="K16" s="157" t="s">
        <v>437</v>
      </c>
      <c r="L16" s="157" t="s">
        <v>437</v>
      </c>
      <c r="M16" s="157" t="s">
        <v>437</v>
      </c>
      <c r="N16" s="157" t="s">
        <v>437</v>
      </c>
      <c r="O16" s="157" t="s">
        <v>437</v>
      </c>
      <c r="P16" s="157" t="s">
        <v>437</v>
      </c>
      <c r="Q16" s="157" t="s">
        <v>437</v>
      </c>
      <c r="R16" s="157" t="s">
        <v>437</v>
      </c>
      <c r="S16" s="157" t="s">
        <v>437</v>
      </c>
      <c r="T16" s="157" t="s">
        <v>437</v>
      </c>
      <c r="U16" s="157" t="s">
        <v>437</v>
      </c>
      <c r="V16" s="157" t="s">
        <v>437</v>
      </c>
      <c r="W16" s="157">
        <v>4.5373126694678199</v>
      </c>
      <c r="X16" s="157">
        <v>7.0277774008291649</v>
      </c>
      <c r="Y16" s="157" t="s">
        <v>437</v>
      </c>
      <c r="Z16" s="157" t="s">
        <v>437</v>
      </c>
      <c r="AA16" s="157" t="s">
        <v>437</v>
      </c>
      <c r="AB16" s="157" t="s">
        <v>437</v>
      </c>
      <c r="AC16" s="157" t="s">
        <v>437</v>
      </c>
      <c r="AD16" s="157" t="s">
        <v>437</v>
      </c>
      <c r="AE16" s="157" t="s">
        <v>437</v>
      </c>
      <c r="AF16" s="157" t="s">
        <v>437</v>
      </c>
    </row>
    <row r="17" spans="1:32" x14ac:dyDescent="0.3">
      <c r="B17" s="159" t="s">
        <v>439</v>
      </c>
      <c r="H17" t="str">
        <f>Phase1!M52</f>
        <v>mg/kg (ppm)</v>
      </c>
      <c r="I17" s="155"/>
      <c r="J17" s="163">
        <v>14.533169355837162</v>
      </c>
      <c r="K17" s="155"/>
      <c r="L17" s="155"/>
      <c r="M17" s="155"/>
      <c r="N17" s="155"/>
      <c r="O17" s="155"/>
      <c r="P17" s="155"/>
      <c r="Q17" s="155"/>
      <c r="R17" s="155"/>
      <c r="S17" s="155"/>
      <c r="T17" s="155"/>
      <c r="U17" s="155"/>
      <c r="V17" s="155"/>
      <c r="W17" s="154">
        <v>0.38281678305358574</v>
      </c>
      <c r="X17" s="154">
        <v>9.5922227394340202E-3</v>
      </c>
      <c r="Y17" s="155"/>
      <c r="Z17" s="155"/>
      <c r="AA17" s="155"/>
      <c r="AB17" s="155"/>
      <c r="AC17" s="155"/>
      <c r="AD17" s="155"/>
      <c r="AE17" s="155"/>
      <c r="AF17" s="155"/>
    </row>
    <row r="18" spans="1:32" x14ac:dyDescent="0.3">
      <c r="B18" s="160" t="s">
        <v>440</v>
      </c>
      <c r="H18" s="67" t="s">
        <v>458</v>
      </c>
      <c r="I18" s="161"/>
      <c r="J18" s="161">
        <v>0.1013532815186881</v>
      </c>
      <c r="K18" s="161"/>
      <c r="L18" s="161"/>
      <c r="M18" s="161"/>
      <c r="N18" s="161"/>
      <c r="O18" s="161"/>
      <c r="P18" s="161"/>
      <c r="Q18" s="161"/>
      <c r="R18" s="161"/>
      <c r="S18" s="161"/>
      <c r="T18" s="161"/>
      <c r="U18" s="161"/>
      <c r="V18" s="161"/>
      <c r="W18" s="161">
        <v>8.4370818354575994E-2</v>
      </c>
      <c r="X18" s="161">
        <v>1.3649013325752594E-3</v>
      </c>
      <c r="Y18" s="161"/>
      <c r="Z18" s="161"/>
      <c r="AA18" s="161"/>
      <c r="AB18" s="161"/>
      <c r="AC18" s="161"/>
      <c r="AD18" s="161"/>
      <c r="AE18" s="161"/>
      <c r="AF18" s="161"/>
    </row>
    <row r="19" spans="1:32" x14ac:dyDescent="0.3">
      <c r="A19" t="str">
        <f>Phase1!B60</f>
        <v>MA51</v>
      </c>
      <c r="B19" t="str">
        <f>Phase1!B60</f>
        <v>MA51</v>
      </c>
      <c r="C19" t="str">
        <f>Phase1!A60</f>
        <v>PFOA</v>
      </c>
      <c r="D19" t="str">
        <f>Phase1!C60</f>
        <v>Male</v>
      </c>
      <c r="E19">
        <f>Phase1!D60</f>
        <v>28</v>
      </c>
      <c r="F19" t="str">
        <f>Phase1!K60</f>
        <v>Batch03</v>
      </c>
      <c r="G19" t="str">
        <f>Phase1!L60</f>
        <v>20250403_MP_Batch03_Summary</v>
      </c>
      <c r="H19" t="str">
        <f>Phase1!M60</f>
        <v>mg/kg (ppm)</v>
      </c>
      <c r="I19" s="163">
        <v>57.277910144730605</v>
      </c>
      <c r="J19" s="24" t="s">
        <v>437</v>
      </c>
      <c r="K19" s="24" t="s">
        <v>437</v>
      </c>
      <c r="L19" s="24" t="s">
        <v>437</v>
      </c>
      <c r="M19" s="24" t="s">
        <v>437</v>
      </c>
      <c r="N19" s="24" t="s">
        <v>437</v>
      </c>
      <c r="O19" s="24" t="s">
        <v>437</v>
      </c>
      <c r="P19" s="24" t="s">
        <v>437</v>
      </c>
      <c r="Q19" s="24" t="s">
        <v>437</v>
      </c>
      <c r="R19" s="24" t="s">
        <v>437</v>
      </c>
      <c r="S19" s="24" t="s">
        <v>437</v>
      </c>
      <c r="T19" s="24" t="s">
        <v>437</v>
      </c>
      <c r="U19" s="24" t="s">
        <v>437</v>
      </c>
      <c r="V19" s="24" t="s">
        <v>437</v>
      </c>
      <c r="W19" s="24" t="s">
        <v>437</v>
      </c>
      <c r="X19" s="24" t="s">
        <v>437</v>
      </c>
      <c r="Y19" s="24" t="s">
        <v>437</v>
      </c>
      <c r="Z19" s="24" t="s">
        <v>437</v>
      </c>
      <c r="AA19" s="24" t="s">
        <v>437</v>
      </c>
      <c r="AB19" s="24" t="s">
        <v>437</v>
      </c>
      <c r="AC19" s="24" t="s">
        <v>437</v>
      </c>
      <c r="AD19" s="24" t="s">
        <v>437</v>
      </c>
      <c r="AE19" s="24" t="s">
        <v>437</v>
      </c>
      <c r="AF19" s="24" t="s">
        <v>437</v>
      </c>
    </row>
    <row r="20" spans="1:32" x14ac:dyDescent="0.3">
      <c r="B20" t="e">
        <f>Phase1!B61</f>
        <v>#REF!</v>
      </c>
      <c r="F20" t="str">
        <f>Phase1!K61</f>
        <v>Batch03</v>
      </c>
      <c r="G20" t="str">
        <f>Phase1!L61</f>
        <v>20250403_MP_Batch03_Summary</v>
      </c>
      <c r="H20" t="str">
        <f>Phase1!M61</f>
        <v>mg/kg (ppm)</v>
      </c>
      <c r="I20" s="163">
        <v>56.213749410587376</v>
      </c>
      <c r="J20" s="24" t="s">
        <v>437</v>
      </c>
      <c r="K20" s="24" t="s">
        <v>437</v>
      </c>
      <c r="L20" s="24" t="s">
        <v>437</v>
      </c>
      <c r="M20" s="24" t="s">
        <v>437</v>
      </c>
      <c r="N20" s="24" t="s">
        <v>437</v>
      </c>
      <c r="O20" s="24" t="s">
        <v>437</v>
      </c>
      <c r="P20" s="24" t="s">
        <v>437</v>
      </c>
      <c r="Q20" s="24" t="s">
        <v>437</v>
      </c>
      <c r="R20" s="24" t="s">
        <v>437</v>
      </c>
      <c r="S20" s="24" t="s">
        <v>437</v>
      </c>
      <c r="T20" s="24" t="s">
        <v>437</v>
      </c>
      <c r="U20" s="24" t="s">
        <v>437</v>
      </c>
      <c r="V20" s="24" t="s">
        <v>437</v>
      </c>
      <c r="W20" s="24" t="s">
        <v>437</v>
      </c>
      <c r="X20" s="24" t="s">
        <v>437</v>
      </c>
      <c r="Y20" s="24" t="s">
        <v>437</v>
      </c>
      <c r="Z20" s="24" t="s">
        <v>437</v>
      </c>
      <c r="AA20" s="24" t="s">
        <v>437</v>
      </c>
      <c r="AB20" s="24" t="s">
        <v>437</v>
      </c>
      <c r="AC20" s="24" t="s">
        <v>437</v>
      </c>
      <c r="AD20" s="24" t="s">
        <v>437</v>
      </c>
      <c r="AE20" s="24" t="s">
        <v>437</v>
      </c>
      <c r="AF20" s="24" t="s">
        <v>437</v>
      </c>
    </row>
    <row r="21" spans="1:32" x14ac:dyDescent="0.3">
      <c r="B21" s="156" t="s">
        <v>438</v>
      </c>
      <c r="H21" t="str">
        <f>Phase1!M62</f>
        <v>mg/kg (ppm)</v>
      </c>
      <c r="I21" s="165">
        <v>56.74582977765899</v>
      </c>
      <c r="J21" s="157" t="s">
        <v>437</v>
      </c>
      <c r="K21" s="157" t="s">
        <v>437</v>
      </c>
      <c r="L21" s="157" t="s">
        <v>437</v>
      </c>
      <c r="M21" s="157" t="s">
        <v>437</v>
      </c>
      <c r="N21" s="157" t="s">
        <v>437</v>
      </c>
      <c r="O21" s="157" t="s">
        <v>437</v>
      </c>
      <c r="P21" s="157" t="s">
        <v>437</v>
      </c>
      <c r="Q21" s="157" t="s">
        <v>437</v>
      </c>
      <c r="R21" s="157" t="s">
        <v>437</v>
      </c>
      <c r="S21" s="157" t="s">
        <v>437</v>
      </c>
      <c r="T21" s="157" t="s">
        <v>437</v>
      </c>
      <c r="U21" s="157" t="s">
        <v>437</v>
      </c>
      <c r="V21" s="157" t="s">
        <v>437</v>
      </c>
      <c r="W21" s="157" t="s">
        <v>437</v>
      </c>
      <c r="X21" s="157" t="s">
        <v>437</v>
      </c>
      <c r="Y21" s="157" t="s">
        <v>437</v>
      </c>
      <c r="Z21" s="157" t="s">
        <v>437</v>
      </c>
      <c r="AA21" s="157" t="s">
        <v>437</v>
      </c>
      <c r="AB21" s="157" t="s">
        <v>437</v>
      </c>
      <c r="AC21" s="157" t="s">
        <v>437</v>
      </c>
      <c r="AD21" s="157" t="s">
        <v>437</v>
      </c>
      <c r="AE21" s="157" t="s">
        <v>437</v>
      </c>
      <c r="AF21" s="157" t="s">
        <v>437</v>
      </c>
    </row>
    <row r="22" spans="1:32" x14ac:dyDescent="0.3">
      <c r="B22" s="159" t="s">
        <v>439</v>
      </c>
      <c r="H22" t="str">
        <f>Phase1!M63</f>
        <v>mg/kg (ppm)</v>
      </c>
      <c r="I22" s="154">
        <v>0.75247527138513204</v>
      </c>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row>
    <row r="23" spans="1:32" x14ac:dyDescent="0.3">
      <c r="B23" s="160" t="s">
        <v>440</v>
      </c>
      <c r="H23" t="s">
        <v>458</v>
      </c>
      <c r="I23" s="161">
        <v>1.3260450579954052E-2</v>
      </c>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row>
    <row r="24" spans="1:32" x14ac:dyDescent="0.3">
      <c r="A24" t="str">
        <f>Phase2!B12</f>
        <v>MN72</v>
      </c>
      <c r="B24" t="str">
        <f>Phase2!B12</f>
        <v>MN72</v>
      </c>
      <c r="C24" t="str">
        <f>Phase2!A12</f>
        <v>Naïve</v>
      </c>
      <c r="D24" t="str">
        <f>Phase2!C12</f>
        <v>Male</v>
      </c>
      <c r="E24">
        <f>Phase2!D12</f>
        <v>56</v>
      </c>
      <c r="F24" t="str">
        <f>Phase2!K12</f>
        <v>Batch02</v>
      </c>
      <c r="G24" t="str">
        <f>Phase2!L12</f>
        <v>20250324_MP_Batch02_Summary</v>
      </c>
      <c r="H24" t="str">
        <f>Phase2!M12</f>
        <v>mg/kg (ppb)</v>
      </c>
      <c r="I24" s="154" t="s">
        <v>437</v>
      </c>
      <c r="J24" s="154">
        <v>1.8121066283283001</v>
      </c>
      <c r="K24" s="155">
        <v>0.44354955670359997</v>
      </c>
      <c r="L24" s="154" t="s">
        <v>437</v>
      </c>
      <c r="M24" s="154" t="s">
        <v>437</v>
      </c>
      <c r="N24" s="154" t="s">
        <v>437</v>
      </c>
      <c r="O24" s="154" t="s">
        <v>437</v>
      </c>
      <c r="P24" s="154" t="s">
        <v>437</v>
      </c>
      <c r="Q24" s="154" t="s">
        <v>437</v>
      </c>
      <c r="R24" s="154" t="s">
        <v>437</v>
      </c>
      <c r="S24" s="154" t="s">
        <v>437</v>
      </c>
      <c r="T24" s="154" t="s">
        <v>437</v>
      </c>
      <c r="U24" s="154">
        <v>0.22778291714036999</v>
      </c>
      <c r="V24" s="154" t="s">
        <v>437</v>
      </c>
      <c r="W24" s="154" t="s">
        <v>437</v>
      </c>
      <c r="X24" s="154" t="s">
        <v>437</v>
      </c>
      <c r="Y24" s="154" t="s">
        <v>437</v>
      </c>
      <c r="Z24" s="154" t="s">
        <v>437</v>
      </c>
      <c r="AA24" s="154" t="s">
        <v>437</v>
      </c>
      <c r="AB24" s="154" t="s">
        <v>437</v>
      </c>
      <c r="AC24" s="154" t="s">
        <v>437</v>
      </c>
      <c r="AD24" s="154" t="s">
        <v>437</v>
      </c>
      <c r="AE24" s="154" t="s">
        <v>437</v>
      </c>
      <c r="AF24" s="154" t="s">
        <v>295</v>
      </c>
    </row>
    <row r="25" spans="1:32" x14ac:dyDescent="0.3">
      <c r="B25" t="e">
        <f>Phase2!#REF!</f>
        <v>#REF!</v>
      </c>
      <c r="F25" t="e">
        <f>Phase2!#REF!</f>
        <v>#REF!</v>
      </c>
      <c r="G25" t="e">
        <f>Phase2!#REF!</f>
        <v>#REF!</v>
      </c>
      <c r="H25" t="e">
        <f>Phase2!#REF!</f>
        <v>#REF!</v>
      </c>
      <c r="I25" s="154" t="s">
        <v>437</v>
      </c>
      <c r="J25" s="154">
        <v>2.2308465878914601</v>
      </c>
      <c r="K25" s="155">
        <v>0.43627937672692996</v>
      </c>
      <c r="L25" s="154" t="s">
        <v>437</v>
      </c>
      <c r="M25" s="154" t="s">
        <v>437</v>
      </c>
      <c r="N25" s="154" t="s">
        <v>437</v>
      </c>
      <c r="O25" s="154" t="s">
        <v>437</v>
      </c>
      <c r="P25" s="154" t="s">
        <v>437</v>
      </c>
      <c r="Q25" s="154" t="s">
        <v>437</v>
      </c>
      <c r="R25" s="154" t="s">
        <v>437</v>
      </c>
      <c r="S25" s="154" t="s">
        <v>437</v>
      </c>
      <c r="T25" s="154" t="s">
        <v>437</v>
      </c>
      <c r="U25" s="154" t="s">
        <v>437</v>
      </c>
      <c r="V25" s="154" t="s">
        <v>437</v>
      </c>
      <c r="W25" s="154" t="s">
        <v>437</v>
      </c>
      <c r="X25" s="154" t="s">
        <v>437</v>
      </c>
      <c r="Y25" s="154" t="s">
        <v>437</v>
      </c>
      <c r="Z25" s="154" t="s">
        <v>437</v>
      </c>
      <c r="AA25" s="154" t="s">
        <v>437</v>
      </c>
      <c r="AB25" s="154" t="s">
        <v>437</v>
      </c>
      <c r="AC25" s="154" t="s">
        <v>437</v>
      </c>
      <c r="AD25" s="154" t="s">
        <v>437</v>
      </c>
      <c r="AE25" s="154" t="s">
        <v>437</v>
      </c>
      <c r="AF25" s="154" t="s">
        <v>295</v>
      </c>
    </row>
    <row r="26" spans="1:32" x14ac:dyDescent="0.3">
      <c r="B26" s="156" t="s">
        <v>438</v>
      </c>
      <c r="H26" t="str">
        <f>Phase2!M13</f>
        <v>mg/kg (ppb)</v>
      </c>
      <c r="I26" s="157" t="s">
        <v>437</v>
      </c>
      <c r="J26" s="157">
        <v>2.0214766081098801</v>
      </c>
      <c r="K26" s="158">
        <v>0.43991446671526496</v>
      </c>
      <c r="L26" s="157" t="s">
        <v>437</v>
      </c>
      <c r="M26" s="157" t="s">
        <v>437</v>
      </c>
      <c r="N26" s="157" t="s">
        <v>437</v>
      </c>
      <c r="O26" s="157" t="s">
        <v>437</v>
      </c>
      <c r="P26" s="157" t="s">
        <v>437</v>
      </c>
      <c r="Q26" s="157" t="s">
        <v>437</v>
      </c>
      <c r="R26" s="157" t="s">
        <v>437</v>
      </c>
      <c r="S26" s="157" t="s">
        <v>437</v>
      </c>
      <c r="T26" s="157" t="s">
        <v>437</v>
      </c>
      <c r="U26" s="157" t="s">
        <v>437</v>
      </c>
      <c r="V26" s="157" t="s">
        <v>437</v>
      </c>
      <c r="W26" s="157" t="s">
        <v>437</v>
      </c>
      <c r="X26" s="157" t="s">
        <v>437</v>
      </c>
      <c r="Y26" s="157" t="s">
        <v>437</v>
      </c>
      <c r="Z26" s="157" t="s">
        <v>437</v>
      </c>
      <c r="AA26" s="157" t="s">
        <v>437</v>
      </c>
      <c r="AB26" s="157" t="s">
        <v>437</v>
      </c>
      <c r="AC26" s="157" t="s">
        <v>437</v>
      </c>
      <c r="AD26" s="157" t="s">
        <v>437</v>
      </c>
      <c r="AE26" s="157" t="s">
        <v>437</v>
      </c>
      <c r="AF26" s="157" t="s">
        <v>295</v>
      </c>
    </row>
    <row r="27" spans="1:32" x14ac:dyDescent="0.3">
      <c r="B27" s="159" t="s">
        <v>439</v>
      </c>
      <c r="H27" t="str">
        <f>Phase2!M14</f>
        <v>mg/kg (ppb)</v>
      </c>
      <c r="I27" s="155"/>
      <c r="J27" s="155">
        <v>0.29609386496089124</v>
      </c>
      <c r="K27" s="155">
        <v>5.1407935619500206E-3</v>
      </c>
      <c r="L27" s="155"/>
      <c r="M27" s="155"/>
      <c r="N27" s="155"/>
      <c r="O27" s="155"/>
      <c r="P27" s="155"/>
      <c r="Q27" s="155"/>
      <c r="R27" s="155"/>
      <c r="S27" s="155"/>
      <c r="T27" s="155"/>
      <c r="U27" s="155"/>
      <c r="V27" s="155"/>
      <c r="W27" s="155"/>
      <c r="X27" s="155"/>
      <c r="Y27" s="155"/>
      <c r="Z27" s="155"/>
      <c r="AA27" s="155"/>
      <c r="AB27" s="155"/>
      <c r="AC27" s="155"/>
      <c r="AD27" s="155"/>
      <c r="AE27" s="155"/>
      <c r="AF27" s="155"/>
    </row>
    <row r="28" spans="1:32" x14ac:dyDescent="0.3">
      <c r="B28" s="160" t="s">
        <v>440</v>
      </c>
      <c r="H28" s="67" t="s">
        <v>458</v>
      </c>
      <c r="I28" s="161"/>
      <c r="J28" s="161">
        <v>0.14647404959968582</v>
      </c>
      <c r="K28" s="161">
        <v>1.168589339726671E-2</v>
      </c>
      <c r="L28" s="161"/>
      <c r="M28" s="161"/>
      <c r="N28" s="161"/>
      <c r="O28" s="161"/>
      <c r="P28" s="161"/>
      <c r="Q28" s="161"/>
      <c r="R28" s="161"/>
      <c r="S28" s="161"/>
      <c r="T28" s="161"/>
      <c r="U28" s="161"/>
      <c r="V28" s="161"/>
      <c r="W28" s="161"/>
      <c r="X28" s="161"/>
      <c r="Y28" s="161"/>
      <c r="Z28" s="161"/>
      <c r="AA28" s="161"/>
      <c r="AB28" s="161"/>
      <c r="AC28" s="161"/>
      <c r="AD28" s="161"/>
      <c r="AE28" s="161"/>
      <c r="AF28" s="161"/>
    </row>
    <row r="29" spans="1:32" x14ac:dyDescent="0.3">
      <c r="A29" t="str">
        <f>Phase2!B36</f>
        <v>MA95</v>
      </c>
      <c r="B29" t="str">
        <f>Phase2!B36</f>
        <v>MA95</v>
      </c>
      <c r="C29" t="str">
        <f>Phase2!A36</f>
        <v>PFOA 0.5</v>
      </c>
      <c r="D29" t="str">
        <f>Phase2!C36</f>
        <v>Male</v>
      </c>
      <c r="E29">
        <f>Phase2!D36</f>
        <v>56</v>
      </c>
      <c r="F29" t="str">
        <f>Phase2!K36</f>
        <v>Batch04</v>
      </c>
      <c r="G29" t="str">
        <f>Phase2!L36</f>
        <v>20250408_MP_Batch04_Summary</v>
      </c>
      <c r="H29" t="str">
        <f>Phase2!M36</f>
        <v>mg/kg (ppm)</v>
      </c>
      <c r="I29" s="163">
        <v>21.643490009282999</v>
      </c>
      <c r="J29" s="24" t="s">
        <v>437</v>
      </c>
      <c r="K29" s="24" t="s">
        <v>437</v>
      </c>
      <c r="L29" s="24" t="s">
        <v>437</v>
      </c>
      <c r="M29" s="24" t="s">
        <v>437</v>
      </c>
      <c r="N29" s="24" t="s">
        <v>437</v>
      </c>
      <c r="O29" s="24" t="s">
        <v>437</v>
      </c>
      <c r="P29" s="24" t="s">
        <v>437</v>
      </c>
      <c r="Q29" s="24" t="s">
        <v>437</v>
      </c>
      <c r="R29" s="24" t="s">
        <v>437</v>
      </c>
      <c r="S29" s="24" t="s">
        <v>437</v>
      </c>
      <c r="T29" s="24" t="s">
        <v>437</v>
      </c>
      <c r="U29" s="24" t="s">
        <v>437</v>
      </c>
      <c r="V29" s="24" t="s">
        <v>437</v>
      </c>
      <c r="W29" s="24" t="s">
        <v>437</v>
      </c>
      <c r="X29" s="24" t="s">
        <v>437</v>
      </c>
      <c r="Y29" s="24" t="s">
        <v>437</v>
      </c>
      <c r="Z29" s="24" t="s">
        <v>437</v>
      </c>
      <c r="AA29" s="24" t="s">
        <v>437</v>
      </c>
      <c r="AB29" s="24" t="s">
        <v>437</v>
      </c>
      <c r="AC29" s="24" t="s">
        <v>437</v>
      </c>
      <c r="AD29" s="24" t="s">
        <v>437</v>
      </c>
      <c r="AE29" s="24" t="s">
        <v>437</v>
      </c>
      <c r="AF29" s="24" t="s">
        <v>437</v>
      </c>
    </row>
    <row r="30" spans="1:32" x14ac:dyDescent="0.3">
      <c r="B30" t="e">
        <f>Phase2!B37</f>
        <v>#REF!</v>
      </c>
      <c r="F30" t="str">
        <f>Phase2!K37</f>
        <v>Batch04</v>
      </c>
      <c r="G30" t="str">
        <f>Phase2!L37</f>
        <v>20250408_MP_Batch04_Summary</v>
      </c>
      <c r="H30" t="str">
        <f>Phase2!M37</f>
        <v>mg/kg (ppm)</v>
      </c>
      <c r="I30" s="163">
        <v>20.108783215840202</v>
      </c>
      <c r="J30" s="24" t="s">
        <v>437</v>
      </c>
      <c r="K30" s="24" t="s">
        <v>437</v>
      </c>
      <c r="L30" s="24" t="s">
        <v>437</v>
      </c>
      <c r="M30" s="24" t="s">
        <v>437</v>
      </c>
      <c r="N30" s="24" t="s">
        <v>437</v>
      </c>
      <c r="O30" s="24" t="s">
        <v>437</v>
      </c>
      <c r="P30" s="24" t="s">
        <v>437</v>
      </c>
      <c r="Q30" s="24" t="s">
        <v>437</v>
      </c>
      <c r="R30" s="24" t="s">
        <v>437</v>
      </c>
      <c r="S30" s="24" t="s">
        <v>437</v>
      </c>
      <c r="T30" s="24" t="s">
        <v>437</v>
      </c>
      <c r="U30" s="24" t="s">
        <v>437</v>
      </c>
      <c r="V30" s="24" t="s">
        <v>437</v>
      </c>
      <c r="W30" s="24" t="s">
        <v>437</v>
      </c>
      <c r="X30" s="24" t="s">
        <v>437</v>
      </c>
      <c r="Y30" s="24" t="s">
        <v>437</v>
      </c>
      <c r="Z30" s="24" t="s">
        <v>437</v>
      </c>
      <c r="AA30" s="24" t="s">
        <v>437</v>
      </c>
      <c r="AB30" s="24" t="s">
        <v>437</v>
      </c>
      <c r="AC30" s="24" t="s">
        <v>437</v>
      </c>
      <c r="AD30" s="24" t="s">
        <v>437</v>
      </c>
      <c r="AE30" s="24" t="s">
        <v>437</v>
      </c>
      <c r="AF30" s="24" t="s">
        <v>437</v>
      </c>
    </row>
    <row r="31" spans="1:32" x14ac:dyDescent="0.3">
      <c r="B31" s="156" t="s">
        <v>438</v>
      </c>
      <c r="H31" t="str">
        <f>Phase1!M72</f>
        <v>mg/kg (ppm)</v>
      </c>
      <c r="I31" s="165">
        <v>20.876136612561602</v>
      </c>
      <c r="J31" s="165" t="s">
        <v>437</v>
      </c>
      <c r="K31" s="165" t="s">
        <v>437</v>
      </c>
      <c r="L31" s="165" t="s">
        <v>437</v>
      </c>
      <c r="M31" s="165" t="s">
        <v>437</v>
      </c>
      <c r="N31" s="165" t="s">
        <v>437</v>
      </c>
      <c r="O31" s="165" t="s">
        <v>437</v>
      </c>
      <c r="P31" s="165" t="s">
        <v>437</v>
      </c>
      <c r="Q31" s="165" t="s">
        <v>437</v>
      </c>
      <c r="R31" s="165" t="s">
        <v>437</v>
      </c>
      <c r="S31" s="165" t="s">
        <v>437</v>
      </c>
      <c r="T31" s="165" t="s">
        <v>437</v>
      </c>
      <c r="U31" s="165" t="s">
        <v>437</v>
      </c>
      <c r="V31" s="165" t="s">
        <v>437</v>
      </c>
      <c r="W31" s="165" t="s">
        <v>437</v>
      </c>
      <c r="X31" s="165" t="s">
        <v>437</v>
      </c>
      <c r="Y31" s="165" t="s">
        <v>437</v>
      </c>
      <c r="Z31" s="165" t="s">
        <v>437</v>
      </c>
      <c r="AA31" s="165" t="s">
        <v>437</v>
      </c>
      <c r="AB31" s="165" t="s">
        <v>437</v>
      </c>
      <c r="AC31" s="165" t="s">
        <v>437</v>
      </c>
      <c r="AD31" s="165" t="s">
        <v>437</v>
      </c>
      <c r="AE31" s="165" t="s">
        <v>437</v>
      </c>
      <c r="AF31" s="165" t="s">
        <v>437</v>
      </c>
    </row>
    <row r="32" spans="1:32" x14ac:dyDescent="0.3">
      <c r="B32" s="159" t="s">
        <v>439</v>
      </c>
      <c r="H32" t="str">
        <f>Phase1!M73</f>
        <v>mg/kg (ppm)</v>
      </c>
      <c r="I32" s="154">
        <v>1.0852015807764641</v>
      </c>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row>
    <row r="33" spans="1:32" x14ac:dyDescent="0.3">
      <c r="B33" s="160" t="s">
        <v>440</v>
      </c>
      <c r="H33" t="s">
        <v>458</v>
      </c>
      <c r="I33" s="161">
        <v>5.1982874078505305E-2</v>
      </c>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row>
    <row r="34" spans="1:32" x14ac:dyDescent="0.3">
      <c r="A34" t="str">
        <f>Phase2!B51</f>
        <v>MA109</v>
      </c>
      <c r="B34" t="str">
        <f>Phase2!B51</f>
        <v>MA109</v>
      </c>
      <c r="C34" t="str">
        <f>Phase2!A51</f>
        <v>PFOA 1.5</v>
      </c>
      <c r="D34" t="str">
        <f>Phase2!C51</f>
        <v>Male</v>
      </c>
      <c r="E34">
        <f>Phase2!D51</f>
        <v>56</v>
      </c>
      <c r="F34" t="str">
        <f>Phase2!K51</f>
        <v>Batch06</v>
      </c>
      <c r="G34" t="str">
        <f>Phase2!L51</f>
        <v>20250414_MP_Batch06_Summary</v>
      </c>
      <c r="H34" t="str">
        <f>Phase2!M51</f>
        <v>mg/kg (ppm)</v>
      </c>
      <c r="I34" s="163">
        <v>67.097959896914404</v>
      </c>
      <c r="J34" s="24" t="s">
        <v>437</v>
      </c>
      <c r="K34" s="24" t="s">
        <v>437</v>
      </c>
      <c r="L34" s="24" t="s">
        <v>437</v>
      </c>
      <c r="M34" s="24" t="s">
        <v>437</v>
      </c>
      <c r="N34" s="24" t="s">
        <v>437</v>
      </c>
      <c r="O34" s="24" t="s">
        <v>437</v>
      </c>
      <c r="P34" s="24" t="s">
        <v>437</v>
      </c>
      <c r="Q34" s="24" t="s">
        <v>437</v>
      </c>
      <c r="R34" s="24" t="s">
        <v>437</v>
      </c>
      <c r="S34" s="24" t="s">
        <v>437</v>
      </c>
      <c r="T34" s="24" t="s">
        <v>437</v>
      </c>
      <c r="U34" s="24" t="s">
        <v>437</v>
      </c>
      <c r="V34" s="24" t="s">
        <v>437</v>
      </c>
      <c r="W34" s="24" t="s">
        <v>437</v>
      </c>
      <c r="X34" s="24" t="s">
        <v>437</v>
      </c>
      <c r="Y34" s="24" t="s">
        <v>437</v>
      </c>
      <c r="Z34" s="24" t="s">
        <v>437</v>
      </c>
      <c r="AA34" s="24" t="s">
        <v>437</v>
      </c>
      <c r="AB34" s="24" t="s">
        <v>437</v>
      </c>
      <c r="AC34" s="24" t="s">
        <v>437</v>
      </c>
      <c r="AD34" s="24" t="s">
        <v>437</v>
      </c>
      <c r="AE34" s="24" t="s">
        <v>437</v>
      </c>
      <c r="AF34" s="24" t="s">
        <v>437</v>
      </c>
    </row>
    <row r="35" spans="1:32" x14ac:dyDescent="0.3">
      <c r="B35" t="e">
        <f>Phase2!B52</f>
        <v>#REF!</v>
      </c>
      <c r="F35" t="str">
        <f>Phase2!K52</f>
        <v>Batch06</v>
      </c>
      <c r="G35" t="str">
        <f>Phase2!L52</f>
        <v>20250414_MP_Batch06_Summary</v>
      </c>
      <c r="H35" t="str">
        <f>Phase2!M52</f>
        <v>mg/kg (ppm)</v>
      </c>
      <c r="I35" s="163">
        <v>62.666856623569096</v>
      </c>
      <c r="J35" s="24" t="s">
        <v>437</v>
      </c>
      <c r="K35" s="24" t="s">
        <v>437</v>
      </c>
      <c r="L35" s="24" t="s">
        <v>437</v>
      </c>
      <c r="M35" s="24" t="s">
        <v>437</v>
      </c>
      <c r="N35" s="24" t="s">
        <v>437</v>
      </c>
      <c r="O35" s="24" t="s">
        <v>437</v>
      </c>
      <c r="P35" s="24" t="s">
        <v>437</v>
      </c>
      <c r="Q35" s="24" t="s">
        <v>437</v>
      </c>
      <c r="R35" s="24" t="s">
        <v>437</v>
      </c>
      <c r="S35" s="24" t="s">
        <v>437</v>
      </c>
      <c r="T35" s="24" t="s">
        <v>437</v>
      </c>
      <c r="U35" s="24" t="s">
        <v>437</v>
      </c>
      <c r="V35" s="24" t="s">
        <v>437</v>
      </c>
      <c r="W35" s="24" t="s">
        <v>437</v>
      </c>
      <c r="X35" s="24" t="s">
        <v>437</v>
      </c>
      <c r="Y35" s="24" t="s">
        <v>437</v>
      </c>
      <c r="Z35" s="24" t="s">
        <v>437</v>
      </c>
      <c r="AA35" s="24" t="s">
        <v>437</v>
      </c>
      <c r="AB35" s="24" t="s">
        <v>437</v>
      </c>
      <c r="AC35" s="24" t="s">
        <v>437</v>
      </c>
      <c r="AD35" s="24" t="s">
        <v>437</v>
      </c>
      <c r="AE35" s="24" t="s">
        <v>437</v>
      </c>
      <c r="AF35" s="24" t="s">
        <v>437</v>
      </c>
    </row>
    <row r="36" spans="1:32" x14ac:dyDescent="0.3">
      <c r="B36" s="156" t="s">
        <v>438</v>
      </c>
      <c r="H36" t="str">
        <f>Phase2!M53</f>
        <v>mg/kg (ppm)</v>
      </c>
      <c r="I36" s="165">
        <v>64.882408260241746</v>
      </c>
      <c r="J36" s="165" t="s">
        <v>437</v>
      </c>
      <c r="K36" s="165" t="s">
        <v>437</v>
      </c>
      <c r="L36" s="165" t="s">
        <v>437</v>
      </c>
      <c r="M36" s="165" t="s">
        <v>437</v>
      </c>
      <c r="N36" s="165" t="s">
        <v>437</v>
      </c>
      <c r="O36" s="165" t="s">
        <v>437</v>
      </c>
      <c r="P36" s="165" t="s">
        <v>437</v>
      </c>
      <c r="Q36" s="165" t="s">
        <v>437</v>
      </c>
      <c r="R36" s="165" t="s">
        <v>437</v>
      </c>
      <c r="S36" s="165" t="s">
        <v>437</v>
      </c>
      <c r="T36" s="165" t="s">
        <v>437</v>
      </c>
      <c r="U36" s="165" t="s">
        <v>437</v>
      </c>
      <c r="V36" s="165" t="s">
        <v>437</v>
      </c>
      <c r="W36" s="165" t="s">
        <v>437</v>
      </c>
      <c r="X36" s="165" t="s">
        <v>437</v>
      </c>
      <c r="Y36" s="165" t="s">
        <v>437</v>
      </c>
      <c r="Z36" s="165" t="s">
        <v>437</v>
      </c>
      <c r="AA36" s="165" t="s">
        <v>437</v>
      </c>
      <c r="AB36" s="165" t="s">
        <v>437</v>
      </c>
      <c r="AC36" s="165" t="s">
        <v>437</v>
      </c>
      <c r="AD36" s="165" t="s">
        <v>437</v>
      </c>
      <c r="AE36" s="165" t="s">
        <v>437</v>
      </c>
      <c r="AF36" s="165" t="s">
        <v>437</v>
      </c>
    </row>
    <row r="37" spans="1:32" x14ac:dyDescent="0.3">
      <c r="B37" s="159" t="s">
        <v>439</v>
      </c>
      <c r="H37" t="str">
        <f>Phase2!M54</f>
        <v>mg/kg (ppm)</v>
      </c>
      <c r="I37" s="154">
        <v>3.1332631727203748</v>
      </c>
      <c r="J37" s="154"/>
      <c r="K37" s="154"/>
      <c r="L37" s="154"/>
      <c r="M37" s="154"/>
      <c r="N37" s="154"/>
      <c r="O37" s="154"/>
      <c r="P37" s="154"/>
      <c r="Q37" s="154"/>
      <c r="R37" s="154"/>
      <c r="S37" s="154"/>
      <c r="T37" s="154"/>
      <c r="U37" s="154"/>
      <c r="V37" s="154"/>
      <c r="W37" s="154"/>
      <c r="X37" s="154"/>
      <c r="Y37" s="154"/>
      <c r="Z37" s="154"/>
      <c r="AA37" s="154"/>
      <c r="AB37" s="154"/>
      <c r="AC37" s="154"/>
      <c r="AD37" s="154"/>
      <c r="AE37" s="154"/>
      <c r="AF37" s="154"/>
    </row>
    <row r="38" spans="1:32" x14ac:dyDescent="0.3">
      <c r="B38" s="160" t="s">
        <v>440</v>
      </c>
      <c r="H38" t="s">
        <v>458</v>
      </c>
      <c r="I38" s="161">
        <v>4.8291412984439994E-2</v>
      </c>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row>
    <row r="39" spans="1:32" x14ac:dyDescent="0.3">
      <c r="A39" t="str">
        <f>Phase2!B71</f>
        <v>MS128</v>
      </c>
      <c r="B39" t="str">
        <f>Phase2!B71</f>
        <v>MS128</v>
      </c>
      <c r="C39" t="str">
        <f>Phase2!A71</f>
        <v>PFOS 0.5</v>
      </c>
      <c r="D39" t="str">
        <f>Phase2!C71</f>
        <v>Male</v>
      </c>
      <c r="E39">
        <f>Phase2!D71</f>
        <v>56</v>
      </c>
      <c r="F39" t="str">
        <f>Phase2!K71</f>
        <v>Batch04</v>
      </c>
      <c r="G39" t="str">
        <f>Phase2!L71</f>
        <v>20250408_MP_Batch04_Summary</v>
      </c>
      <c r="H39" t="str">
        <f>Phase2!M71</f>
        <v>mg/kg (ppm)</v>
      </c>
      <c r="I39" s="163" t="s">
        <v>437</v>
      </c>
      <c r="J39" s="163">
        <v>81.708322720536401</v>
      </c>
      <c r="K39" s="163" t="s">
        <v>437</v>
      </c>
      <c r="L39" s="163" t="s">
        <v>437</v>
      </c>
      <c r="M39" s="163" t="s">
        <v>437</v>
      </c>
      <c r="N39" s="163" t="s">
        <v>437</v>
      </c>
      <c r="O39" s="163" t="s">
        <v>437</v>
      </c>
      <c r="P39" s="163" t="s">
        <v>437</v>
      </c>
      <c r="Q39" s="163" t="s">
        <v>437</v>
      </c>
      <c r="R39" s="163" t="s">
        <v>437</v>
      </c>
      <c r="S39" s="163" t="s">
        <v>437</v>
      </c>
      <c r="T39" s="163" t="s">
        <v>437</v>
      </c>
      <c r="U39" s="163" t="s">
        <v>437</v>
      </c>
      <c r="V39" s="163" t="s">
        <v>437</v>
      </c>
      <c r="W39" s="154">
        <v>2.4364970544276798</v>
      </c>
      <c r="X39" s="154">
        <v>4.2400128322510202</v>
      </c>
      <c r="Y39" s="163" t="s">
        <v>437</v>
      </c>
      <c r="Z39" s="163" t="s">
        <v>437</v>
      </c>
      <c r="AA39" s="163" t="s">
        <v>437</v>
      </c>
      <c r="AB39" s="163" t="s">
        <v>437</v>
      </c>
      <c r="AC39" s="163" t="s">
        <v>437</v>
      </c>
      <c r="AD39" s="163" t="s">
        <v>437</v>
      </c>
      <c r="AE39" s="163" t="s">
        <v>437</v>
      </c>
      <c r="AF39" s="163" t="s">
        <v>437</v>
      </c>
    </row>
    <row r="40" spans="1:32" x14ac:dyDescent="0.3">
      <c r="B40" t="e">
        <f>Phase2!B72</f>
        <v>#REF!</v>
      </c>
      <c r="F40" t="str">
        <f>Phase2!K72</f>
        <v>Batch04</v>
      </c>
      <c r="G40" t="str">
        <f>Phase2!L72</f>
        <v>20250408_MP_Batch04_Summary</v>
      </c>
      <c r="H40" t="str">
        <f>Phase2!M72</f>
        <v>mg/kg (ppm)</v>
      </c>
      <c r="I40" s="163" t="s">
        <v>437</v>
      </c>
      <c r="J40" s="163">
        <v>82.716318104070993</v>
      </c>
      <c r="K40" s="163" t="s">
        <v>437</v>
      </c>
      <c r="L40" s="163" t="s">
        <v>437</v>
      </c>
      <c r="M40" s="163" t="s">
        <v>437</v>
      </c>
      <c r="N40" s="163" t="s">
        <v>437</v>
      </c>
      <c r="O40" s="163" t="s">
        <v>437</v>
      </c>
      <c r="P40" s="163" t="s">
        <v>437</v>
      </c>
      <c r="Q40" s="163" t="s">
        <v>437</v>
      </c>
      <c r="R40" s="163" t="s">
        <v>437</v>
      </c>
      <c r="S40" s="163" t="s">
        <v>437</v>
      </c>
      <c r="T40" s="163" t="s">
        <v>437</v>
      </c>
      <c r="U40" s="163" t="s">
        <v>437</v>
      </c>
      <c r="V40" s="163" t="s">
        <v>437</v>
      </c>
      <c r="W40" s="154">
        <v>2.3391571517287599</v>
      </c>
      <c r="X40" s="154">
        <v>4.2110529345476602</v>
      </c>
      <c r="Y40" s="163" t="s">
        <v>437</v>
      </c>
      <c r="Z40" s="163" t="s">
        <v>437</v>
      </c>
      <c r="AA40" s="163" t="s">
        <v>437</v>
      </c>
      <c r="AB40" s="163" t="s">
        <v>437</v>
      </c>
      <c r="AC40" s="163" t="s">
        <v>437</v>
      </c>
      <c r="AD40" s="163" t="s">
        <v>437</v>
      </c>
      <c r="AE40" s="163" t="s">
        <v>437</v>
      </c>
      <c r="AF40" s="163" t="s">
        <v>437</v>
      </c>
    </row>
    <row r="41" spans="1:32" x14ac:dyDescent="0.3">
      <c r="B41" s="156" t="s">
        <v>438</v>
      </c>
      <c r="H41" t="str">
        <f>Phase2!M58</f>
        <v>mg/kg (ppm)</v>
      </c>
      <c r="I41" s="165" t="s">
        <v>437</v>
      </c>
      <c r="J41" s="165">
        <v>82.212320412303697</v>
      </c>
      <c r="K41" s="165" t="s">
        <v>437</v>
      </c>
      <c r="L41" s="165" t="s">
        <v>437</v>
      </c>
      <c r="M41" s="165" t="s">
        <v>437</v>
      </c>
      <c r="N41" s="165" t="s">
        <v>437</v>
      </c>
      <c r="O41" s="165" t="s">
        <v>437</v>
      </c>
      <c r="P41" s="165" t="s">
        <v>437</v>
      </c>
      <c r="Q41" s="165" t="s">
        <v>437</v>
      </c>
      <c r="R41" s="165" t="s">
        <v>437</v>
      </c>
      <c r="S41" s="165" t="s">
        <v>437</v>
      </c>
      <c r="T41" s="165" t="s">
        <v>437</v>
      </c>
      <c r="U41" s="165" t="s">
        <v>437</v>
      </c>
      <c r="V41" s="165" t="s">
        <v>437</v>
      </c>
      <c r="W41" s="157">
        <v>2.3878271030782199</v>
      </c>
      <c r="X41" s="157">
        <v>4.2255328833993406</v>
      </c>
      <c r="Y41" s="165" t="s">
        <v>437</v>
      </c>
      <c r="Z41" s="165" t="s">
        <v>437</v>
      </c>
      <c r="AA41" s="165" t="s">
        <v>437</v>
      </c>
      <c r="AB41" s="165" t="s">
        <v>437</v>
      </c>
      <c r="AC41" s="165" t="s">
        <v>437</v>
      </c>
      <c r="AD41" s="165" t="s">
        <v>437</v>
      </c>
      <c r="AE41" s="165" t="s">
        <v>437</v>
      </c>
      <c r="AF41" s="165" t="s">
        <v>437</v>
      </c>
    </row>
    <row r="42" spans="1:32" x14ac:dyDescent="0.3">
      <c r="B42" s="159" t="s">
        <v>439</v>
      </c>
      <c r="H42" t="str">
        <f>Phase2!M59</f>
        <v>mg/kg (ppm)</v>
      </c>
      <c r="I42" s="154"/>
      <c r="J42" s="154">
        <v>0.71276037110204471</v>
      </c>
      <c r="K42" s="154"/>
      <c r="L42" s="154"/>
      <c r="M42" s="154"/>
      <c r="N42" s="154"/>
      <c r="O42" s="154"/>
      <c r="P42" s="154"/>
      <c r="Q42" s="154"/>
      <c r="R42" s="154"/>
      <c r="S42" s="154"/>
      <c r="T42" s="154"/>
      <c r="U42" s="154"/>
      <c r="V42" s="154"/>
      <c r="W42" s="154">
        <v>6.882970527844498E-2</v>
      </c>
      <c r="X42" s="154">
        <v>2.0477740048514614E-2</v>
      </c>
      <c r="Y42" s="154"/>
      <c r="Z42" s="154"/>
      <c r="AA42" s="154"/>
      <c r="AB42" s="154"/>
      <c r="AC42" s="154"/>
      <c r="AD42" s="154"/>
      <c r="AE42" s="154"/>
      <c r="AF42" s="154"/>
    </row>
    <row r="43" spans="1:32" x14ac:dyDescent="0.3">
      <c r="B43" s="160" t="s">
        <v>440</v>
      </c>
      <c r="H43" t="s">
        <v>458</v>
      </c>
      <c r="I43" s="161"/>
      <c r="J43" s="161">
        <v>8.6697512918681077E-3</v>
      </c>
      <c r="K43" s="161"/>
      <c r="L43" s="161"/>
      <c r="M43" s="161"/>
      <c r="N43" s="161"/>
      <c r="O43" s="161"/>
      <c r="P43" s="161"/>
      <c r="Q43" s="161"/>
      <c r="R43" s="161"/>
      <c r="S43" s="161"/>
      <c r="T43" s="161"/>
      <c r="U43" s="161"/>
      <c r="V43" s="161"/>
      <c r="W43" s="161">
        <v>2.8825246681267052E-2</v>
      </c>
      <c r="X43" s="161">
        <v>4.8461911464384956E-3</v>
      </c>
      <c r="Y43" s="161"/>
      <c r="Z43" s="161"/>
      <c r="AA43" s="161"/>
      <c r="AB43" s="161"/>
      <c r="AC43" s="161"/>
      <c r="AD43" s="161"/>
      <c r="AE43" s="161"/>
      <c r="AF43" s="161"/>
    </row>
    <row r="44" spans="1:32" x14ac:dyDescent="0.3">
      <c r="A44" t="str">
        <f>Phase2!B82</f>
        <v>MS138</v>
      </c>
      <c r="B44" t="str">
        <f>Phase2!B82</f>
        <v>MS138</v>
      </c>
      <c r="C44" t="str">
        <f>Phase2!A82</f>
        <v>PFOS 1.5</v>
      </c>
      <c r="D44" t="str">
        <f>Phase2!C82</f>
        <v>Male</v>
      </c>
      <c r="E44">
        <f>Phase2!D82</f>
        <v>56</v>
      </c>
      <c r="F44" t="str">
        <f>Phase2!K82</f>
        <v>Batch06</v>
      </c>
      <c r="G44" t="str">
        <f>Phase2!L82</f>
        <v>20250414_MP_Batch06_Summary</v>
      </c>
      <c r="H44" t="str">
        <f>Phase2!M82</f>
        <v>mg/kg (ppm)</v>
      </c>
      <c r="I44" s="162" t="s">
        <v>437</v>
      </c>
      <c r="J44" s="162">
        <v>293.34173812397302</v>
      </c>
      <c r="K44" s="162" t="s">
        <v>437</v>
      </c>
      <c r="L44" s="162" t="s">
        <v>437</v>
      </c>
      <c r="M44" s="162" t="s">
        <v>437</v>
      </c>
      <c r="N44" s="162" t="s">
        <v>437</v>
      </c>
      <c r="O44" s="162" t="s">
        <v>437</v>
      </c>
      <c r="P44" s="162" t="s">
        <v>437</v>
      </c>
      <c r="Q44" s="162" t="s">
        <v>437</v>
      </c>
      <c r="R44" s="162" t="s">
        <v>437</v>
      </c>
      <c r="S44" s="162" t="s">
        <v>437</v>
      </c>
      <c r="T44" s="162" t="s">
        <v>437</v>
      </c>
      <c r="U44" s="162" t="s">
        <v>437</v>
      </c>
      <c r="V44" s="162" t="s">
        <v>437</v>
      </c>
      <c r="W44" s="154">
        <v>9.2165533905362693</v>
      </c>
      <c r="X44" s="163">
        <v>16.517155602727701</v>
      </c>
      <c r="Y44" s="162" t="s">
        <v>437</v>
      </c>
      <c r="Z44" s="162" t="s">
        <v>437</v>
      </c>
      <c r="AA44" s="162" t="s">
        <v>437</v>
      </c>
      <c r="AB44" s="162" t="s">
        <v>437</v>
      </c>
      <c r="AC44" s="162" t="s">
        <v>437</v>
      </c>
      <c r="AD44" s="162" t="s">
        <v>437</v>
      </c>
      <c r="AE44" s="162" t="s">
        <v>437</v>
      </c>
      <c r="AF44" s="162" t="s">
        <v>437</v>
      </c>
    </row>
    <row r="45" spans="1:32" x14ac:dyDescent="0.3">
      <c r="B45" t="e">
        <f>Phase2!B83</f>
        <v>#REF!</v>
      </c>
      <c r="F45" t="str">
        <f>Phase2!K83</f>
        <v>Batch06</v>
      </c>
      <c r="G45" t="str">
        <f>Phase2!L83</f>
        <v>20250414_MP_Batch06_Summary</v>
      </c>
      <c r="H45" t="str">
        <f>Phase2!M83</f>
        <v>mg/kg (ppm)</v>
      </c>
      <c r="I45" s="162" t="s">
        <v>437</v>
      </c>
      <c r="J45" s="162">
        <v>267.98605994347798</v>
      </c>
      <c r="K45" s="162" t="s">
        <v>437</v>
      </c>
      <c r="L45" s="162" t="s">
        <v>437</v>
      </c>
      <c r="M45" s="162" t="s">
        <v>437</v>
      </c>
      <c r="N45" s="162" t="s">
        <v>437</v>
      </c>
      <c r="O45" s="162" t="s">
        <v>437</v>
      </c>
      <c r="P45" s="162" t="s">
        <v>437</v>
      </c>
      <c r="Q45" s="162" t="s">
        <v>437</v>
      </c>
      <c r="R45" s="162" t="s">
        <v>437</v>
      </c>
      <c r="S45" s="162" t="s">
        <v>437</v>
      </c>
      <c r="T45" s="162" t="s">
        <v>437</v>
      </c>
      <c r="U45" s="162" t="s">
        <v>437</v>
      </c>
      <c r="V45" s="162" t="s">
        <v>437</v>
      </c>
      <c r="W45" s="154">
        <v>8.7404503367293884</v>
      </c>
      <c r="X45" s="163">
        <v>14.9567266283593</v>
      </c>
      <c r="Y45" s="162" t="s">
        <v>437</v>
      </c>
      <c r="Z45" s="162" t="s">
        <v>437</v>
      </c>
      <c r="AA45" s="162" t="s">
        <v>437</v>
      </c>
      <c r="AB45" s="162" t="s">
        <v>437</v>
      </c>
      <c r="AC45" s="162" t="s">
        <v>437</v>
      </c>
      <c r="AD45" s="162" t="s">
        <v>437</v>
      </c>
      <c r="AE45" s="162" t="s">
        <v>437</v>
      </c>
      <c r="AF45" s="162" t="s">
        <v>437</v>
      </c>
    </row>
    <row r="46" spans="1:32" x14ac:dyDescent="0.3">
      <c r="B46" s="156" t="s">
        <v>438</v>
      </c>
      <c r="H46" t="str">
        <f>Phase2!M63</f>
        <v>mg/kg (ppm)</v>
      </c>
      <c r="I46" s="165" t="s">
        <v>437</v>
      </c>
      <c r="J46" s="164">
        <v>280.6638990337255</v>
      </c>
      <c r="K46" s="165" t="s">
        <v>437</v>
      </c>
      <c r="L46" s="165" t="s">
        <v>437</v>
      </c>
      <c r="M46" s="165" t="s">
        <v>437</v>
      </c>
      <c r="N46" s="165" t="s">
        <v>437</v>
      </c>
      <c r="O46" s="165" t="s">
        <v>437</v>
      </c>
      <c r="P46" s="165" t="s">
        <v>437</v>
      </c>
      <c r="Q46" s="165" t="s">
        <v>437</v>
      </c>
      <c r="R46" s="165" t="s">
        <v>437</v>
      </c>
      <c r="S46" s="165" t="s">
        <v>437</v>
      </c>
      <c r="T46" s="165" t="s">
        <v>437</v>
      </c>
      <c r="U46" s="165" t="s">
        <v>437</v>
      </c>
      <c r="V46" s="165" t="s">
        <v>437</v>
      </c>
      <c r="W46" s="157">
        <v>8.9785018636328289</v>
      </c>
      <c r="X46" s="165">
        <v>15.736941115543502</v>
      </c>
      <c r="Y46" s="165" t="s">
        <v>437</v>
      </c>
      <c r="Z46" s="165" t="s">
        <v>437</v>
      </c>
      <c r="AA46" s="165" t="s">
        <v>437</v>
      </c>
      <c r="AB46" s="165" t="s">
        <v>437</v>
      </c>
      <c r="AC46" s="165" t="s">
        <v>437</v>
      </c>
      <c r="AD46" s="165" t="s">
        <v>437</v>
      </c>
      <c r="AE46" s="165" t="s">
        <v>437</v>
      </c>
      <c r="AF46" s="165" t="s">
        <v>437</v>
      </c>
    </row>
    <row r="47" spans="1:32" x14ac:dyDescent="0.3">
      <c r="B47" s="159" t="s">
        <v>439</v>
      </c>
      <c r="H47" t="str">
        <f>Phase2!M64</f>
        <v>mg/kg (ppm)</v>
      </c>
      <c r="I47" s="154"/>
      <c r="J47" s="163">
        <v>17.92917198301182</v>
      </c>
      <c r="K47" s="154"/>
      <c r="L47" s="154"/>
      <c r="M47" s="154"/>
      <c r="N47" s="154"/>
      <c r="O47" s="154"/>
      <c r="P47" s="154"/>
      <c r="Q47" s="154"/>
      <c r="R47" s="154"/>
      <c r="S47" s="154"/>
      <c r="T47" s="154"/>
      <c r="U47" s="154"/>
      <c r="V47" s="154"/>
      <c r="W47" s="155">
        <v>0.33665569789046917</v>
      </c>
      <c r="X47" s="154">
        <v>1.1033899093358657</v>
      </c>
      <c r="Y47" s="154"/>
      <c r="Z47" s="154"/>
      <c r="AA47" s="154"/>
      <c r="AB47" s="154"/>
      <c r="AC47" s="154"/>
      <c r="AD47" s="154"/>
      <c r="AE47" s="154"/>
      <c r="AF47" s="154"/>
    </row>
    <row r="48" spans="1:32" x14ac:dyDescent="0.3">
      <c r="B48" s="160" t="s">
        <v>440</v>
      </c>
      <c r="H48" t="s">
        <v>458</v>
      </c>
      <c r="I48" s="161"/>
      <c r="J48" s="161">
        <v>6.3881290200623164E-2</v>
      </c>
      <c r="K48" s="161"/>
      <c r="L48" s="161"/>
      <c r="M48" s="161"/>
      <c r="N48" s="161"/>
      <c r="O48" s="161"/>
      <c r="P48" s="161"/>
      <c r="Q48" s="161"/>
      <c r="R48" s="161"/>
      <c r="S48" s="161"/>
      <c r="T48" s="161"/>
      <c r="U48" s="161"/>
      <c r="V48" s="161"/>
      <c r="W48" s="161">
        <v>3.7495754080542509E-2</v>
      </c>
      <c r="X48" s="161">
        <v>7.0114636715901457E-2</v>
      </c>
      <c r="Y48" s="161"/>
      <c r="Z48" s="161"/>
      <c r="AA48" s="161"/>
      <c r="AB48" s="161"/>
      <c r="AC48" s="161"/>
      <c r="AD48" s="161"/>
      <c r="AE48" s="161"/>
      <c r="AF48" s="161"/>
    </row>
    <row r="49" spans="1:32" x14ac:dyDescent="0.3">
      <c r="A49" t="str">
        <f>Phase3!B17</f>
        <v>FV157</v>
      </c>
      <c r="B49" t="str">
        <f>Phase3!B17</f>
        <v>FV157</v>
      </c>
      <c r="C49" t="str">
        <f>Phase3!A17</f>
        <v>Vehicle</v>
      </c>
      <c r="D49" t="str">
        <f>Phase3!C17</f>
        <v>Female</v>
      </c>
      <c r="E49">
        <f>Phase3!D17</f>
        <v>56</v>
      </c>
      <c r="F49" t="str">
        <f>Phase3!K17</f>
        <v>Batch02</v>
      </c>
      <c r="G49" t="str">
        <f>Phase3!L17</f>
        <v>20250324_MP_Batch02_Summary</v>
      </c>
      <c r="H49" t="str">
        <f>Phase3!M17</f>
        <v>mg/kg (ppb)</v>
      </c>
      <c r="I49" s="155">
        <v>0.36518035144127997</v>
      </c>
      <c r="J49" s="154">
        <v>1.2654855728516101</v>
      </c>
      <c r="K49" s="155">
        <v>0.44662690537258998</v>
      </c>
      <c r="L49" s="154" t="s">
        <v>437</v>
      </c>
      <c r="M49" s="154" t="s">
        <v>437</v>
      </c>
      <c r="N49" s="154" t="s">
        <v>437</v>
      </c>
      <c r="O49" s="155">
        <v>0.16197130868019999</v>
      </c>
      <c r="P49" s="155">
        <v>0.15146573438618</v>
      </c>
      <c r="Q49" s="154" t="s">
        <v>437</v>
      </c>
      <c r="R49" s="154" t="s">
        <v>437</v>
      </c>
      <c r="S49" s="154" t="s">
        <v>437</v>
      </c>
      <c r="T49" s="154" t="s">
        <v>437</v>
      </c>
      <c r="U49" s="154" t="s">
        <v>437</v>
      </c>
      <c r="V49" s="154" t="s">
        <v>437</v>
      </c>
      <c r="W49" s="154" t="s">
        <v>437</v>
      </c>
      <c r="X49" s="154" t="s">
        <v>437</v>
      </c>
      <c r="Y49" s="154" t="s">
        <v>437</v>
      </c>
      <c r="Z49" s="154" t="s">
        <v>437</v>
      </c>
      <c r="AA49" s="154" t="s">
        <v>437</v>
      </c>
      <c r="AB49" s="154" t="s">
        <v>437</v>
      </c>
      <c r="AC49" s="154" t="s">
        <v>437</v>
      </c>
      <c r="AD49" s="154" t="s">
        <v>437</v>
      </c>
      <c r="AE49" s="154" t="s">
        <v>437</v>
      </c>
      <c r="AF49" s="154" t="s">
        <v>295</v>
      </c>
    </row>
    <row r="50" spans="1:32" x14ac:dyDescent="0.3">
      <c r="B50">
        <f>Phase3!B18</f>
        <v>0</v>
      </c>
      <c r="F50">
        <f>Phase3!K18</f>
        <v>0</v>
      </c>
      <c r="G50">
        <f>Phase3!L18</f>
        <v>0</v>
      </c>
      <c r="H50">
        <f>Phase3!M18</f>
        <v>0</v>
      </c>
      <c r="I50" s="155">
        <v>0.39818338250074997</v>
      </c>
      <c r="J50" s="154">
        <v>1.3166602316331899</v>
      </c>
      <c r="K50" s="155">
        <v>0.49763874372565997</v>
      </c>
      <c r="L50" s="154" t="s">
        <v>437</v>
      </c>
      <c r="M50" s="154" t="s">
        <v>437</v>
      </c>
      <c r="N50" s="154" t="s">
        <v>437</v>
      </c>
      <c r="O50" s="155">
        <v>0.17104662907151999</v>
      </c>
      <c r="P50" s="155">
        <v>0.14811131262562</v>
      </c>
      <c r="Q50" s="154" t="s">
        <v>437</v>
      </c>
      <c r="R50" s="154" t="s">
        <v>437</v>
      </c>
      <c r="S50" s="154" t="s">
        <v>437</v>
      </c>
      <c r="T50" s="154" t="s">
        <v>437</v>
      </c>
      <c r="U50" s="154" t="s">
        <v>437</v>
      </c>
      <c r="V50" s="154" t="s">
        <v>437</v>
      </c>
      <c r="W50" s="154" t="s">
        <v>437</v>
      </c>
      <c r="X50" s="154" t="s">
        <v>437</v>
      </c>
      <c r="Y50" s="154" t="s">
        <v>437</v>
      </c>
      <c r="Z50" s="154" t="s">
        <v>437</v>
      </c>
      <c r="AA50" s="154" t="s">
        <v>437</v>
      </c>
      <c r="AB50" s="154" t="s">
        <v>437</v>
      </c>
      <c r="AC50" s="154" t="s">
        <v>437</v>
      </c>
      <c r="AD50" s="154" t="s">
        <v>437</v>
      </c>
      <c r="AE50" s="154" t="s">
        <v>437</v>
      </c>
      <c r="AF50" s="154" t="s">
        <v>295</v>
      </c>
    </row>
    <row r="51" spans="1:32" x14ac:dyDescent="0.3">
      <c r="B51" s="156" t="s">
        <v>438</v>
      </c>
      <c r="H51" t="str">
        <f>Phase3!M19</f>
        <v>mg/kg (ppb)</v>
      </c>
      <c r="I51" s="158">
        <v>0.38168186697101497</v>
      </c>
      <c r="J51" s="157">
        <v>1.2910729022424001</v>
      </c>
      <c r="K51" s="158">
        <v>0.47213282454912497</v>
      </c>
      <c r="L51" s="165" t="s">
        <v>437</v>
      </c>
      <c r="M51" s="165" t="s">
        <v>437</v>
      </c>
      <c r="N51" s="165" t="s">
        <v>437</v>
      </c>
      <c r="O51" s="158">
        <v>0.16650896887585998</v>
      </c>
      <c r="P51" s="158">
        <v>0.1497885235059</v>
      </c>
      <c r="Q51" s="165" t="s">
        <v>437</v>
      </c>
      <c r="R51" s="165" t="s">
        <v>437</v>
      </c>
      <c r="S51" s="165" t="s">
        <v>437</v>
      </c>
      <c r="T51" s="165" t="s">
        <v>437</v>
      </c>
      <c r="U51" s="165" t="s">
        <v>437</v>
      </c>
      <c r="V51" s="165" t="s">
        <v>437</v>
      </c>
      <c r="W51" s="165" t="s">
        <v>437</v>
      </c>
      <c r="X51" s="165" t="s">
        <v>437</v>
      </c>
      <c r="Y51" s="165" t="s">
        <v>437</v>
      </c>
      <c r="Z51" s="165" t="s">
        <v>437</v>
      </c>
      <c r="AA51" s="165" t="s">
        <v>437</v>
      </c>
      <c r="AB51" s="165" t="s">
        <v>437</v>
      </c>
      <c r="AC51" s="165" t="s">
        <v>437</v>
      </c>
      <c r="AD51" s="165" t="s">
        <v>437</v>
      </c>
      <c r="AE51" s="165" t="s">
        <v>437</v>
      </c>
      <c r="AF51" s="165" t="s">
        <v>437</v>
      </c>
    </row>
    <row r="52" spans="1:32" x14ac:dyDescent="0.3">
      <c r="B52" s="159" t="s">
        <v>439</v>
      </c>
      <c r="H52" t="str">
        <f>Phase3!M20</f>
        <v>mg/kg (ppb)</v>
      </c>
      <c r="I52" s="155">
        <v>2.3336667061861487E-2</v>
      </c>
      <c r="J52" s="154">
        <v>3.6185948249362769E-2</v>
      </c>
      <c r="K52" s="155">
        <v>3.6070816820247799E-2</v>
      </c>
      <c r="L52" s="154"/>
      <c r="M52" s="154"/>
      <c r="N52" s="154"/>
      <c r="O52" s="155">
        <v>6.4172205901429254E-3</v>
      </c>
      <c r="P52" s="155">
        <v>2.3719343738516935E-3</v>
      </c>
      <c r="Q52" s="154"/>
      <c r="R52" s="154"/>
      <c r="S52" s="154"/>
      <c r="T52" s="154"/>
      <c r="U52" s="154"/>
      <c r="V52" s="154"/>
      <c r="W52" s="154"/>
      <c r="X52" s="154"/>
      <c r="Y52" s="154"/>
      <c r="Z52" s="154"/>
      <c r="AA52" s="154"/>
      <c r="AB52" s="154"/>
      <c r="AC52" s="154"/>
      <c r="AD52" s="154"/>
      <c r="AE52" s="154"/>
      <c r="AF52" s="154"/>
    </row>
    <row r="53" spans="1:32" x14ac:dyDescent="0.3">
      <c r="B53" s="160" t="s">
        <v>440</v>
      </c>
      <c r="H53" t="s">
        <v>458</v>
      </c>
      <c r="I53" s="161">
        <v>6.1141670803118553E-2</v>
      </c>
      <c r="J53" s="161">
        <v>2.8027811742089234E-2</v>
      </c>
      <c r="K53" s="161">
        <v>7.6399722588012225E-2</v>
      </c>
      <c r="L53" s="161"/>
      <c r="M53" s="161"/>
      <c r="N53" s="161"/>
      <c r="O53" s="161">
        <v>3.8539789378716625E-2</v>
      </c>
      <c r="P53" s="161">
        <v>1.5835221005822023E-2</v>
      </c>
      <c r="Q53" s="161"/>
      <c r="R53" s="161"/>
      <c r="S53" s="161"/>
      <c r="T53" s="161"/>
      <c r="U53" s="161"/>
      <c r="V53" s="161"/>
      <c r="W53" s="161"/>
      <c r="X53" s="161"/>
      <c r="Y53" s="161"/>
      <c r="Z53" s="161"/>
      <c r="AA53" s="161"/>
      <c r="AB53" s="161"/>
      <c r="AC53" s="161"/>
      <c r="AD53" s="161"/>
      <c r="AE53" s="161"/>
      <c r="AF53" s="161"/>
    </row>
    <row r="54" spans="1:32" x14ac:dyDescent="0.3">
      <c r="A54" t="str">
        <f>Phase3!B37</f>
        <v>FA176</v>
      </c>
      <c r="B54" t="str">
        <f>Phase3!B37</f>
        <v>FA176</v>
      </c>
      <c r="C54" t="str">
        <f>Phase3!A37</f>
        <v>PFOA 0.5</v>
      </c>
      <c r="D54" t="str">
        <f>Phase3!C37</f>
        <v>Female</v>
      </c>
      <c r="E54">
        <f>Phase3!D37</f>
        <v>56</v>
      </c>
      <c r="F54" t="str">
        <f>Phase3!K37</f>
        <v>Batch05</v>
      </c>
      <c r="G54" t="str">
        <f>Phase3!L37</f>
        <v>20250410_MP_Batch05_redo_Summary</v>
      </c>
      <c r="H54" t="str">
        <f>Phase3!M37</f>
        <v>mg/kg (ppm)</v>
      </c>
      <c r="I54" s="163">
        <v>28.169014195867398</v>
      </c>
      <c r="J54" s="24" t="s">
        <v>437</v>
      </c>
      <c r="K54" s="24" t="s">
        <v>437</v>
      </c>
      <c r="L54" s="24" t="s">
        <v>437</v>
      </c>
      <c r="M54" s="24" t="s">
        <v>437</v>
      </c>
      <c r="N54" s="24" t="s">
        <v>437</v>
      </c>
      <c r="O54" s="24" t="s">
        <v>437</v>
      </c>
      <c r="P54" s="155">
        <v>5.0752580917364003E-2</v>
      </c>
      <c r="Q54" s="24" t="s">
        <v>437</v>
      </c>
      <c r="R54" s="24" t="s">
        <v>437</v>
      </c>
      <c r="S54" s="24" t="s">
        <v>437</v>
      </c>
      <c r="T54" s="24" t="s">
        <v>437</v>
      </c>
      <c r="U54" s="24" t="s">
        <v>437</v>
      </c>
      <c r="V54" s="24" t="s">
        <v>437</v>
      </c>
      <c r="W54" s="24" t="s">
        <v>437</v>
      </c>
      <c r="X54" s="24" t="s">
        <v>437</v>
      </c>
      <c r="Y54" s="24" t="s">
        <v>437</v>
      </c>
      <c r="Z54" s="24" t="s">
        <v>437</v>
      </c>
      <c r="AA54" s="24" t="s">
        <v>437</v>
      </c>
      <c r="AB54" s="24" t="s">
        <v>437</v>
      </c>
      <c r="AC54" s="24" t="s">
        <v>437</v>
      </c>
      <c r="AD54" s="24" t="s">
        <v>437</v>
      </c>
      <c r="AE54" s="24" t="s">
        <v>437</v>
      </c>
      <c r="AF54" s="24" t="s">
        <v>437</v>
      </c>
    </row>
    <row r="55" spans="1:32" x14ac:dyDescent="0.3">
      <c r="B55" t="e">
        <f>Phase3!B38</f>
        <v>#REF!</v>
      </c>
      <c r="F55" t="str">
        <f>Phase3!K38</f>
        <v>Batch05</v>
      </c>
      <c r="G55" t="str">
        <f>Phase3!L38</f>
        <v>20250410_MP_Batch05_redo_Summary</v>
      </c>
      <c r="H55" t="str">
        <f>Phase3!M38</f>
        <v>mg/kg (ppm)</v>
      </c>
      <c r="I55" s="163">
        <v>27.707019651901799</v>
      </c>
      <c r="J55" s="24" t="s">
        <v>437</v>
      </c>
      <c r="K55" s="24" t="s">
        <v>437</v>
      </c>
      <c r="L55" s="24" t="s">
        <v>437</v>
      </c>
      <c r="M55" s="24" t="s">
        <v>437</v>
      </c>
      <c r="N55" s="24" t="s">
        <v>437</v>
      </c>
      <c r="O55" s="24" t="s">
        <v>437</v>
      </c>
      <c r="P55" s="155">
        <v>4.7506358948218003E-2</v>
      </c>
      <c r="Q55" s="24" t="s">
        <v>437</v>
      </c>
      <c r="R55" s="24" t="s">
        <v>437</v>
      </c>
      <c r="S55" s="24" t="s">
        <v>437</v>
      </c>
      <c r="T55" s="24" t="s">
        <v>437</v>
      </c>
      <c r="U55" s="24" t="s">
        <v>437</v>
      </c>
      <c r="V55" s="24" t="s">
        <v>437</v>
      </c>
      <c r="W55" s="24" t="s">
        <v>437</v>
      </c>
      <c r="X55" s="24" t="s">
        <v>437</v>
      </c>
      <c r="Y55" s="24" t="s">
        <v>437</v>
      </c>
      <c r="Z55" s="24" t="s">
        <v>437</v>
      </c>
      <c r="AA55" s="24" t="s">
        <v>437</v>
      </c>
      <c r="AB55" s="24" t="s">
        <v>437</v>
      </c>
      <c r="AC55" s="24" t="s">
        <v>437</v>
      </c>
      <c r="AD55" s="24" t="s">
        <v>437</v>
      </c>
      <c r="AE55" s="24" t="s">
        <v>437</v>
      </c>
      <c r="AF55" s="24" t="s">
        <v>437</v>
      </c>
    </row>
    <row r="56" spans="1:32" x14ac:dyDescent="0.3">
      <c r="B56" s="156" t="s">
        <v>438</v>
      </c>
      <c r="H56" t="str">
        <f>Phase2!M73</f>
        <v>mg/kg (ppm)</v>
      </c>
      <c r="I56" s="165">
        <v>27.938016923884597</v>
      </c>
      <c r="J56" s="165" t="s">
        <v>437</v>
      </c>
      <c r="K56" s="165" t="s">
        <v>437</v>
      </c>
      <c r="L56" s="165" t="s">
        <v>437</v>
      </c>
      <c r="M56" s="165" t="s">
        <v>437</v>
      </c>
      <c r="N56" s="165" t="s">
        <v>437</v>
      </c>
      <c r="O56" s="165" t="s">
        <v>437</v>
      </c>
      <c r="P56" s="158">
        <v>4.9129469932791006E-2</v>
      </c>
      <c r="Q56" s="165" t="s">
        <v>437</v>
      </c>
      <c r="R56" s="165" t="s">
        <v>437</v>
      </c>
      <c r="S56" s="165" t="s">
        <v>437</v>
      </c>
      <c r="T56" s="165" t="s">
        <v>437</v>
      </c>
      <c r="U56" s="165" t="s">
        <v>437</v>
      </c>
      <c r="V56" s="165" t="s">
        <v>437</v>
      </c>
      <c r="W56" s="165" t="s">
        <v>437</v>
      </c>
      <c r="X56" s="165" t="s">
        <v>437</v>
      </c>
      <c r="Y56" s="165" t="s">
        <v>437</v>
      </c>
      <c r="Z56" s="165" t="s">
        <v>437</v>
      </c>
      <c r="AA56" s="165" t="s">
        <v>437</v>
      </c>
      <c r="AB56" s="165" t="s">
        <v>437</v>
      </c>
      <c r="AC56" s="165" t="s">
        <v>437</v>
      </c>
      <c r="AD56" s="165" t="s">
        <v>437</v>
      </c>
      <c r="AE56" s="165" t="s">
        <v>437</v>
      </c>
      <c r="AF56" s="165" t="s">
        <v>437</v>
      </c>
    </row>
    <row r="57" spans="1:32" x14ac:dyDescent="0.3">
      <c r="B57" s="159" t="s">
        <v>439</v>
      </c>
      <c r="H57" t="str">
        <f>Phase2!M74</f>
        <v>mg/kg (ppm)</v>
      </c>
      <c r="I57" s="154">
        <v>0.3266794749092613</v>
      </c>
      <c r="J57" s="154"/>
      <c r="K57" s="154"/>
      <c r="L57" s="154"/>
      <c r="M57" s="154"/>
      <c r="N57" s="154"/>
      <c r="O57" s="154"/>
      <c r="P57" s="155">
        <v>2.2954255676198841E-3</v>
      </c>
      <c r="Q57" s="154"/>
      <c r="R57" s="154"/>
      <c r="S57" s="154"/>
      <c r="T57" s="154"/>
      <c r="U57" s="154"/>
      <c r="V57" s="154"/>
      <c r="W57" s="154"/>
      <c r="X57" s="154"/>
      <c r="Y57" s="154"/>
      <c r="Z57" s="154"/>
      <c r="AA57" s="154"/>
      <c r="AB57" s="154"/>
      <c r="AC57" s="154"/>
      <c r="AD57" s="154"/>
      <c r="AE57" s="154"/>
      <c r="AF57" s="154"/>
    </row>
    <row r="58" spans="1:32" x14ac:dyDescent="0.3">
      <c r="B58" s="160" t="s">
        <v>440</v>
      </c>
      <c r="H58" t="s">
        <v>458</v>
      </c>
      <c r="I58" s="161">
        <v>1.1693008698479902E-2</v>
      </c>
      <c r="J58" s="161"/>
      <c r="K58" s="161"/>
      <c r="L58" s="161"/>
      <c r="M58" s="161"/>
      <c r="N58" s="161"/>
      <c r="O58" s="161"/>
      <c r="P58" s="161">
        <v>4.6721968927407938E-2</v>
      </c>
      <c r="Q58" s="161"/>
      <c r="R58" s="161"/>
      <c r="S58" s="161"/>
      <c r="T58" s="161"/>
      <c r="U58" s="161"/>
      <c r="V58" s="161"/>
      <c r="W58" s="161"/>
      <c r="X58" s="161"/>
      <c r="Y58" s="161"/>
      <c r="Z58" s="161"/>
      <c r="AA58" s="161"/>
      <c r="AB58" s="161"/>
      <c r="AC58" s="161"/>
      <c r="AD58" s="161"/>
      <c r="AE58" s="161"/>
      <c r="AF58" s="161"/>
    </row>
    <row r="59" spans="1:32" x14ac:dyDescent="0.3">
      <c r="A59" t="str">
        <f>Phase3!B46</f>
        <v>FA184</v>
      </c>
      <c r="B59" t="str">
        <f>Phase3!B46</f>
        <v>FA184</v>
      </c>
      <c r="C59" t="str">
        <f>Phase3!A46</f>
        <v>PFOA 1.0</v>
      </c>
      <c r="D59" t="str">
        <f>Phase3!C46</f>
        <v>Female</v>
      </c>
      <c r="E59">
        <f>Phase3!D46</f>
        <v>56</v>
      </c>
      <c r="F59" t="str">
        <f>Phase3!K46</f>
        <v>Batch07</v>
      </c>
      <c r="G59" t="str">
        <f>Phase3!L46</f>
        <v>20250422_MP_Batch07_2_Summary</v>
      </c>
      <c r="H59" t="str">
        <f>Phase3!M46</f>
        <v>mg/kg (ppm)</v>
      </c>
      <c r="I59" s="163">
        <v>44.467750319708003</v>
      </c>
      <c r="J59" s="24" t="s">
        <v>437</v>
      </c>
      <c r="K59" s="24" t="s">
        <v>437</v>
      </c>
      <c r="L59" s="24" t="s">
        <v>437</v>
      </c>
      <c r="M59" s="24" t="s">
        <v>437</v>
      </c>
      <c r="N59" s="24" t="s">
        <v>437</v>
      </c>
      <c r="O59" s="24" t="s">
        <v>437</v>
      </c>
      <c r="P59" s="24" t="s">
        <v>437</v>
      </c>
      <c r="Q59" s="24" t="s">
        <v>437</v>
      </c>
      <c r="R59" s="24" t="s">
        <v>437</v>
      </c>
      <c r="S59" s="24" t="s">
        <v>437</v>
      </c>
      <c r="T59" s="24" t="s">
        <v>437</v>
      </c>
      <c r="U59" s="24" t="s">
        <v>437</v>
      </c>
      <c r="V59" s="24" t="s">
        <v>437</v>
      </c>
      <c r="W59" s="24" t="s">
        <v>437</v>
      </c>
      <c r="X59" s="24" t="s">
        <v>437</v>
      </c>
      <c r="Y59" s="24" t="s">
        <v>437</v>
      </c>
      <c r="Z59" s="24" t="s">
        <v>437</v>
      </c>
      <c r="AA59" s="24" t="s">
        <v>437</v>
      </c>
      <c r="AB59" s="24" t="s">
        <v>437</v>
      </c>
      <c r="AC59" s="24" t="s">
        <v>437</v>
      </c>
      <c r="AD59" s="24" t="s">
        <v>437</v>
      </c>
      <c r="AE59" s="24" t="s">
        <v>437</v>
      </c>
      <c r="AF59" s="24" t="s">
        <v>437</v>
      </c>
    </row>
    <row r="60" spans="1:32" x14ac:dyDescent="0.3">
      <c r="B60" t="e">
        <f>Phase3!B47</f>
        <v>#REF!</v>
      </c>
      <c r="F60" t="str">
        <f>Phase3!K47</f>
        <v>Batch07</v>
      </c>
      <c r="G60" t="str">
        <f>Phase3!L47</f>
        <v>20250422_MP_Batch07_2_Summary</v>
      </c>
      <c r="H60" t="str">
        <f>Phase3!M47</f>
        <v>mg/kg (ppm)</v>
      </c>
      <c r="I60" s="163">
        <v>44.854204938835203</v>
      </c>
      <c r="J60" s="24" t="s">
        <v>437</v>
      </c>
      <c r="K60" s="24" t="s">
        <v>437</v>
      </c>
      <c r="L60" s="24" t="s">
        <v>437</v>
      </c>
      <c r="M60" s="24" t="s">
        <v>437</v>
      </c>
      <c r="N60" s="24" t="s">
        <v>437</v>
      </c>
      <c r="O60" s="24" t="s">
        <v>437</v>
      </c>
      <c r="P60" s="24" t="s">
        <v>437</v>
      </c>
      <c r="Q60" s="24" t="s">
        <v>437</v>
      </c>
      <c r="R60" s="24" t="s">
        <v>437</v>
      </c>
      <c r="S60" s="24" t="s">
        <v>437</v>
      </c>
      <c r="T60" s="24" t="s">
        <v>437</v>
      </c>
      <c r="U60" s="24" t="s">
        <v>437</v>
      </c>
      <c r="V60" s="24" t="s">
        <v>437</v>
      </c>
      <c r="W60" s="24" t="s">
        <v>437</v>
      </c>
      <c r="X60" s="24" t="s">
        <v>437</v>
      </c>
      <c r="Y60" s="24" t="s">
        <v>437</v>
      </c>
      <c r="Z60" s="24" t="s">
        <v>437</v>
      </c>
      <c r="AA60" s="24" t="s">
        <v>437</v>
      </c>
      <c r="AB60" s="24" t="s">
        <v>437</v>
      </c>
      <c r="AC60" s="24" t="s">
        <v>437</v>
      </c>
      <c r="AD60" s="24" t="s">
        <v>437</v>
      </c>
      <c r="AE60" s="24" t="s">
        <v>437</v>
      </c>
      <c r="AF60" s="24" t="s">
        <v>437</v>
      </c>
    </row>
    <row r="61" spans="1:32" x14ac:dyDescent="0.3">
      <c r="B61" t="e">
        <f>Phase3!B48</f>
        <v>#REF!</v>
      </c>
      <c r="F61" t="str">
        <f>Phase3!K48</f>
        <v>Batch07</v>
      </c>
      <c r="G61" t="str">
        <f>Phase3!L48</f>
        <v>20250422_MP_Batch07_2_Summary</v>
      </c>
      <c r="H61" t="str">
        <f>Phase3!M48</f>
        <v>mg/kg (ppm)</v>
      </c>
      <c r="I61" s="163">
        <v>45.585820092424996</v>
      </c>
      <c r="J61" s="24" t="s">
        <v>437</v>
      </c>
      <c r="K61" s="24" t="s">
        <v>437</v>
      </c>
      <c r="L61" s="24" t="s">
        <v>437</v>
      </c>
      <c r="M61" s="24" t="s">
        <v>437</v>
      </c>
      <c r="N61" s="24" t="s">
        <v>437</v>
      </c>
      <c r="O61" s="24" t="s">
        <v>437</v>
      </c>
      <c r="P61" s="24" t="s">
        <v>437</v>
      </c>
      <c r="Q61" s="24" t="s">
        <v>437</v>
      </c>
      <c r="R61" s="24" t="s">
        <v>437</v>
      </c>
      <c r="S61" s="24" t="s">
        <v>437</v>
      </c>
      <c r="T61" s="24" t="s">
        <v>437</v>
      </c>
      <c r="U61" s="24" t="s">
        <v>437</v>
      </c>
      <c r="V61" s="24" t="s">
        <v>437</v>
      </c>
      <c r="W61" s="24" t="s">
        <v>437</v>
      </c>
      <c r="X61" s="24" t="s">
        <v>437</v>
      </c>
      <c r="Y61" s="24" t="s">
        <v>437</v>
      </c>
      <c r="Z61" s="24" t="s">
        <v>437</v>
      </c>
      <c r="AA61" s="24" t="s">
        <v>437</v>
      </c>
      <c r="AB61" s="24" t="s">
        <v>437</v>
      </c>
      <c r="AC61" s="24" t="s">
        <v>437</v>
      </c>
      <c r="AD61" s="24" t="s">
        <v>437</v>
      </c>
      <c r="AE61" s="24" t="s">
        <v>437</v>
      </c>
      <c r="AF61" s="24" t="s">
        <v>437</v>
      </c>
    </row>
    <row r="62" spans="1:32" x14ac:dyDescent="0.3">
      <c r="B62" s="156" t="s">
        <v>438</v>
      </c>
      <c r="H62" t="str">
        <f>Phase2!M79</f>
        <v>mg/kg (ppm)</v>
      </c>
      <c r="I62" s="165">
        <v>44.969258450322734</v>
      </c>
      <c r="J62" s="165" t="s">
        <v>437</v>
      </c>
      <c r="K62" s="165" t="s">
        <v>437</v>
      </c>
      <c r="L62" s="165" t="s">
        <v>437</v>
      </c>
      <c r="M62" s="165" t="s">
        <v>437</v>
      </c>
      <c r="N62" s="165" t="s">
        <v>437</v>
      </c>
      <c r="O62" s="165" t="s">
        <v>437</v>
      </c>
      <c r="P62" s="165" t="s">
        <v>437</v>
      </c>
      <c r="Q62" s="165" t="s">
        <v>437</v>
      </c>
      <c r="R62" s="165" t="s">
        <v>437</v>
      </c>
      <c r="S62" s="165" t="s">
        <v>437</v>
      </c>
      <c r="T62" s="165" t="s">
        <v>437</v>
      </c>
      <c r="U62" s="165" t="s">
        <v>437</v>
      </c>
      <c r="V62" s="165" t="s">
        <v>437</v>
      </c>
      <c r="W62" s="165" t="s">
        <v>437</v>
      </c>
      <c r="X62" s="165" t="s">
        <v>437</v>
      </c>
      <c r="Y62" s="165" t="s">
        <v>437</v>
      </c>
      <c r="Z62" s="165" t="s">
        <v>437</v>
      </c>
      <c r="AA62" s="165" t="s">
        <v>437</v>
      </c>
      <c r="AB62" s="165" t="s">
        <v>437</v>
      </c>
      <c r="AC62" s="165" t="s">
        <v>437</v>
      </c>
      <c r="AD62" s="165" t="s">
        <v>437</v>
      </c>
      <c r="AE62" s="165" t="s">
        <v>437</v>
      </c>
      <c r="AF62" s="165" t="s">
        <v>437</v>
      </c>
    </row>
    <row r="63" spans="1:32" x14ac:dyDescent="0.3">
      <c r="B63" s="159" t="s">
        <v>439</v>
      </c>
      <c r="H63" t="str">
        <f>Phase2!M80</f>
        <v>mg/kg (ppm)</v>
      </c>
      <c r="I63" s="154">
        <v>0.56784503788011176</v>
      </c>
      <c r="J63" s="154"/>
      <c r="K63" s="154"/>
      <c r="L63" s="154"/>
      <c r="M63" s="154"/>
      <c r="N63" s="154"/>
      <c r="O63" s="154"/>
      <c r="P63" s="154"/>
      <c r="Q63" s="154"/>
      <c r="R63" s="154"/>
      <c r="S63" s="154"/>
      <c r="T63" s="154"/>
      <c r="U63" s="154"/>
      <c r="V63" s="154"/>
      <c r="W63" s="154"/>
      <c r="X63" s="154"/>
      <c r="Y63" s="154"/>
      <c r="Z63" s="154"/>
      <c r="AA63" s="154"/>
      <c r="AB63" s="154"/>
      <c r="AC63" s="154"/>
      <c r="AD63" s="154"/>
      <c r="AE63" s="154"/>
      <c r="AF63" s="154"/>
    </row>
    <row r="64" spans="1:32" x14ac:dyDescent="0.3">
      <c r="B64" s="160" t="s">
        <v>440</v>
      </c>
      <c r="H64" t="s">
        <v>458</v>
      </c>
      <c r="I64" s="161">
        <v>1.2627404975054386E-2</v>
      </c>
      <c r="J64" s="161"/>
      <c r="K64" s="161"/>
      <c r="L64" s="161"/>
      <c r="M64" s="161"/>
      <c r="N64" s="161"/>
      <c r="O64" s="161"/>
      <c r="P64" s="161"/>
      <c r="Q64" s="161"/>
      <c r="R64" s="161"/>
      <c r="S64" s="161"/>
      <c r="T64" s="161"/>
      <c r="U64" s="161"/>
      <c r="V64" s="161"/>
      <c r="W64" s="161"/>
      <c r="X64" s="161"/>
      <c r="Y64" s="161"/>
      <c r="Z64" s="161"/>
      <c r="AA64" s="161"/>
      <c r="AB64" s="161"/>
      <c r="AC64" s="161"/>
      <c r="AD64" s="161"/>
      <c r="AE64" s="161"/>
      <c r="AF64" s="161"/>
    </row>
    <row r="65" spans="1:32" x14ac:dyDescent="0.3">
      <c r="A65" t="str">
        <f>Phase3!B65</f>
        <v>FS201</v>
      </c>
      <c r="B65" t="str">
        <f>Phase3!B65</f>
        <v>FS201</v>
      </c>
      <c r="C65" t="str">
        <f>Phase3!A65</f>
        <v>PFOS 0.5</v>
      </c>
      <c r="D65" t="str">
        <f>Phase3!C65</f>
        <v>Female</v>
      </c>
      <c r="E65">
        <f>Phase3!D65</f>
        <v>56</v>
      </c>
      <c r="F65" t="str">
        <f>Phase3!K65</f>
        <v>Batch05</v>
      </c>
      <c r="G65" t="str">
        <f>Phase3!L65</f>
        <v>20250410_MP_Batch05_redo_Summary</v>
      </c>
      <c r="H65" t="str">
        <f>Phase3!M65</f>
        <v>mg/kg (ppm)</v>
      </c>
      <c r="I65" s="163" t="s">
        <v>437</v>
      </c>
      <c r="J65" s="163">
        <v>24.239916202902201</v>
      </c>
      <c r="K65" s="163" t="s">
        <v>437</v>
      </c>
      <c r="L65" s="163" t="s">
        <v>437</v>
      </c>
      <c r="M65" s="163" t="s">
        <v>437</v>
      </c>
      <c r="N65" s="163" t="s">
        <v>437</v>
      </c>
      <c r="O65" s="163" t="s">
        <v>437</v>
      </c>
      <c r="P65" s="163" t="s">
        <v>437</v>
      </c>
      <c r="Q65" s="163" t="s">
        <v>437</v>
      </c>
      <c r="R65" s="163" t="s">
        <v>437</v>
      </c>
      <c r="S65" s="163" t="s">
        <v>437</v>
      </c>
      <c r="T65" s="163" t="s">
        <v>437</v>
      </c>
      <c r="U65" s="163" t="s">
        <v>437</v>
      </c>
      <c r="V65" s="163" t="s">
        <v>437</v>
      </c>
      <c r="W65" s="163">
        <v>0.73200291254639405</v>
      </c>
      <c r="X65" s="163">
        <v>1.0883651445178979</v>
      </c>
      <c r="Y65" s="163" t="s">
        <v>437</v>
      </c>
      <c r="Z65" s="163" t="s">
        <v>437</v>
      </c>
      <c r="AA65" s="163" t="s">
        <v>437</v>
      </c>
      <c r="AB65" s="163" t="s">
        <v>437</v>
      </c>
      <c r="AC65" s="163" t="s">
        <v>437</v>
      </c>
      <c r="AD65" s="163" t="s">
        <v>437</v>
      </c>
      <c r="AE65" s="163" t="s">
        <v>437</v>
      </c>
      <c r="AF65" s="163" t="s">
        <v>437</v>
      </c>
    </row>
    <row r="66" spans="1:32" x14ac:dyDescent="0.3">
      <c r="B66" t="str">
        <f>Phase3!B66</f>
        <v>FS201-B05B06</v>
      </c>
      <c r="F66" t="str">
        <f>Phase3!K66</f>
        <v>Batch05</v>
      </c>
      <c r="G66" t="str">
        <f>Phase3!L66</f>
        <v>20250410_MP_Batch05_redo_Summary</v>
      </c>
      <c r="H66" t="str">
        <f>Phase3!M66</f>
        <v>mg/kg (ppm)</v>
      </c>
      <c r="I66" s="163" t="s">
        <v>437</v>
      </c>
      <c r="J66" s="163">
        <v>21.871733823368199</v>
      </c>
      <c r="K66" s="163" t="s">
        <v>437</v>
      </c>
      <c r="L66" s="163" t="s">
        <v>437</v>
      </c>
      <c r="M66" s="163" t="s">
        <v>437</v>
      </c>
      <c r="N66" s="163" t="s">
        <v>437</v>
      </c>
      <c r="O66" s="163" t="s">
        <v>437</v>
      </c>
      <c r="P66" s="163" t="s">
        <v>437</v>
      </c>
      <c r="Q66" s="163" t="s">
        <v>437</v>
      </c>
      <c r="R66" s="163" t="s">
        <v>437</v>
      </c>
      <c r="S66" s="163" t="s">
        <v>437</v>
      </c>
      <c r="T66" s="163" t="s">
        <v>437</v>
      </c>
      <c r="U66" s="163" t="s">
        <v>437</v>
      </c>
      <c r="V66" s="163" t="s">
        <v>437</v>
      </c>
      <c r="W66" s="163">
        <v>0.654028217723292</v>
      </c>
      <c r="X66" s="163">
        <v>0.91515855064456997</v>
      </c>
      <c r="Y66" s="163" t="s">
        <v>437</v>
      </c>
      <c r="Z66" s="163" t="s">
        <v>437</v>
      </c>
      <c r="AA66" s="163" t="s">
        <v>437</v>
      </c>
      <c r="AB66" s="163" t="s">
        <v>437</v>
      </c>
      <c r="AC66" s="163" t="s">
        <v>437</v>
      </c>
      <c r="AD66" s="163" t="s">
        <v>437</v>
      </c>
      <c r="AE66" s="163" t="s">
        <v>437</v>
      </c>
      <c r="AF66" s="163" t="s">
        <v>437</v>
      </c>
    </row>
    <row r="67" spans="1:32" x14ac:dyDescent="0.3">
      <c r="B67" t="str">
        <f>Phase3!B67</f>
        <v>FS201-B06</v>
      </c>
      <c r="F67" t="str">
        <f>Phase3!K67</f>
        <v>Batch06</v>
      </c>
      <c r="G67" t="str">
        <f>Phase3!L67</f>
        <v>20250414_MP_Batch06_Summary</v>
      </c>
      <c r="H67" t="str">
        <f>Phase3!M67</f>
        <v>mg/kg (ppm)</v>
      </c>
      <c r="I67" s="163" t="s">
        <v>437</v>
      </c>
      <c r="J67" s="163">
        <v>20.854191697749101</v>
      </c>
      <c r="K67" s="163" t="s">
        <v>437</v>
      </c>
      <c r="L67" s="163" t="s">
        <v>437</v>
      </c>
      <c r="M67" s="163" t="s">
        <v>437</v>
      </c>
      <c r="N67" s="163" t="s">
        <v>437</v>
      </c>
      <c r="O67" s="163" t="s">
        <v>437</v>
      </c>
      <c r="P67" s="163" t="s">
        <v>437</v>
      </c>
      <c r="Q67" s="163" t="s">
        <v>437</v>
      </c>
      <c r="R67" s="163" t="s">
        <v>437</v>
      </c>
      <c r="S67" s="163" t="s">
        <v>437</v>
      </c>
      <c r="T67" s="163" t="s">
        <v>437</v>
      </c>
      <c r="U67" s="163" t="s">
        <v>437</v>
      </c>
      <c r="V67" s="163" t="s">
        <v>437</v>
      </c>
      <c r="W67" s="163">
        <v>0.63634721634335001</v>
      </c>
      <c r="X67" s="163">
        <v>0.98126540060492995</v>
      </c>
      <c r="Y67" s="163" t="s">
        <v>437</v>
      </c>
      <c r="Z67" s="163" t="s">
        <v>437</v>
      </c>
      <c r="AA67" s="163" t="s">
        <v>437</v>
      </c>
      <c r="AB67" s="163" t="s">
        <v>437</v>
      </c>
      <c r="AC67" s="163" t="s">
        <v>437</v>
      </c>
      <c r="AD67" s="163" t="s">
        <v>437</v>
      </c>
      <c r="AE67" s="163" t="s">
        <v>437</v>
      </c>
      <c r="AF67" s="163" t="s">
        <v>437</v>
      </c>
    </row>
    <row r="68" spans="1:32" x14ac:dyDescent="0.3">
      <c r="B68" s="156" t="s">
        <v>438</v>
      </c>
      <c r="H68" t="str">
        <f>Phase2!M85</f>
        <v>mg/kg (ppm)</v>
      </c>
      <c r="I68" s="165" t="s">
        <v>437</v>
      </c>
      <c r="J68" s="165">
        <v>22.321947241339831</v>
      </c>
      <c r="K68" s="165" t="s">
        <v>437</v>
      </c>
      <c r="L68" s="165" t="s">
        <v>437</v>
      </c>
      <c r="M68" s="165" t="s">
        <v>437</v>
      </c>
      <c r="N68" s="165" t="s">
        <v>437</v>
      </c>
      <c r="O68" s="165" t="s">
        <v>437</v>
      </c>
      <c r="P68" s="165" t="s">
        <v>437</v>
      </c>
      <c r="Q68" s="165" t="s">
        <v>437</v>
      </c>
      <c r="R68" s="165" t="s">
        <v>437</v>
      </c>
      <c r="S68" s="165" t="s">
        <v>437</v>
      </c>
      <c r="T68" s="165" t="s">
        <v>437</v>
      </c>
      <c r="U68" s="165" t="s">
        <v>437</v>
      </c>
      <c r="V68" s="165" t="s">
        <v>437</v>
      </c>
      <c r="W68" s="157">
        <v>0.67412611553767876</v>
      </c>
      <c r="X68" s="157">
        <v>0.99492969858913261</v>
      </c>
      <c r="Y68" s="165" t="s">
        <v>437</v>
      </c>
      <c r="Z68" s="165" t="s">
        <v>437</v>
      </c>
      <c r="AA68" s="165" t="s">
        <v>437</v>
      </c>
      <c r="AB68" s="165" t="s">
        <v>437</v>
      </c>
      <c r="AC68" s="165" t="s">
        <v>437</v>
      </c>
      <c r="AD68" s="165" t="s">
        <v>437</v>
      </c>
      <c r="AE68" s="165" t="s">
        <v>437</v>
      </c>
      <c r="AF68" s="165" t="s">
        <v>437</v>
      </c>
    </row>
    <row r="69" spans="1:32" x14ac:dyDescent="0.3">
      <c r="B69" s="159" t="s">
        <v>439</v>
      </c>
      <c r="H69" t="str">
        <f>Phase2!M86</f>
        <v>mg/kg (ppm)</v>
      </c>
      <c r="I69" s="154"/>
      <c r="J69" s="154">
        <v>1.7371821140829842</v>
      </c>
      <c r="K69" s="154"/>
      <c r="L69" s="154"/>
      <c r="M69" s="154"/>
      <c r="N69" s="154"/>
      <c r="O69" s="154"/>
      <c r="P69" s="154"/>
      <c r="Q69" s="154"/>
      <c r="R69" s="154"/>
      <c r="S69" s="154"/>
      <c r="T69" s="154"/>
      <c r="U69" s="154"/>
      <c r="V69" s="154"/>
      <c r="W69" s="154">
        <v>5.089643579309272E-2</v>
      </c>
      <c r="X69" s="154">
        <v>8.7408042077664699E-2</v>
      </c>
      <c r="Y69" s="154"/>
      <c r="Z69" s="154"/>
      <c r="AA69" s="154"/>
      <c r="AB69" s="154"/>
      <c r="AC69" s="154"/>
      <c r="AD69" s="154"/>
      <c r="AE69" s="154"/>
      <c r="AF69" s="154"/>
    </row>
    <row r="70" spans="1:32" x14ac:dyDescent="0.3">
      <c r="B70" s="160" t="s">
        <v>440</v>
      </c>
      <c r="H70" t="s">
        <v>458</v>
      </c>
      <c r="I70" s="161"/>
      <c r="J70" s="161">
        <v>7.7823950361541716E-2</v>
      </c>
      <c r="K70" s="161"/>
      <c r="L70" s="161"/>
      <c r="M70" s="161"/>
      <c r="N70" s="161"/>
      <c r="O70" s="161"/>
      <c r="P70" s="161"/>
      <c r="Q70" s="161"/>
      <c r="R70" s="161"/>
      <c r="S70" s="161"/>
      <c r="T70" s="161"/>
      <c r="U70" s="161"/>
      <c r="V70" s="161"/>
      <c r="W70" s="161">
        <v>7.5499872531266707E-2</v>
      </c>
      <c r="X70" s="161">
        <v>8.7853485730312722E-2</v>
      </c>
      <c r="Y70" s="161"/>
      <c r="Z70" s="161"/>
      <c r="AA70" s="161"/>
      <c r="AB70" s="161"/>
      <c r="AC70" s="161"/>
      <c r="AD70" s="161"/>
      <c r="AE70" s="161"/>
      <c r="AF70" s="161"/>
    </row>
    <row r="71" spans="1:32" x14ac:dyDescent="0.3">
      <c r="A71" t="str">
        <f>Phase3!B71</f>
        <v>FS205</v>
      </c>
      <c r="B71" t="str">
        <f>Phase3!B71</f>
        <v>FS205</v>
      </c>
      <c r="C71" t="str">
        <f>Phase3!A71</f>
        <v>PFOS 0.5</v>
      </c>
      <c r="D71" t="str">
        <f>Phase3!C71</f>
        <v>Female</v>
      </c>
      <c r="E71">
        <f>Phase3!D71</f>
        <v>56</v>
      </c>
      <c r="F71" t="str">
        <f>Phase3!K71</f>
        <v>Batch05</v>
      </c>
      <c r="G71" t="str">
        <f>Phase3!L71</f>
        <v>20250410_MP_Batch05_redo_Summary</v>
      </c>
      <c r="H71" t="str">
        <f>Phase3!M71</f>
        <v>mg/kg (ppm)</v>
      </c>
      <c r="I71" s="163" t="s">
        <v>437</v>
      </c>
      <c r="J71" s="163">
        <v>91.310171588093596</v>
      </c>
      <c r="K71" s="163" t="s">
        <v>437</v>
      </c>
      <c r="L71" s="163" t="s">
        <v>437</v>
      </c>
      <c r="M71" s="163" t="s">
        <v>437</v>
      </c>
      <c r="N71" s="163" t="s">
        <v>437</v>
      </c>
      <c r="O71" s="163" t="s">
        <v>437</v>
      </c>
      <c r="P71" s="163" t="s">
        <v>437</v>
      </c>
      <c r="Q71" s="163" t="s">
        <v>437</v>
      </c>
      <c r="R71" s="163" t="s">
        <v>437</v>
      </c>
      <c r="S71" s="163" t="s">
        <v>437</v>
      </c>
      <c r="T71" s="163" t="s">
        <v>437</v>
      </c>
      <c r="U71" s="163" t="s">
        <v>437</v>
      </c>
      <c r="V71" s="163" t="s">
        <v>437</v>
      </c>
      <c r="W71" s="154">
        <v>2.2438033820641001</v>
      </c>
      <c r="X71" s="154">
        <v>3.9109002562703199</v>
      </c>
      <c r="Y71" s="163" t="s">
        <v>437</v>
      </c>
      <c r="Z71" s="163" t="s">
        <v>437</v>
      </c>
      <c r="AA71" s="163" t="s">
        <v>437</v>
      </c>
      <c r="AB71" s="163" t="s">
        <v>437</v>
      </c>
      <c r="AC71" s="163" t="s">
        <v>437</v>
      </c>
      <c r="AD71" s="163" t="s">
        <v>437</v>
      </c>
      <c r="AE71" s="163" t="s">
        <v>437</v>
      </c>
      <c r="AF71" s="163" t="s">
        <v>437</v>
      </c>
    </row>
    <row r="72" spans="1:32" x14ac:dyDescent="0.3">
      <c r="B72" t="e">
        <f>Phase3!B72</f>
        <v>#REF!</v>
      </c>
      <c r="F72" t="str">
        <f>Phase3!K72</f>
        <v>Batch05</v>
      </c>
      <c r="G72" t="str">
        <f>Phase3!L72</f>
        <v>20250410_MP_Batch05_redo_Summary</v>
      </c>
      <c r="H72" t="str">
        <f>Phase3!M72</f>
        <v>mg/kg (ppm)</v>
      </c>
      <c r="I72" s="163" t="s">
        <v>437</v>
      </c>
      <c r="J72" s="163">
        <v>81.304254450310196</v>
      </c>
      <c r="K72" s="163" t="s">
        <v>437</v>
      </c>
      <c r="L72" s="163" t="s">
        <v>437</v>
      </c>
      <c r="M72" s="163" t="s">
        <v>437</v>
      </c>
      <c r="N72" s="163" t="s">
        <v>437</v>
      </c>
      <c r="O72" s="163" t="s">
        <v>437</v>
      </c>
      <c r="P72" s="163" t="s">
        <v>437</v>
      </c>
      <c r="Q72" s="163" t="s">
        <v>437</v>
      </c>
      <c r="R72" s="163" t="s">
        <v>437</v>
      </c>
      <c r="S72" s="163" t="s">
        <v>437</v>
      </c>
      <c r="T72" s="163" t="s">
        <v>437</v>
      </c>
      <c r="U72" s="163" t="s">
        <v>437</v>
      </c>
      <c r="V72" s="163" t="s">
        <v>437</v>
      </c>
      <c r="W72" s="154">
        <v>1.966178994010062</v>
      </c>
      <c r="X72" s="154">
        <v>3.17739180922772</v>
      </c>
      <c r="Y72" s="163" t="s">
        <v>437</v>
      </c>
      <c r="Z72" s="163" t="s">
        <v>437</v>
      </c>
      <c r="AA72" s="163" t="s">
        <v>437</v>
      </c>
      <c r="AB72" s="163" t="s">
        <v>437</v>
      </c>
      <c r="AC72" s="163" t="s">
        <v>437</v>
      </c>
      <c r="AD72" s="163" t="s">
        <v>437</v>
      </c>
      <c r="AE72" s="163" t="s">
        <v>437</v>
      </c>
      <c r="AF72" s="163" t="s">
        <v>437</v>
      </c>
    </row>
    <row r="73" spans="1:32" x14ac:dyDescent="0.3">
      <c r="B73" s="156" t="s">
        <v>438</v>
      </c>
      <c r="H73" t="str">
        <f>Phase3!M73</f>
        <v>mg/kg (ppm)</v>
      </c>
      <c r="I73" s="165" t="s">
        <v>437</v>
      </c>
      <c r="J73" s="165">
        <v>86.307213019201896</v>
      </c>
      <c r="K73" s="165" t="s">
        <v>437</v>
      </c>
      <c r="L73" s="165" t="s">
        <v>437</v>
      </c>
      <c r="M73" s="165" t="s">
        <v>437</v>
      </c>
      <c r="N73" s="165" t="s">
        <v>437</v>
      </c>
      <c r="O73" s="165" t="s">
        <v>437</v>
      </c>
      <c r="P73" s="165" t="s">
        <v>437</v>
      </c>
      <c r="Q73" s="165" t="s">
        <v>437</v>
      </c>
      <c r="R73" s="165" t="s">
        <v>437</v>
      </c>
      <c r="S73" s="165" t="s">
        <v>437</v>
      </c>
      <c r="T73" s="165" t="s">
        <v>437</v>
      </c>
      <c r="U73" s="165" t="s">
        <v>437</v>
      </c>
      <c r="V73" s="165" t="s">
        <v>437</v>
      </c>
      <c r="W73" s="157">
        <v>2.1049911880370811</v>
      </c>
      <c r="X73" s="157">
        <v>3.54414603274902</v>
      </c>
      <c r="Y73" s="165" t="s">
        <v>437</v>
      </c>
      <c r="Z73" s="165" t="s">
        <v>437</v>
      </c>
      <c r="AA73" s="165" t="s">
        <v>437</v>
      </c>
      <c r="AB73" s="165" t="s">
        <v>437</v>
      </c>
      <c r="AC73" s="165" t="s">
        <v>437</v>
      </c>
      <c r="AD73" s="165" t="s">
        <v>437</v>
      </c>
      <c r="AE73" s="165" t="s">
        <v>437</v>
      </c>
      <c r="AF73" s="165" t="s">
        <v>437</v>
      </c>
    </row>
    <row r="74" spans="1:32" x14ac:dyDescent="0.3">
      <c r="B74" s="159" t="s">
        <v>439</v>
      </c>
      <c r="H74" t="str">
        <f>Phase3!M74</f>
        <v>mg/kg (ppm)</v>
      </c>
      <c r="I74" s="154"/>
      <c r="J74" s="154">
        <v>7.0752518601173318</v>
      </c>
      <c r="K74" s="154"/>
      <c r="L74" s="154"/>
      <c r="M74" s="154"/>
      <c r="N74" s="154"/>
      <c r="O74" s="154"/>
      <c r="P74" s="154"/>
      <c r="Q74" s="154"/>
      <c r="R74" s="154"/>
      <c r="S74" s="154"/>
      <c r="T74" s="154"/>
      <c r="U74" s="154"/>
      <c r="V74" s="154"/>
      <c r="W74" s="154">
        <v>0.19631008741577588</v>
      </c>
      <c r="X74" s="154">
        <v>0.51866879696143531</v>
      </c>
      <c r="Y74" s="154"/>
      <c r="Z74" s="154"/>
      <c r="AA74" s="154"/>
      <c r="AB74" s="154"/>
      <c r="AC74" s="154"/>
      <c r="AD74" s="154"/>
      <c r="AE74" s="154"/>
      <c r="AF74" s="154"/>
    </row>
    <row r="75" spans="1:32" x14ac:dyDescent="0.3">
      <c r="B75" s="160" t="s">
        <v>440</v>
      </c>
      <c r="H75" t="s">
        <v>458</v>
      </c>
      <c r="I75" s="161"/>
      <c r="J75" s="161">
        <v>8.1977526705018358E-2</v>
      </c>
      <c r="K75" s="161"/>
      <c r="L75" s="161"/>
      <c r="M75" s="161"/>
      <c r="N75" s="161"/>
      <c r="O75" s="161"/>
      <c r="P75" s="161"/>
      <c r="Q75" s="161"/>
      <c r="R75" s="161"/>
      <c r="S75" s="161"/>
      <c r="T75" s="161"/>
      <c r="U75" s="161"/>
      <c r="V75" s="161"/>
      <c r="W75" s="161">
        <v>9.325933929387914E-2</v>
      </c>
      <c r="X75" s="161">
        <v>0.14634521043116538</v>
      </c>
      <c r="Y75" s="161"/>
      <c r="Z75" s="161"/>
      <c r="AA75" s="161"/>
      <c r="AB75" s="161"/>
      <c r="AC75" s="161"/>
      <c r="AD75" s="161"/>
      <c r="AE75" s="161"/>
      <c r="AF75" s="161"/>
    </row>
    <row r="78" spans="1:32" x14ac:dyDescent="0.3">
      <c r="A78" t="s">
        <v>461</v>
      </c>
      <c r="B78" t="s">
        <v>460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A24C8-E5A3-4750-A386-96F5A984F34B}">
  <dimension ref="A1:AK79"/>
  <sheetViews>
    <sheetView tabSelected="1" zoomScale="70" zoomScaleNormal="70" workbookViewId="0">
      <pane xSplit="6" ySplit="4" topLeftCell="N52" activePane="bottomRight" state="frozen"/>
      <selection pane="topRight" activeCell="G1" sqref="G1"/>
      <selection pane="bottomLeft" activeCell="A5" sqref="A5"/>
      <selection pane="bottomRight" activeCell="AK16" sqref="N16:AK32"/>
    </sheetView>
  </sheetViews>
  <sheetFormatPr defaultColWidth="8.6640625" defaultRowHeight="14.4" x14ac:dyDescent="0.3"/>
  <cols>
    <col min="1" max="1" width="27.109375" style="82" customWidth="1"/>
    <col min="2" max="2" width="9.44140625" style="82" customWidth="1"/>
    <col min="3" max="3" width="6.88671875" style="82" bestFit="1" customWidth="1"/>
    <col min="4" max="4" width="8.6640625" style="82" bestFit="1" customWidth="1"/>
    <col min="5" max="5" width="5.21875" style="82" bestFit="1" customWidth="1"/>
    <col min="6" max="6" width="8.5546875" style="82" bestFit="1" customWidth="1"/>
    <col min="7" max="7" width="8.6640625" style="82"/>
    <col min="8" max="8" width="3.88671875" style="82" bestFit="1" customWidth="1"/>
    <col min="9" max="9" width="35.88671875" style="82" customWidth="1"/>
    <col min="10" max="10" width="8.88671875" style="82" bestFit="1" customWidth="1"/>
    <col min="11" max="12" width="20.109375" style="82" customWidth="1"/>
    <col min="13" max="13" width="13.33203125" style="82" customWidth="1"/>
    <col min="14" max="14" width="17.109375" style="82" customWidth="1"/>
    <col min="15" max="15" width="16.21875" style="82" customWidth="1"/>
    <col min="16" max="37" width="10.6640625" style="82" customWidth="1"/>
    <col min="38" max="16384" width="8.6640625" style="82"/>
  </cols>
  <sheetData>
    <row r="1" spans="1:37" ht="17.399999999999999" x14ac:dyDescent="0.35">
      <c r="A1" s="166" t="s">
        <v>87</v>
      </c>
      <c r="B1" s="1"/>
      <c r="C1" s="1"/>
      <c r="D1" s="1"/>
      <c r="E1" s="1"/>
      <c r="F1" s="1"/>
      <c r="G1" s="1"/>
    </row>
    <row r="2" spans="1:37" x14ac:dyDescent="0.3">
      <c r="A2" s="2" t="s">
        <v>350</v>
      </c>
      <c r="B2" s="2"/>
      <c r="C2" s="2"/>
      <c r="D2" s="1"/>
      <c r="E2" s="1"/>
      <c r="F2" s="1"/>
      <c r="G2" s="1"/>
    </row>
    <row r="3" spans="1:37" x14ac:dyDescent="0.3">
      <c r="A3" s="1"/>
      <c r="B3" s="1"/>
      <c r="C3" s="1"/>
      <c r="D3" s="1"/>
      <c r="E3" s="1"/>
      <c r="F3" s="1"/>
      <c r="G3" s="1"/>
    </row>
    <row r="4" spans="1:37" ht="44.1" customHeight="1" thickBot="1" x14ac:dyDescent="0.35">
      <c r="A4" s="3" t="s">
        <v>0</v>
      </c>
      <c r="B4" s="4" t="s">
        <v>1</v>
      </c>
      <c r="C4" s="3" t="s">
        <v>2</v>
      </c>
      <c r="D4" s="4" t="s">
        <v>3</v>
      </c>
      <c r="E4" s="5" t="s">
        <v>4</v>
      </c>
      <c r="F4" s="6" t="s">
        <v>5</v>
      </c>
      <c r="G4" s="224" t="s">
        <v>338</v>
      </c>
      <c r="H4" s="225"/>
      <c r="I4" s="7" t="s">
        <v>6</v>
      </c>
      <c r="J4" s="83" t="s">
        <v>349</v>
      </c>
      <c r="K4" s="123" t="s">
        <v>336</v>
      </c>
      <c r="L4" s="123" t="s">
        <v>442</v>
      </c>
      <c r="M4" s="123" t="s">
        <v>443</v>
      </c>
      <c r="N4" s="126" t="s">
        <v>65</v>
      </c>
      <c r="O4" s="126" t="s">
        <v>48</v>
      </c>
      <c r="P4" s="126" t="s">
        <v>407</v>
      </c>
      <c r="Q4" s="126" t="s">
        <v>408</v>
      </c>
      <c r="R4" s="126" t="s">
        <v>409</v>
      </c>
      <c r="S4" s="126" t="s">
        <v>410</v>
      </c>
      <c r="T4" s="126" t="s">
        <v>411</v>
      </c>
      <c r="U4" s="126" t="s">
        <v>412</v>
      </c>
      <c r="V4" s="126" t="s">
        <v>413</v>
      </c>
      <c r="W4" s="126" t="s">
        <v>414</v>
      </c>
      <c r="X4" s="126" t="s">
        <v>415</v>
      </c>
      <c r="Y4" s="126" t="s">
        <v>416</v>
      </c>
      <c r="Z4" s="126" t="s">
        <v>417</v>
      </c>
      <c r="AA4" s="126" t="s">
        <v>418</v>
      </c>
      <c r="AB4" s="126" t="s">
        <v>419</v>
      </c>
      <c r="AC4" s="126" t="s">
        <v>420</v>
      </c>
      <c r="AD4" s="126" t="s">
        <v>421</v>
      </c>
      <c r="AE4" s="126" t="s">
        <v>422</v>
      </c>
      <c r="AF4" s="126" t="s">
        <v>423</v>
      </c>
      <c r="AG4" s="126" t="s">
        <v>424</v>
      </c>
      <c r="AH4" s="126" t="s">
        <v>425</v>
      </c>
      <c r="AI4" s="126" t="s">
        <v>426</v>
      </c>
      <c r="AJ4" s="126" t="s">
        <v>427</v>
      </c>
      <c r="AK4" s="167" t="s">
        <v>428</v>
      </c>
    </row>
    <row r="5" spans="1:37" ht="15" thickTop="1" x14ac:dyDescent="0.3">
      <c r="A5" s="8" t="s">
        <v>7</v>
      </c>
      <c r="B5" s="9" t="s">
        <v>8</v>
      </c>
      <c r="C5" s="9" t="s">
        <v>9</v>
      </c>
      <c r="D5" s="168">
        <v>28</v>
      </c>
      <c r="E5" s="226" t="s">
        <v>10</v>
      </c>
      <c r="F5" s="226"/>
      <c r="G5" s="227">
        <v>45</v>
      </c>
      <c r="H5" s="227">
        <v>45</v>
      </c>
      <c r="I5" s="10"/>
      <c r="K5" s="82" t="s">
        <v>378</v>
      </c>
      <c r="L5" s="82" t="s">
        <v>445</v>
      </c>
      <c r="M5" s="124" t="s">
        <v>444</v>
      </c>
      <c r="N5" s="169">
        <v>0.22994445521347998</v>
      </c>
      <c r="O5" s="171">
        <v>2.2640513192131202</v>
      </c>
      <c r="P5" s="169">
        <v>1.47689781707529</v>
      </c>
      <c r="Q5" s="169" t="s">
        <v>437</v>
      </c>
      <c r="R5" s="169" t="s">
        <v>437</v>
      </c>
      <c r="S5" s="169" t="s">
        <v>437</v>
      </c>
      <c r="T5" s="169">
        <v>0.30549667425888</v>
      </c>
      <c r="U5" s="169">
        <v>0.31054771057878</v>
      </c>
      <c r="V5" s="169">
        <v>0.21759415223855</v>
      </c>
      <c r="W5" s="171" t="s">
        <v>437</v>
      </c>
      <c r="X5" s="171" t="s">
        <v>437</v>
      </c>
      <c r="Y5" s="171" t="s">
        <v>437</v>
      </c>
      <c r="Z5" s="169">
        <v>0.32422307140644002</v>
      </c>
      <c r="AA5" s="169" t="s">
        <v>437</v>
      </c>
      <c r="AB5" s="171" t="s">
        <v>437</v>
      </c>
      <c r="AC5" s="171" t="s">
        <v>437</v>
      </c>
      <c r="AD5" s="171" t="s">
        <v>437</v>
      </c>
      <c r="AE5" s="171" t="s">
        <v>437</v>
      </c>
      <c r="AF5" s="171" t="s">
        <v>437</v>
      </c>
      <c r="AG5" s="171" t="s">
        <v>437</v>
      </c>
      <c r="AH5" s="171" t="s">
        <v>437</v>
      </c>
      <c r="AI5" s="171" t="s">
        <v>437</v>
      </c>
      <c r="AJ5" s="171" t="s">
        <v>437</v>
      </c>
      <c r="AK5" s="171" t="s">
        <v>295</v>
      </c>
    </row>
    <row r="6" spans="1:37" x14ac:dyDescent="0.3">
      <c r="A6" s="11" t="s">
        <v>7</v>
      </c>
      <c r="B6" s="12" t="s">
        <v>11</v>
      </c>
      <c r="C6" s="12" t="s">
        <v>9</v>
      </c>
      <c r="D6" s="172">
        <v>28</v>
      </c>
      <c r="E6" s="222" t="s">
        <v>10</v>
      </c>
      <c r="F6" s="222"/>
      <c r="G6" s="223">
        <v>45</v>
      </c>
      <c r="H6" s="223">
        <v>45</v>
      </c>
      <c r="I6" s="13"/>
      <c r="K6" s="82" t="s">
        <v>378</v>
      </c>
      <c r="L6" s="82" t="s">
        <v>445</v>
      </c>
      <c r="M6" s="124" t="s">
        <v>444</v>
      </c>
      <c r="N6" s="169">
        <v>0.47982498109641003</v>
      </c>
      <c r="O6" s="171">
        <v>2.4814785673131601</v>
      </c>
      <c r="P6" s="169">
        <v>0.82772982237533999</v>
      </c>
      <c r="Q6" s="169" t="s">
        <v>437</v>
      </c>
      <c r="R6" s="169" t="s">
        <v>437</v>
      </c>
      <c r="S6" s="169" t="s">
        <v>437</v>
      </c>
      <c r="T6" s="169">
        <v>0.20401363809701001</v>
      </c>
      <c r="U6" s="169">
        <v>0.21179122757697</v>
      </c>
      <c r="V6" s="169">
        <v>0.15212478958587</v>
      </c>
      <c r="W6" s="171" t="s">
        <v>437</v>
      </c>
      <c r="X6" s="171" t="s">
        <v>437</v>
      </c>
      <c r="Y6" s="171" t="s">
        <v>437</v>
      </c>
      <c r="Z6" s="169" t="s">
        <v>437</v>
      </c>
      <c r="AA6" s="169" t="s">
        <v>437</v>
      </c>
      <c r="AB6" s="171" t="s">
        <v>437</v>
      </c>
      <c r="AC6" s="171" t="s">
        <v>437</v>
      </c>
      <c r="AD6" s="171" t="s">
        <v>437</v>
      </c>
      <c r="AE6" s="171" t="s">
        <v>437</v>
      </c>
      <c r="AF6" s="171" t="s">
        <v>437</v>
      </c>
      <c r="AG6" s="171" t="s">
        <v>437</v>
      </c>
      <c r="AH6" s="171" t="s">
        <v>437</v>
      </c>
      <c r="AI6" s="171" t="s">
        <v>437</v>
      </c>
      <c r="AJ6" s="171" t="s">
        <v>437</v>
      </c>
      <c r="AK6" s="171" t="s">
        <v>295</v>
      </c>
    </row>
    <row r="7" spans="1:37" x14ac:dyDescent="0.3">
      <c r="A7" s="11" t="s">
        <v>7</v>
      </c>
      <c r="B7" s="12" t="s">
        <v>12</v>
      </c>
      <c r="C7" s="12" t="s">
        <v>9</v>
      </c>
      <c r="D7" s="173">
        <v>28</v>
      </c>
      <c r="E7" s="222" t="s">
        <v>10</v>
      </c>
      <c r="F7" s="222"/>
      <c r="G7" s="223">
        <v>25</v>
      </c>
      <c r="H7" s="223">
        <v>25</v>
      </c>
      <c r="I7" s="13"/>
      <c r="K7" s="82" t="s">
        <v>378</v>
      </c>
      <c r="L7" s="82" t="s">
        <v>445</v>
      </c>
      <c r="M7" s="124" t="s">
        <v>444</v>
      </c>
      <c r="N7" s="169">
        <v>0.45673672543150001</v>
      </c>
      <c r="O7" s="171">
        <v>2.5609839735108704</v>
      </c>
      <c r="P7" s="169">
        <v>0.93198749822725002</v>
      </c>
      <c r="Q7" s="169" t="s">
        <v>437</v>
      </c>
      <c r="R7" s="169" t="s">
        <v>437</v>
      </c>
      <c r="S7" s="169" t="s">
        <v>437</v>
      </c>
      <c r="T7" s="169">
        <v>0.23957616831910999</v>
      </c>
      <c r="U7" s="169">
        <v>0.20644208028788999</v>
      </c>
      <c r="V7" s="169">
        <v>0.15191280743890001</v>
      </c>
      <c r="W7" s="171" t="s">
        <v>437</v>
      </c>
      <c r="X7" s="171" t="s">
        <v>437</v>
      </c>
      <c r="Y7" s="171" t="s">
        <v>437</v>
      </c>
      <c r="Z7" s="169">
        <v>0.32132545517179001</v>
      </c>
      <c r="AA7" s="169" t="s">
        <v>437</v>
      </c>
      <c r="AB7" s="171" t="s">
        <v>437</v>
      </c>
      <c r="AC7" s="171" t="s">
        <v>437</v>
      </c>
      <c r="AD7" s="171" t="s">
        <v>437</v>
      </c>
      <c r="AE7" s="171" t="s">
        <v>437</v>
      </c>
      <c r="AF7" s="171" t="s">
        <v>437</v>
      </c>
      <c r="AG7" s="171" t="s">
        <v>437</v>
      </c>
      <c r="AH7" s="171" t="s">
        <v>437</v>
      </c>
      <c r="AI7" s="171" t="s">
        <v>437</v>
      </c>
      <c r="AJ7" s="171" t="s">
        <v>437</v>
      </c>
      <c r="AK7" s="171" t="s">
        <v>295</v>
      </c>
    </row>
    <row r="8" spans="1:37" x14ac:dyDescent="0.3">
      <c r="A8" s="11" t="s">
        <v>7</v>
      </c>
      <c r="B8" s="12" t="s">
        <v>13</v>
      </c>
      <c r="C8" s="12" t="s">
        <v>9</v>
      </c>
      <c r="D8" s="173">
        <v>28</v>
      </c>
      <c r="E8" s="222" t="s">
        <v>10</v>
      </c>
      <c r="F8" s="222"/>
      <c r="G8" s="223">
        <v>25</v>
      </c>
      <c r="H8" s="223">
        <v>25</v>
      </c>
      <c r="I8" s="13" t="s">
        <v>339</v>
      </c>
      <c r="K8" s="82" t="s">
        <v>378</v>
      </c>
      <c r="L8" s="82" t="s">
        <v>445</v>
      </c>
      <c r="M8" s="124" t="s">
        <v>444</v>
      </c>
      <c r="N8" s="169" t="s">
        <v>437</v>
      </c>
      <c r="O8" s="171">
        <v>2.3048753997406699</v>
      </c>
      <c r="P8" s="169">
        <v>0.93886806201320006</v>
      </c>
      <c r="Q8" s="169" t="s">
        <v>437</v>
      </c>
      <c r="R8" s="169" t="s">
        <v>437</v>
      </c>
      <c r="S8" s="169" t="s">
        <v>437</v>
      </c>
      <c r="T8" s="169">
        <v>0.25037736130038002</v>
      </c>
      <c r="U8" s="169">
        <v>0.25178583232829999</v>
      </c>
      <c r="V8" s="169">
        <v>0.18274725472283998</v>
      </c>
      <c r="W8" s="171" t="s">
        <v>437</v>
      </c>
      <c r="X8" s="171" t="s">
        <v>437</v>
      </c>
      <c r="Y8" s="171" t="s">
        <v>437</v>
      </c>
      <c r="Z8" s="169">
        <v>0.37202810589603003</v>
      </c>
      <c r="AA8" s="169" t="s">
        <v>437</v>
      </c>
      <c r="AB8" s="171" t="s">
        <v>437</v>
      </c>
      <c r="AC8" s="171" t="s">
        <v>437</v>
      </c>
      <c r="AD8" s="171" t="s">
        <v>437</v>
      </c>
      <c r="AE8" s="171" t="s">
        <v>437</v>
      </c>
      <c r="AF8" s="171" t="s">
        <v>437</v>
      </c>
      <c r="AG8" s="171" t="s">
        <v>437</v>
      </c>
      <c r="AH8" s="171" t="s">
        <v>437</v>
      </c>
      <c r="AI8" s="171" t="s">
        <v>437</v>
      </c>
      <c r="AJ8" s="171" t="s">
        <v>437</v>
      </c>
      <c r="AK8" s="171" t="s">
        <v>295</v>
      </c>
    </row>
    <row r="9" spans="1:37" x14ac:dyDescent="0.3">
      <c r="A9" s="11" t="s">
        <v>7</v>
      </c>
      <c r="B9" s="12" t="s">
        <v>14</v>
      </c>
      <c r="C9" s="12" t="s">
        <v>9</v>
      </c>
      <c r="D9" s="173">
        <v>28</v>
      </c>
      <c r="E9" s="222" t="s">
        <v>10</v>
      </c>
      <c r="F9" s="222"/>
      <c r="G9" s="223">
        <v>25</v>
      </c>
      <c r="H9" s="223">
        <v>25</v>
      </c>
      <c r="I9" s="13" t="s">
        <v>339</v>
      </c>
      <c r="K9" s="82" t="s">
        <v>378</v>
      </c>
      <c r="L9" s="82" t="s">
        <v>445</v>
      </c>
      <c r="M9" s="124" t="s">
        <v>444</v>
      </c>
      <c r="N9" s="169" t="s">
        <v>437</v>
      </c>
      <c r="O9" s="171">
        <v>2.9554078740725798</v>
      </c>
      <c r="P9" s="169">
        <v>0.79106528750447003</v>
      </c>
      <c r="Q9" s="169" t="s">
        <v>437</v>
      </c>
      <c r="R9" s="169" t="s">
        <v>437</v>
      </c>
      <c r="S9" s="169" t="s">
        <v>437</v>
      </c>
      <c r="T9" s="169">
        <v>0.28557811456494003</v>
      </c>
      <c r="U9" s="169">
        <v>0.28580635112413</v>
      </c>
      <c r="V9" s="169">
        <v>0.21658420620620999</v>
      </c>
      <c r="W9" s="171" t="s">
        <v>437</v>
      </c>
      <c r="X9" s="171" t="s">
        <v>437</v>
      </c>
      <c r="Y9" s="171" t="s">
        <v>437</v>
      </c>
      <c r="Z9" s="169">
        <v>0.45296037957434998</v>
      </c>
      <c r="AA9" s="169" t="s">
        <v>437</v>
      </c>
      <c r="AB9" s="171" t="s">
        <v>437</v>
      </c>
      <c r="AC9" s="171" t="s">
        <v>437</v>
      </c>
      <c r="AD9" s="171" t="s">
        <v>437</v>
      </c>
      <c r="AE9" s="171" t="s">
        <v>437</v>
      </c>
      <c r="AF9" s="171" t="s">
        <v>437</v>
      </c>
      <c r="AG9" s="171" t="s">
        <v>437</v>
      </c>
      <c r="AH9" s="171" t="s">
        <v>437</v>
      </c>
      <c r="AI9" s="171" t="s">
        <v>437</v>
      </c>
      <c r="AJ9" s="171" t="s">
        <v>437</v>
      </c>
      <c r="AK9" s="171" t="s">
        <v>295</v>
      </c>
    </row>
    <row r="10" spans="1:37" x14ac:dyDescent="0.3">
      <c r="A10" s="11" t="s">
        <v>7</v>
      </c>
      <c r="B10" s="12" t="s">
        <v>15</v>
      </c>
      <c r="C10" s="12" t="s">
        <v>9</v>
      </c>
      <c r="D10" s="173">
        <v>28</v>
      </c>
      <c r="E10" s="222" t="s">
        <v>10</v>
      </c>
      <c r="F10" s="222"/>
      <c r="G10" s="223">
        <v>20</v>
      </c>
      <c r="H10" s="223">
        <v>20</v>
      </c>
      <c r="I10" s="13"/>
      <c r="K10" s="82" t="s">
        <v>378</v>
      </c>
      <c r="L10" s="82" t="s">
        <v>445</v>
      </c>
      <c r="M10" s="124" t="s">
        <v>444</v>
      </c>
      <c r="N10" s="169">
        <v>0.34573202037577</v>
      </c>
      <c r="O10" s="171">
        <v>2.8059444392019399</v>
      </c>
      <c r="P10" s="169">
        <v>0.99983323952006997</v>
      </c>
      <c r="Q10" s="169" t="s">
        <v>437</v>
      </c>
      <c r="R10" s="169" t="s">
        <v>437</v>
      </c>
      <c r="S10" s="169" t="s">
        <v>437</v>
      </c>
      <c r="T10" s="169">
        <v>0.21112433310374001</v>
      </c>
      <c r="U10" s="169">
        <v>0.23890998633256999</v>
      </c>
      <c r="V10" s="169">
        <v>0.17990259501854</v>
      </c>
      <c r="W10" s="171" t="s">
        <v>437</v>
      </c>
      <c r="X10" s="171" t="s">
        <v>437</v>
      </c>
      <c r="Y10" s="171" t="s">
        <v>437</v>
      </c>
      <c r="Z10" s="169">
        <v>0.22930165913262998</v>
      </c>
      <c r="AA10" s="169" t="s">
        <v>437</v>
      </c>
      <c r="AB10" s="171" t="s">
        <v>437</v>
      </c>
      <c r="AC10" s="171" t="s">
        <v>437</v>
      </c>
      <c r="AD10" s="171" t="s">
        <v>437</v>
      </c>
      <c r="AE10" s="171" t="s">
        <v>437</v>
      </c>
      <c r="AF10" s="171" t="s">
        <v>437</v>
      </c>
      <c r="AG10" s="171" t="s">
        <v>437</v>
      </c>
      <c r="AH10" s="171" t="s">
        <v>437</v>
      </c>
      <c r="AI10" s="171" t="s">
        <v>437</v>
      </c>
      <c r="AJ10" s="171" t="s">
        <v>437</v>
      </c>
      <c r="AK10" s="171" t="s">
        <v>295</v>
      </c>
    </row>
    <row r="11" spans="1:37" x14ac:dyDescent="0.3">
      <c r="A11" s="11" t="s">
        <v>7</v>
      </c>
      <c r="B11" s="12" t="s">
        <v>16</v>
      </c>
      <c r="C11" s="12" t="s">
        <v>9</v>
      </c>
      <c r="D11" s="173">
        <v>28</v>
      </c>
      <c r="E11" s="222" t="s">
        <v>10</v>
      </c>
      <c r="F11" s="222"/>
      <c r="G11" s="223">
        <v>30</v>
      </c>
      <c r="H11" s="223">
        <v>30</v>
      </c>
      <c r="I11" s="13"/>
      <c r="K11" s="82" t="s">
        <v>378</v>
      </c>
      <c r="L11" s="82" t="s">
        <v>445</v>
      </c>
      <c r="M11" s="124" t="s">
        <v>444</v>
      </c>
      <c r="N11" s="169">
        <v>0.27872676711087002</v>
      </c>
      <c r="O11" s="171">
        <v>2.6438462246106296</v>
      </c>
      <c r="P11" s="169">
        <v>1.00991282335736</v>
      </c>
      <c r="Q11" s="169" t="s">
        <v>437</v>
      </c>
      <c r="R11" s="169" t="s">
        <v>437</v>
      </c>
      <c r="S11" s="169" t="s">
        <v>437</v>
      </c>
      <c r="T11" s="169">
        <v>0.24378044573468</v>
      </c>
      <c r="U11" s="169">
        <v>0.26762406595722998</v>
      </c>
      <c r="V11" s="169">
        <v>0.18785821133344999</v>
      </c>
      <c r="W11" s="171" t="s">
        <v>437</v>
      </c>
      <c r="X11" s="171" t="s">
        <v>437</v>
      </c>
      <c r="Y11" s="171" t="s">
        <v>437</v>
      </c>
      <c r="Z11" s="169" t="s">
        <v>437</v>
      </c>
      <c r="AA11" s="169" t="s">
        <v>437</v>
      </c>
      <c r="AB11" s="171" t="s">
        <v>437</v>
      </c>
      <c r="AC11" s="171" t="s">
        <v>437</v>
      </c>
      <c r="AD11" s="171" t="s">
        <v>437</v>
      </c>
      <c r="AE11" s="171" t="s">
        <v>437</v>
      </c>
      <c r="AF11" s="171" t="s">
        <v>437</v>
      </c>
      <c r="AG11" s="171" t="s">
        <v>437</v>
      </c>
      <c r="AH11" s="171" t="s">
        <v>437</v>
      </c>
      <c r="AI11" s="171" t="s">
        <v>437</v>
      </c>
      <c r="AJ11" s="171" t="s">
        <v>437</v>
      </c>
      <c r="AK11" s="171" t="s">
        <v>295</v>
      </c>
    </row>
    <row r="12" spans="1:37" x14ac:dyDescent="0.3">
      <c r="A12" s="11" t="s">
        <v>7</v>
      </c>
      <c r="B12" s="98" t="s">
        <v>17</v>
      </c>
      <c r="C12" s="12" t="s">
        <v>9</v>
      </c>
      <c r="D12" s="173">
        <v>28</v>
      </c>
      <c r="E12" s="222" t="s">
        <v>10</v>
      </c>
      <c r="F12" s="222"/>
      <c r="G12" s="223">
        <v>60</v>
      </c>
      <c r="H12" s="223">
        <v>60</v>
      </c>
      <c r="I12" s="13"/>
      <c r="J12" s="174">
        <f>COUNT(G5:H12)/2</f>
        <v>8</v>
      </c>
      <c r="K12" s="82" t="s">
        <v>378</v>
      </c>
      <c r="L12" s="82" t="s">
        <v>445</v>
      </c>
      <c r="M12" s="124" t="s">
        <v>444</v>
      </c>
      <c r="N12" s="169" t="s">
        <v>437</v>
      </c>
      <c r="O12" s="171">
        <v>2.84069168602251</v>
      </c>
      <c r="P12" s="169">
        <v>0.8203975005377</v>
      </c>
      <c r="Q12" s="169" t="s">
        <v>437</v>
      </c>
      <c r="R12" s="169" t="s">
        <v>437</v>
      </c>
      <c r="S12" s="169" t="s">
        <v>437</v>
      </c>
      <c r="T12" s="169">
        <v>0.18171359385883001</v>
      </c>
      <c r="U12" s="169">
        <v>0.20704259423490998</v>
      </c>
      <c r="V12" s="169" t="s">
        <v>437</v>
      </c>
      <c r="W12" s="171" t="s">
        <v>437</v>
      </c>
      <c r="X12" s="171" t="s">
        <v>437</v>
      </c>
      <c r="Y12" s="171" t="s">
        <v>437</v>
      </c>
      <c r="Z12" s="169">
        <v>0.33384174906615</v>
      </c>
      <c r="AA12" s="169" t="s">
        <v>437</v>
      </c>
      <c r="AB12" s="171" t="s">
        <v>437</v>
      </c>
      <c r="AC12" s="171" t="s">
        <v>437</v>
      </c>
      <c r="AD12" s="171" t="s">
        <v>437</v>
      </c>
      <c r="AE12" s="171" t="s">
        <v>437</v>
      </c>
      <c r="AF12" s="171" t="s">
        <v>437</v>
      </c>
      <c r="AG12" s="171" t="s">
        <v>437</v>
      </c>
      <c r="AH12" s="171" t="s">
        <v>437</v>
      </c>
      <c r="AI12" s="171" t="s">
        <v>437</v>
      </c>
      <c r="AJ12" s="171" t="s">
        <v>437</v>
      </c>
      <c r="AK12" s="171" t="s">
        <v>295</v>
      </c>
    </row>
    <row r="13" spans="1:37" x14ac:dyDescent="0.3">
      <c r="A13" s="11"/>
      <c r="B13" s="125"/>
      <c r="C13" s="12"/>
      <c r="D13" s="173"/>
      <c r="E13" s="12"/>
      <c r="F13" s="12"/>
      <c r="G13" s="109"/>
      <c r="H13" s="109"/>
      <c r="I13" s="13"/>
      <c r="J13" s="174"/>
      <c r="M13" s="124"/>
      <c r="N13" s="169"/>
      <c r="O13" s="171"/>
      <c r="P13" s="169"/>
      <c r="Q13" s="169"/>
      <c r="R13" s="169"/>
      <c r="S13" s="169"/>
      <c r="T13" s="169"/>
      <c r="U13" s="169"/>
      <c r="V13" s="169"/>
      <c r="W13" s="171"/>
      <c r="X13" s="171"/>
      <c r="Y13" s="171"/>
      <c r="Z13" s="169"/>
      <c r="AA13" s="169"/>
      <c r="AB13" s="171"/>
      <c r="AC13" s="171"/>
      <c r="AD13" s="171"/>
      <c r="AE13" s="171"/>
      <c r="AF13" s="171"/>
      <c r="AG13" s="171"/>
      <c r="AH13" s="171"/>
      <c r="AI13" s="171"/>
      <c r="AJ13" s="171"/>
      <c r="AK13" s="171"/>
    </row>
    <row r="14" spans="1:37" x14ac:dyDescent="0.3">
      <c r="A14" s="11"/>
      <c r="B14" s="125"/>
      <c r="C14" s="12"/>
      <c r="D14" s="173"/>
      <c r="E14" s="12"/>
      <c r="F14" s="12"/>
      <c r="G14" s="109"/>
      <c r="H14" s="109"/>
      <c r="I14" s="13"/>
      <c r="J14" s="174"/>
      <c r="M14" s="124"/>
      <c r="N14" s="169"/>
      <c r="O14" s="171"/>
      <c r="P14" s="169"/>
      <c r="Q14" s="169"/>
      <c r="R14" s="169"/>
      <c r="S14" s="169"/>
      <c r="T14" s="169"/>
      <c r="U14" s="169"/>
      <c r="V14" s="169"/>
      <c r="W14" s="171"/>
      <c r="X14" s="171"/>
      <c r="Y14" s="171"/>
      <c r="Z14" s="169"/>
      <c r="AA14" s="169"/>
      <c r="AB14" s="171"/>
      <c r="AC14" s="171"/>
      <c r="AD14" s="171"/>
      <c r="AE14" s="171"/>
      <c r="AF14" s="171"/>
      <c r="AG14" s="171"/>
      <c r="AH14" s="171"/>
      <c r="AI14" s="171"/>
      <c r="AJ14" s="171"/>
      <c r="AK14" s="171"/>
    </row>
    <row r="15" spans="1:37" x14ac:dyDescent="0.3">
      <c r="A15" s="11"/>
      <c r="B15" s="125"/>
      <c r="C15" s="12"/>
      <c r="D15" s="173"/>
      <c r="E15" s="12"/>
      <c r="F15" s="12"/>
      <c r="G15" s="109"/>
      <c r="H15" s="109"/>
      <c r="I15" s="13"/>
      <c r="J15" s="174"/>
      <c r="M15" s="124"/>
      <c r="N15" s="169"/>
      <c r="O15" s="171"/>
      <c r="P15" s="169"/>
      <c r="Q15" s="169"/>
      <c r="R15" s="169"/>
      <c r="S15" s="169"/>
      <c r="T15" s="169"/>
      <c r="U15" s="169"/>
      <c r="V15" s="169"/>
      <c r="W15" s="171"/>
      <c r="X15" s="171"/>
      <c r="Y15" s="171"/>
      <c r="Z15" s="169"/>
      <c r="AA15" s="169"/>
      <c r="AB15" s="171"/>
      <c r="AC15" s="171"/>
      <c r="AD15" s="171"/>
      <c r="AE15" s="171"/>
      <c r="AF15" s="171"/>
      <c r="AG15" s="171"/>
      <c r="AH15" s="171"/>
      <c r="AI15" s="171"/>
      <c r="AJ15" s="171"/>
      <c r="AK15" s="171"/>
    </row>
    <row r="16" spans="1:37" x14ac:dyDescent="0.3">
      <c r="A16" s="11" t="s">
        <v>7</v>
      </c>
      <c r="B16" s="12" t="s">
        <v>18</v>
      </c>
      <c r="C16" s="12" t="s">
        <v>19</v>
      </c>
      <c r="D16" s="173">
        <v>28</v>
      </c>
      <c r="E16" s="222" t="s">
        <v>10</v>
      </c>
      <c r="F16" s="222"/>
      <c r="G16" s="223">
        <v>40</v>
      </c>
      <c r="H16" s="223">
        <v>40</v>
      </c>
      <c r="I16" s="13" t="s">
        <v>339</v>
      </c>
      <c r="K16" s="82" t="s">
        <v>378</v>
      </c>
      <c r="L16" s="82" t="s">
        <v>445</v>
      </c>
      <c r="M16" s="124" t="s">
        <v>444</v>
      </c>
      <c r="N16" s="169" t="s">
        <v>437</v>
      </c>
      <c r="O16" s="171">
        <v>1.6093026346380099</v>
      </c>
      <c r="P16" s="169">
        <v>0.70454098484035999</v>
      </c>
      <c r="Q16" s="169" t="s">
        <v>437</v>
      </c>
      <c r="R16" s="169" t="s">
        <v>437</v>
      </c>
      <c r="S16" s="169" t="s">
        <v>437</v>
      </c>
      <c r="T16" s="169">
        <v>0.28782860811778999</v>
      </c>
      <c r="U16" s="169">
        <v>0.31216398452854999</v>
      </c>
      <c r="V16" s="169">
        <v>0.17539359718199002</v>
      </c>
      <c r="W16" s="171" t="s">
        <v>437</v>
      </c>
      <c r="X16" s="171" t="s">
        <v>437</v>
      </c>
      <c r="Y16" s="171" t="s">
        <v>437</v>
      </c>
      <c r="Z16" s="169">
        <v>0.53797683774147997</v>
      </c>
      <c r="AA16" s="169" t="s">
        <v>437</v>
      </c>
      <c r="AB16" s="171" t="s">
        <v>437</v>
      </c>
      <c r="AC16" s="171" t="s">
        <v>437</v>
      </c>
      <c r="AD16" s="171" t="s">
        <v>437</v>
      </c>
      <c r="AE16" s="171" t="s">
        <v>437</v>
      </c>
      <c r="AF16" s="171" t="s">
        <v>437</v>
      </c>
      <c r="AG16" s="171" t="s">
        <v>437</v>
      </c>
      <c r="AH16" s="171" t="s">
        <v>437</v>
      </c>
      <c r="AI16" s="171" t="s">
        <v>437</v>
      </c>
      <c r="AJ16" s="171" t="s">
        <v>437</v>
      </c>
      <c r="AK16" s="171" t="s">
        <v>295</v>
      </c>
    </row>
    <row r="17" spans="1:37" x14ac:dyDescent="0.3">
      <c r="A17" s="11" t="s">
        <v>7</v>
      </c>
      <c r="B17" s="12" t="s">
        <v>20</v>
      </c>
      <c r="C17" s="12" t="s">
        <v>19</v>
      </c>
      <c r="D17" s="173">
        <v>28</v>
      </c>
      <c r="E17" s="222" t="s">
        <v>10</v>
      </c>
      <c r="F17" s="222"/>
      <c r="G17" s="223">
        <v>30</v>
      </c>
      <c r="H17" s="223">
        <v>30</v>
      </c>
      <c r="I17" s="13"/>
      <c r="K17" s="82" t="s">
        <v>378</v>
      </c>
      <c r="L17" s="82" t="s">
        <v>445</v>
      </c>
      <c r="M17" s="124" t="s">
        <v>444</v>
      </c>
      <c r="N17" s="169" t="s">
        <v>437</v>
      </c>
      <c r="O17" s="171">
        <v>2.2788154168947399</v>
      </c>
      <c r="P17" s="169">
        <v>0.69145984294118001</v>
      </c>
      <c r="Q17" s="169" t="s">
        <v>437</v>
      </c>
      <c r="R17" s="169" t="s">
        <v>437</v>
      </c>
      <c r="S17" s="169" t="s">
        <v>437</v>
      </c>
      <c r="T17" s="169">
        <v>0.29357292852010003</v>
      </c>
      <c r="U17" s="169">
        <v>0.28536252440262</v>
      </c>
      <c r="V17" s="169">
        <v>0.16729618996688</v>
      </c>
      <c r="W17" s="171" t="s">
        <v>437</v>
      </c>
      <c r="X17" s="171" t="s">
        <v>437</v>
      </c>
      <c r="Y17" s="171" t="s">
        <v>437</v>
      </c>
      <c r="Z17" s="169">
        <v>0.15002627201175001</v>
      </c>
      <c r="AA17" s="169" t="s">
        <v>437</v>
      </c>
      <c r="AB17" s="171" t="s">
        <v>437</v>
      </c>
      <c r="AC17" s="171" t="s">
        <v>437</v>
      </c>
      <c r="AD17" s="171" t="s">
        <v>437</v>
      </c>
      <c r="AE17" s="171" t="s">
        <v>437</v>
      </c>
      <c r="AF17" s="171" t="s">
        <v>437</v>
      </c>
      <c r="AG17" s="171" t="s">
        <v>437</v>
      </c>
      <c r="AH17" s="171" t="s">
        <v>437</v>
      </c>
      <c r="AI17" s="171" t="s">
        <v>437</v>
      </c>
      <c r="AJ17" s="171" t="s">
        <v>437</v>
      </c>
      <c r="AK17" s="171" t="s">
        <v>295</v>
      </c>
    </row>
    <row r="18" spans="1:37" x14ac:dyDescent="0.3">
      <c r="A18" s="11" t="s">
        <v>7</v>
      </c>
      <c r="B18" s="12" t="s">
        <v>21</v>
      </c>
      <c r="C18" s="12" t="s">
        <v>19</v>
      </c>
      <c r="D18" s="173">
        <v>28</v>
      </c>
      <c r="E18" s="222" t="s">
        <v>10</v>
      </c>
      <c r="F18" s="222"/>
      <c r="G18" s="223">
        <v>25</v>
      </c>
      <c r="H18" s="223">
        <v>25</v>
      </c>
      <c r="I18" s="13"/>
      <c r="K18" s="82" t="s">
        <v>378</v>
      </c>
      <c r="L18" s="82" t="s">
        <v>445</v>
      </c>
      <c r="M18" s="124" t="s">
        <v>444</v>
      </c>
      <c r="N18" s="169" t="s">
        <v>437</v>
      </c>
      <c r="O18" s="171">
        <v>1.5909973140243401</v>
      </c>
      <c r="P18" s="169">
        <v>0.72494470999560989</v>
      </c>
      <c r="Q18" s="169" t="s">
        <v>437</v>
      </c>
      <c r="R18" s="169" t="s">
        <v>437</v>
      </c>
      <c r="S18" s="169" t="s">
        <v>437</v>
      </c>
      <c r="T18" s="169">
        <v>0.26923001835104998</v>
      </c>
      <c r="U18" s="169">
        <v>0.29000468255445</v>
      </c>
      <c r="V18" s="169">
        <v>0.15290258108054</v>
      </c>
      <c r="W18" s="171" t="s">
        <v>437</v>
      </c>
      <c r="X18" s="171" t="s">
        <v>437</v>
      </c>
      <c r="Y18" s="171" t="s">
        <v>437</v>
      </c>
      <c r="Z18" s="169" t="s">
        <v>437</v>
      </c>
      <c r="AA18" s="169" t="s">
        <v>437</v>
      </c>
      <c r="AB18" s="171" t="s">
        <v>437</v>
      </c>
      <c r="AC18" s="171" t="s">
        <v>437</v>
      </c>
      <c r="AD18" s="171" t="s">
        <v>437</v>
      </c>
      <c r="AE18" s="171" t="s">
        <v>437</v>
      </c>
      <c r="AF18" s="171" t="s">
        <v>437</v>
      </c>
      <c r="AG18" s="171" t="s">
        <v>437</v>
      </c>
      <c r="AH18" s="171" t="s">
        <v>437</v>
      </c>
      <c r="AI18" s="171" t="s">
        <v>437</v>
      </c>
      <c r="AJ18" s="171" t="s">
        <v>437</v>
      </c>
      <c r="AK18" s="171" t="s">
        <v>295</v>
      </c>
    </row>
    <row r="19" spans="1:37" x14ac:dyDescent="0.3">
      <c r="A19" s="11" t="s">
        <v>7</v>
      </c>
      <c r="B19" s="12" t="s">
        <v>22</v>
      </c>
      <c r="C19" s="12" t="s">
        <v>19</v>
      </c>
      <c r="D19" s="173">
        <v>28</v>
      </c>
      <c r="E19" s="222" t="s">
        <v>10</v>
      </c>
      <c r="F19" s="222"/>
      <c r="G19" s="223">
        <v>30</v>
      </c>
      <c r="H19" s="223">
        <v>30</v>
      </c>
      <c r="I19" s="13"/>
      <c r="K19" s="82" t="s">
        <v>378</v>
      </c>
      <c r="L19" s="82" t="s">
        <v>445</v>
      </c>
      <c r="M19" s="124" t="s">
        <v>444</v>
      </c>
      <c r="N19" s="169">
        <v>0.25510459140744002</v>
      </c>
      <c r="O19" s="171">
        <v>1.5412609424463899</v>
      </c>
      <c r="P19" s="169">
        <v>0.52470930660464998</v>
      </c>
      <c r="Q19" s="169" t="s">
        <v>437</v>
      </c>
      <c r="R19" s="169" t="s">
        <v>437</v>
      </c>
      <c r="S19" s="169" t="s">
        <v>437</v>
      </c>
      <c r="T19" s="169">
        <v>0.27728430704052998</v>
      </c>
      <c r="U19" s="169">
        <v>0.25496180523212003</v>
      </c>
      <c r="V19" s="169">
        <v>0.18088821759795998</v>
      </c>
      <c r="W19" s="171" t="s">
        <v>437</v>
      </c>
      <c r="X19" s="171" t="s">
        <v>437</v>
      </c>
      <c r="Y19" s="171" t="s">
        <v>437</v>
      </c>
      <c r="Z19" s="169" t="s">
        <v>437</v>
      </c>
      <c r="AA19" s="169" t="s">
        <v>437</v>
      </c>
      <c r="AB19" s="171" t="s">
        <v>437</v>
      </c>
      <c r="AC19" s="171" t="s">
        <v>437</v>
      </c>
      <c r="AD19" s="171" t="s">
        <v>437</v>
      </c>
      <c r="AE19" s="171" t="s">
        <v>437</v>
      </c>
      <c r="AF19" s="171" t="s">
        <v>437</v>
      </c>
      <c r="AG19" s="171" t="s">
        <v>437</v>
      </c>
      <c r="AH19" s="171" t="s">
        <v>437</v>
      </c>
      <c r="AI19" s="171" t="s">
        <v>437</v>
      </c>
      <c r="AJ19" s="171" t="s">
        <v>437</v>
      </c>
      <c r="AK19" s="171" t="s">
        <v>295</v>
      </c>
    </row>
    <row r="20" spans="1:37" x14ac:dyDescent="0.3">
      <c r="A20" s="11" t="s">
        <v>7</v>
      </c>
      <c r="B20" s="12" t="s">
        <v>23</v>
      </c>
      <c r="C20" s="12" t="s">
        <v>19</v>
      </c>
      <c r="D20" s="173">
        <v>28</v>
      </c>
      <c r="E20" s="222" t="s">
        <v>10</v>
      </c>
      <c r="F20" s="222"/>
      <c r="G20" s="223">
        <v>20</v>
      </c>
      <c r="H20" s="223">
        <v>20</v>
      </c>
      <c r="I20" s="13"/>
      <c r="K20" s="82" t="s">
        <v>378</v>
      </c>
      <c r="L20" s="82" t="s">
        <v>445</v>
      </c>
      <c r="M20" s="124" t="s">
        <v>444</v>
      </c>
      <c r="N20" s="169">
        <v>0.22367464095761999</v>
      </c>
      <c r="O20" s="171">
        <v>1.5145464760854299</v>
      </c>
      <c r="P20" s="169">
        <v>0.59869045470227999</v>
      </c>
      <c r="Q20" s="169" t="s">
        <v>437</v>
      </c>
      <c r="R20" s="169" t="s">
        <v>437</v>
      </c>
      <c r="S20" s="169" t="s">
        <v>437</v>
      </c>
      <c r="T20" s="169">
        <v>0.32783719444605003</v>
      </c>
      <c r="U20" s="169">
        <v>0.29614566632547001</v>
      </c>
      <c r="V20" s="169">
        <v>0.18875771253755999</v>
      </c>
      <c r="W20" s="171" t="s">
        <v>437</v>
      </c>
      <c r="X20" s="171" t="s">
        <v>437</v>
      </c>
      <c r="Y20" s="171" t="s">
        <v>437</v>
      </c>
      <c r="Z20" s="169">
        <v>0.13982206101364</v>
      </c>
      <c r="AA20" s="169" t="s">
        <v>437</v>
      </c>
      <c r="AB20" s="171" t="s">
        <v>437</v>
      </c>
      <c r="AC20" s="171" t="s">
        <v>437</v>
      </c>
      <c r="AD20" s="171" t="s">
        <v>437</v>
      </c>
      <c r="AE20" s="171" t="s">
        <v>437</v>
      </c>
      <c r="AF20" s="171" t="s">
        <v>437</v>
      </c>
      <c r="AG20" s="171" t="s">
        <v>437</v>
      </c>
      <c r="AH20" s="171" t="s">
        <v>437</v>
      </c>
      <c r="AI20" s="171" t="s">
        <v>437</v>
      </c>
      <c r="AJ20" s="171" t="s">
        <v>437</v>
      </c>
      <c r="AK20" s="171" t="s">
        <v>295</v>
      </c>
    </row>
    <row r="21" spans="1:37" x14ac:dyDescent="0.3">
      <c r="A21" s="11" t="s">
        <v>7</v>
      </c>
      <c r="B21" s="12" t="s">
        <v>24</v>
      </c>
      <c r="C21" s="12" t="s">
        <v>19</v>
      </c>
      <c r="D21" s="173">
        <v>28</v>
      </c>
      <c r="E21" s="222" t="s">
        <v>10</v>
      </c>
      <c r="F21" s="222"/>
      <c r="G21" s="223">
        <v>40</v>
      </c>
      <c r="H21" s="223">
        <v>40</v>
      </c>
      <c r="I21" s="13" t="s">
        <v>25</v>
      </c>
      <c r="K21" s="82" t="s">
        <v>378</v>
      </c>
      <c r="L21" s="82" t="s">
        <v>445</v>
      </c>
      <c r="M21" s="124" t="s">
        <v>444</v>
      </c>
      <c r="N21" s="169" t="s">
        <v>437</v>
      </c>
      <c r="O21" s="171">
        <v>1.6786454770852399</v>
      </c>
      <c r="P21" s="169">
        <v>0.57890109143471002</v>
      </c>
      <c r="Q21" s="169" t="s">
        <v>437</v>
      </c>
      <c r="R21" s="169" t="s">
        <v>437</v>
      </c>
      <c r="S21" s="169" t="s">
        <v>437</v>
      </c>
      <c r="T21" s="169">
        <v>0.27545837626004999</v>
      </c>
      <c r="U21" s="169">
        <v>0.29388070700725999</v>
      </c>
      <c r="V21" s="169">
        <v>0.16132731447387</v>
      </c>
      <c r="W21" s="171" t="s">
        <v>437</v>
      </c>
      <c r="X21" s="171" t="s">
        <v>437</v>
      </c>
      <c r="Y21" s="171" t="s">
        <v>437</v>
      </c>
      <c r="Z21" s="169">
        <v>0.13812958932409</v>
      </c>
      <c r="AA21" s="169" t="s">
        <v>437</v>
      </c>
      <c r="AB21" s="171" t="s">
        <v>437</v>
      </c>
      <c r="AC21" s="171" t="s">
        <v>437</v>
      </c>
      <c r="AD21" s="171" t="s">
        <v>437</v>
      </c>
      <c r="AE21" s="171" t="s">
        <v>437</v>
      </c>
      <c r="AF21" s="171" t="s">
        <v>437</v>
      </c>
      <c r="AG21" s="171" t="s">
        <v>437</v>
      </c>
      <c r="AH21" s="171" t="s">
        <v>437</v>
      </c>
      <c r="AI21" s="171" t="s">
        <v>437</v>
      </c>
      <c r="AJ21" s="171" t="s">
        <v>437</v>
      </c>
      <c r="AK21" s="171" t="s">
        <v>295</v>
      </c>
    </row>
    <row r="22" spans="1:37" x14ac:dyDescent="0.3">
      <c r="A22" s="11" t="s">
        <v>7</v>
      </c>
      <c r="B22" s="12" t="s">
        <v>26</v>
      </c>
      <c r="C22" s="12" t="s">
        <v>19</v>
      </c>
      <c r="D22" s="173">
        <v>28</v>
      </c>
      <c r="E22" s="222" t="s">
        <v>10</v>
      </c>
      <c r="F22" s="222"/>
      <c r="G22" s="223">
        <v>40</v>
      </c>
      <c r="H22" s="223">
        <v>40</v>
      </c>
      <c r="I22" s="13"/>
      <c r="K22" s="82" t="s">
        <v>378</v>
      </c>
      <c r="L22" s="82" t="s">
        <v>445</v>
      </c>
      <c r="M22" s="124" t="s">
        <v>444</v>
      </c>
      <c r="N22" s="169" t="s">
        <v>437</v>
      </c>
      <c r="O22" s="171">
        <v>1.5079520004040501</v>
      </c>
      <c r="P22" s="169">
        <v>0.67579570028530001</v>
      </c>
      <c r="Q22" s="169" t="s">
        <v>437</v>
      </c>
      <c r="R22" s="169" t="s">
        <v>437</v>
      </c>
      <c r="S22" s="169" t="s">
        <v>437</v>
      </c>
      <c r="T22" s="169">
        <v>0.22493332764164001</v>
      </c>
      <c r="U22" s="169">
        <v>0.21246376536524</v>
      </c>
      <c r="V22" s="169">
        <v>0.1286484025497</v>
      </c>
      <c r="W22" s="171" t="s">
        <v>437</v>
      </c>
      <c r="X22" s="171" t="s">
        <v>437</v>
      </c>
      <c r="Y22" s="171" t="s">
        <v>437</v>
      </c>
      <c r="Z22" s="169" t="s">
        <v>437</v>
      </c>
      <c r="AA22" s="169" t="s">
        <v>437</v>
      </c>
      <c r="AB22" s="171" t="s">
        <v>437</v>
      </c>
      <c r="AC22" s="171" t="s">
        <v>437</v>
      </c>
      <c r="AD22" s="171" t="s">
        <v>437</v>
      </c>
      <c r="AE22" s="171" t="s">
        <v>437</v>
      </c>
      <c r="AF22" s="171" t="s">
        <v>437</v>
      </c>
      <c r="AG22" s="171" t="s">
        <v>437</v>
      </c>
      <c r="AH22" s="171" t="s">
        <v>437</v>
      </c>
      <c r="AI22" s="171" t="s">
        <v>437</v>
      </c>
      <c r="AJ22" s="171" t="s">
        <v>437</v>
      </c>
      <c r="AK22" s="171" t="s">
        <v>295</v>
      </c>
    </row>
    <row r="23" spans="1:37" ht="15" thickBot="1" x14ac:dyDescent="0.35">
      <c r="A23" s="14" t="s">
        <v>7</v>
      </c>
      <c r="B23" s="15" t="s">
        <v>27</v>
      </c>
      <c r="C23" s="15" t="s">
        <v>19</v>
      </c>
      <c r="D23" s="175">
        <v>28</v>
      </c>
      <c r="E23" s="228" t="s">
        <v>10</v>
      </c>
      <c r="F23" s="228"/>
      <c r="G23" s="229">
        <v>30</v>
      </c>
      <c r="H23" s="229">
        <v>30</v>
      </c>
      <c r="I23" s="16"/>
      <c r="J23" s="174">
        <f>COUNT(G16:H23)/2</f>
        <v>8</v>
      </c>
      <c r="K23" s="82" t="s">
        <v>378</v>
      </c>
      <c r="L23" s="82" t="s">
        <v>445</v>
      </c>
      <c r="M23" s="124" t="s">
        <v>444</v>
      </c>
      <c r="N23" s="169" t="s">
        <v>437</v>
      </c>
      <c r="O23" s="171">
        <v>1.32828498111491</v>
      </c>
      <c r="P23" s="169">
        <v>0.57779250373159996</v>
      </c>
      <c r="Q23" s="169" t="s">
        <v>437</v>
      </c>
      <c r="R23" s="169" t="s">
        <v>437</v>
      </c>
      <c r="S23" s="169">
        <v>9.8189916060729993E-2</v>
      </c>
      <c r="T23" s="169">
        <v>0.28742120968766999</v>
      </c>
      <c r="U23" s="169">
        <v>0.28955229749042999</v>
      </c>
      <c r="V23" s="169">
        <v>0.19589222448323002</v>
      </c>
      <c r="W23" s="171" t="s">
        <v>437</v>
      </c>
      <c r="X23" s="171" t="s">
        <v>437</v>
      </c>
      <c r="Y23" s="171" t="s">
        <v>437</v>
      </c>
      <c r="Z23" s="169" t="s">
        <v>437</v>
      </c>
      <c r="AA23" s="169" t="s">
        <v>437</v>
      </c>
      <c r="AB23" s="171" t="s">
        <v>437</v>
      </c>
      <c r="AC23" s="171" t="s">
        <v>437</v>
      </c>
      <c r="AD23" s="171" t="s">
        <v>437</v>
      </c>
      <c r="AE23" s="171" t="s">
        <v>437</v>
      </c>
      <c r="AF23" s="171" t="s">
        <v>437</v>
      </c>
      <c r="AG23" s="171" t="s">
        <v>437</v>
      </c>
      <c r="AH23" s="171" t="s">
        <v>437</v>
      </c>
      <c r="AI23" s="171" t="s">
        <v>437</v>
      </c>
      <c r="AJ23" s="171" t="s">
        <v>437</v>
      </c>
      <c r="AK23" s="171" t="s">
        <v>295</v>
      </c>
    </row>
    <row r="24" spans="1:37" x14ac:dyDescent="0.3">
      <c r="A24" s="8" t="s">
        <v>28</v>
      </c>
      <c r="B24" s="9" t="s">
        <v>29</v>
      </c>
      <c r="C24" s="9" t="s">
        <v>9</v>
      </c>
      <c r="D24" s="168">
        <v>28</v>
      </c>
      <c r="E24" s="226" t="s">
        <v>30</v>
      </c>
      <c r="F24" s="226"/>
      <c r="G24" s="227">
        <v>40</v>
      </c>
      <c r="H24" s="227">
        <v>40</v>
      </c>
      <c r="I24" s="10" t="s">
        <v>339</v>
      </c>
      <c r="K24" s="82" t="s">
        <v>378</v>
      </c>
      <c r="L24" s="82" t="s">
        <v>445</v>
      </c>
      <c r="M24" s="124" t="s">
        <v>444</v>
      </c>
      <c r="N24" s="169">
        <v>0.62155851482130997</v>
      </c>
      <c r="O24" s="171">
        <v>6.0833167490909705</v>
      </c>
      <c r="P24" s="169">
        <v>1.1548193089761298</v>
      </c>
      <c r="Q24" s="169" t="s">
        <v>437</v>
      </c>
      <c r="R24" s="169" t="s">
        <v>437</v>
      </c>
      <c r="S24" s="169" t="s">
        <v>437</v>
      </c>
      <c r="T24" s="169">
        <v>0.31044300773095002</v>
      </c>
      <c r="U24" s="169">
        <v>0.33938109434961</v>
      </c>
      <c r="V24" s="169">
        <v>0.20369282973238001</v>
      </c>
      <c r="W24" s="171" t="s">
        <v>437</v>
      </c>
      <c r="X24" s="171" t="s">
        <v>437</v>
      </c>
      <c r="Y24" s="171" t="s">
        <v>437</v>
      </c>
      <c r="Z24" s="169">
        <v>0.65289102582144998</v>
      </c>
      <c r="AA24" s="169" t="s">
        <v>437</v>
      </c>
      <c r="AB24" s="169">
        <v>0.23940502304791</v>
      </c>
      <c r="AC24" s="169">
        <v>0.22287944017661002</v>
      </c>
      <c r="AD24" s="171" t="s">
        <v>437</v>
      </c>
      <c r="AE24" s="171" t="s">
        <v>437</v>
      </c>
      <c r="AF24" s="171" t="s">
        <v>437</v>
      </c>
      <c r="AG24" s="171" t="s">
        <v>437</v>
      </c>
      <c r="AH24" s="171" t="s">
        <v>437</v>
      </c>
      <c r="AI24" s="171" t="s">
        <v>437</v>
      </c>
      <c r="AJ24" s="171" t="s">
        <v>437</v>
      </c>
      <c r="AK24" s="171" t="s">
        <v>295</v>
      </c>
    </row>
    <row r="25" spans="1:37" x14ac:dyDescent="0.3">
      <c r="A25" s="11" t="s">
        <v>28</v>
      </c>
      <c r="B25" s="12" t="s">
        <v>31</v>
      </c>
      <c r="C25" s="12" t="s">
        <v>9</v>
      </c>
      <c r="D25" s="173">
        <v>28</v>
      </c>
      <c r="E25" s="222" t="s">
        <v>30</v>
      </c>
      <c r="F25" s="222"/>
      <c r="G25" s="223">
        <v>20</v>
      </c>
      <c r="H25" s="223">
        <v>20</v>
      </c>
      <c r="I25" s="13"/>
      <c r="K25" s="82" t="s">
        <v>378</v>
      </c>
      <c r="L25" s="82" t="s">
        <v>445</v>
      </c>
      <c r="M25" s="124" t="s">
        <v>444</v>
      </c>
      <c r="N25" s="169">
        <v>0.36382999631319002</v>
      </c>
      <c r="O25" s="171">
        <v>6.3359341569955099</v>
      </c>
      <c r="P25" s="169">
        <v>1.9276955296862999</v>
      </c>
      <c r="Q25" s="169" t="s">
        <v>437</v>
      </c>
      <c r="R25" s="169" t="s">
        <v>437</v>
      </c>
      <c r="S25" s="169">
        <v>0.11904001000344</v>
      </c>
      <c r="T25" s="169">
        <v>0.33086900581160994</v>
      </c>
      <c r="U25" s="169">
        <v>0.36932399299391006</v>
      </c>
      <c r="V25" s="169">
        <v>0.29421583149544001</v>
      </c>
      <c r="W25" s="171" t="s">
        <v>437</v>
      </c>
      <c r="X25" s="171" t="s">
        <v>437</v>
      </c>
      <c r="Y25" s="171" t="s">
        <v>437</v>
      </c>
      <c r="Z25" s="169">
        <v>0.39052546991477</v>
      </c>
      <c r="AA25" s="169" t="s">
        <v>437</v>
      </c>
      <c r="AB25" s="169">
        <v>0.24573650363656999</v>
      </c>
      <c r="AC25" s="169">
        <v>0.25774001299796001</v>
      </c>
      <c r="AD25" s="171" t="s">
        <v>437</v>
      </c>
      <c r="AE25" s="171" t="s">
        <v>437</v>
      </c>
      <c r="AF25" s="171" t="s">
        <v>437</v>
      </c>
      <c r="AG25" s="171" t="s">
        <v>437</v>
      </c>
      <c r="AH25" s="171" t="s">
        <v>437</v>
      </c>
      <c r="AI25" s="171" t="s">
        <v>437</v>
      </c>
      <c r="AJ25" s="171" t="s">
        <v>437</v>
      </c>
      <c r="AK25" s="171" t="s">
        <v>295</v>
      </c>
    </row>
    <row r="26" spans="1:37" x14ac:dyDescent="0.3">
      <c r="A26" s="11" t="s">
        <v>28</v>
      </c>
      <c r="B26" s="12" t="s">
        <v>32</v>
      </c>
      <c r="C26" s="12" t="s">
        <v>9</v>
      </c>
      <c r="D26" s="173">
        <v>28</v>
      </c>
      <c r="E26" s="222" t="s">
        <v>30</v>
      </c>
      <c r="F26" s="222"/>
      <c r="G26" s="223">
        <v>40</v>
      </c>
      <c r="H26" s="223">
        <v>40</v>
      </c>
      <c r="I26" s="13"/>
      <c r="K26" s="82" t="s">
        <v>378</v>
      </c>
      <c r="L26" s="82" t="s">
        <v>445</v>
      </c>
      <c r="M26" s="124" t="s">
        <v>444</v>
      </c>
      <c r="N26" s="169">
        <v>0.27036234016576999</v>
      </c>
      <c r="O26" s="171">
        <v>5.0144377151784099</v>
      </c>
      <c r="P26" s="169">
        <v>1.1576919135063499</v>
      </c>
      <c r="Q26" s="169" t="s">
        <v>437</v>
      </c>
      <c r="R26" s="169" t="s">
        <v>437</v>
      </c>
      <c r="S26" s="169" t="s">
        <v>437</v>
      </c>
      <c r="T26" s="169">
        <v>0.28221010213894998</v>
      </c>
      <c r="U26" s="169">
        <v>0.24333595069985001</v>
      </c>
      <c r="V26" s="169">
        <v>0.18081766945982</v>
      </c>
      <c r="W26" s="171" t="s">
        <v>437</v>
      </c>
      <c r="X26" s="171" t="s">
        <v>437</v>
      </c>
      <c r="Y26" s="171" t="s">
        <v>437</v>
      </c>
      <c r="Z26" s="169">
        <v>0.51647782749283999</v>
      </c>
      <c r="AA26" s="169" t="s">
        <v>437</v>
      </c>
      <c r="AB26" s="169">
        <v>0.19472379491667</v>
      </c>
      <c r="AC26" s="169" t="s">
        <v>437</v>
      </c>
      <c r="AD26" s="171" t="s">
        <v>437</v>
      </c>
      <c r="AE26" s="171" t="s">
        <v>437</v>
      </c>
      <c r="AF26" s="171" t="s">
        <v>437</v>
      </c>
      <c r="AG26" s="171" t="s">
        <v>437</v>
      </c>
      <c r="AH26" s="171" t="s">
        <v>437</v>
      </c>
      <c r="AI26" s="171" t="s">
        <v>437</v>
      </c>
      <c r="AJ26" s="171" t="s">
        <v>437</v>
      </c>
      <c r="AK26" s="171" t="s">
        <v>295</v>
      </c>
    </row>
    <row r="27" spans="1:37" x14ac:dyDescent="0.3">
      <c r="A27" s="11" t="s">
        <v>28</v>
      </c>
      <c r="B27" s="12" t="s">
        <v>33</v>
      </c>
      <c r="C27" s="12" t="s">
        <v>9</v>
      </c>
      <c r="D27" s="173">
        <v>28</v>
      </c>
      <c r="E27" s="222" t="s">
        <v>30</v>
      </c>
      <c r="F27" s="222"/>
      <c r="G27" s="223">
        <v>40</v>
      </c>
      <c r="H27" s="223">
        <v>40</v>
      </c>
      <c r="I27" s="13"/>
      <c r="K27" s="82" t="s">
        <v>378</v>
      </c>
      <c r="L27" s="82" t="s">
        <v>445</v>
      </c>
      <c r="M27" s="124" t="s">
        <v>444</v>
      </c>
      <c r="N27" s="169">
        <v>0.24409815523694001</v>
      </c>
      <c r="O27" s="171">
        <v>3.0248892037161799</v>
      </c>
      <c r="P27" s="169">
        <v>0.68008172752634</v>
      </c>
      <c r="Q27" s="169" t="s">
        <v>437</v>
      </c>
      <c r="R27" s="169" t="s">
        <v>437</v>
      </c>
      <c r="S27" s="169">
        <v>9.7075915844820004E-2</v>
      </c>
      <c r="T27" s="169">
        <v>0.23915129126801998</v>
      </c>
      <c r="U27" s="169">
        <v>0.26600154568698997</v>
      </c>
      <c r="V27" s="169">
        <v>0.17712768827877001</v>
      </c>
      <c r="W27" s="171" t="s">
        <v>437</v>
      </c>
      <c r="X27" s="171" t="s">
        <v>437</v>
      </c>
      <c r="Y27" s="171" t="s">
        <v>437</v>
      </c>
      <c r="Z27" s="169">
        <v>0.3206626127692</v>
      </c>
      <c r="AA27" s="169" t="s">
        <v>437</v>
      </c>
      <c r="AB27" s="169" t="s">
        <v>437</v>
      </c>
      <c r="AC27" s="169" t="s">
        <v>437</v>
      </c>
      <c r="AD27" s="171" t="s">
        <v>437</v>
      </c>
      <c r="AE27" s="171" t="s">
        <v>437</v>
      </c>
      <c r="AF27" s="171" t="s">
        <v>437</v>
      </c>
      <c r="AG27" s="171" t="s">
        <v>437</v>
      </c>
      <c r="AH27" s="171" t="s">
        <v>437</v>
      </c>
      <c r="AI27" s="171" t="s">
        <v>437</v>
      </c>
      <c r="AJ27" s="171" t="s">
        <v>437</v>
      </c>
      <c r="AK27" s="171" t="s">
        <v>295</v>
      </c>
    </row>
    <row r="28" spans="1:37" x14ac:dyDescent="0.3">
      <c r="A28" s="11" t="s">
        <v>28</v>
      </c>
      <c r="B28" s="12" t="s">
        <v>34</v>
      </c>
      <c r="C28" s="12" t="s">
        <v>9</v>
      </c>
      <c r="D28" s="173">
        <v>28</v>
      </c>
      <c r="E28" s="222" t="s">
        <v>30</v>
      </c>
      <c r="F28" s="222"/>
      <c r="G28" s="223">
        <v>30</v>
      </c>
      <c r="H28" s="223">
        <v>30</v>
      </c>
      <c r="I28" s="13"/>
      <c r="K28" s="82" t="s">
        <v>378</v>
      </c>
      <c r="L28" s="82" t="s">
        <v>445</v>
      </c>
      <c r="M28" s="124" t="s">
        <v>444</v>
      </c>
      <c r="N28" s="169">
        <v>0.30288563584155997</v>
      </c>
      <c r="O28" s="171">
        <v>3.60693414144942</v>
      </c>
      <c r="P28" s="169">
        <v>0.89611780315083001</v>
      </c>
      <c r="Q28" s="169" t="s">
        <v>437</v>
      </c>
      <c r="R28" s="169" t="s">
        <v>437</v>
      </c>
      <c r="S28" s="169" t="s">
        <v>437</v>
      </c>
      <c r="T28" s="169">
        <v>0.25032020035171998</v>
      </c>
      <c r="U28" s="169">
        <v>0.24185108675868</v>
      </c>
      <c r="V28" s="169">
        <v>0.18188287306233003</v>
      </c>
      <c r="W28" s="171" t="s">
        <v>437</v>
      </c>
      <c r="X28" s="171" t="s">
        <v>437</v>
      </c>
      <c r="Y28" s="171" t="s">
        <v>437</v>
      </c>
      <c r="Z28" s="169">
        <v>0.14183952051422999</v>
      </c>
      <c r="AA28" s="169" t="s">
        <v>437</v>
      </c>
      <c r="AB28" s="169">
        <v>0.22826272663689001</v>
      </c>
      <c r="AC28" s="169" t="s">
        <v>437</v>
      </c>
      <c r="AD28" s="171" t="s">
        <v>437</v>
      </c>
      <c r="AE28" s="171" t="s">
        <v>437</v>
      </c>
      <c r="AF28" s="171" t="s">
        <v>437</v>
      </c>
      <c r="AG28" s="171" t="s">
        <v>437</v>
      </c>
      <c r="AH28" s="171" t="s">
        <v>437</v>
      </c>
      <c r="AI28" s="171" t="s">
        <v>437</v>
      </c>
      <c r="AJ28" s="171" t="s">
        <v>437</v>
      </c>
      <c r="AK28" s="171" t="s">
        <v>295</v>
      </c>
    </row>
    <row r="29" spans="1:37" x14ac:dyDescent="0.3">
      <c r="A29" s="11" t="s">
        <v>28</v>
      </c>
      <c r="B29" s="12" t="s">
        <v>35</v>
      </c>
      <c r="C29" s="12" t="s">
        <v>9</v>
      </c>
      <c r="D29" s="173">
        <v>28</v>
      </c>
      <c r="E29" s="222" t="s">
        <v>30</v>
      </c>
      <c r="F29" s="222"/>
      <c r="G29" s="223">
        <v>30</v>
      </c>
      <c r="H29" s="223">
        <v>30</v>
      </c>
      <c r="I29" s="13" t="s">
        <v>36</v>
      </c>
      <c r="K29" s="82" t="s">
        <v>378</v>
      </c>
      <c r="L29" s="82" t="s">
        <v>445</v>
      </c>
      <c r="M29" s="124" t="s">
        <v>444</v>
      </c>
      <c r="N29" s="169" t="s">
        <v>437</v>
      </c>
      <c r="O29" s="171">
        <v>2.78768765205943</v>
      </c>
      <c r="P29" s="169">
        <v>0.68000540126561992</v>
      </c>
      <c r="Q29" s="169" t="s">
        <v>437</v>
      </c>
      <c r="R29" s="169" t="s">
        <v>437</v>
      </c>
      <c r="S29" s="169" t="s">
        <v>437</v>
      </c>
      <c r="T29" s="169">
        <v>0.22955703345808001</v>
      </c>
      <c r="U29" s="169">
        <v>0.22904357190892</v>
      </c>
      <c r="V29" s="169">
        <v>0.16673842675597</v>
      </c>
      <c r="W29" s="171" t="s">
        <v>437</v>
      </c>
      <c r="X29" s="171" t="s">
        <v>437</v>
      </c>
      <c r="Y29" s="171" t="s">
        <v>437</v>
      </c>
      <c r="Z29" s="169" t="s">
        <v>437</v>
      </c>
      <c r="AA29" s="169" t="s">
        <v>437</v>
      </c>
      <c r="AB29" s="169" t="s">
        <v>437</v>
      </c>
      <c r="AC29" s="169" t="s">
        <v>437</v>
      </c>
      <c r="AD29" s="171" t="s">
        <v>437</v>
      </c>
      <c r="AE29" s="171" t="s">
        <v>437</v>
      </c>
      <c r="AF29" s="171" t="s">
        <v>437</v>
      </c>
      <c r="AG29" s="171" t="s">
        <v>437</v>
      </c>
      <c r="AH29" s="171" t="s">
        <v>437</v>
      </c>
      <c r="AI29" s="171" t="s">
        <v>437</v>
      </c>
      <c r="AJ29" s="171" t="s">
        <v>437</v>
      </c>
      <c r="AK29" s="171" t="s">
        <v>295</v>
      </c>
    </row>
    <row r="30" spans="1:37" x14ac:dyDescent="0.3">
      <c r="A30" s="11" t="s">
        <v>28</v>
      </c>
      <c r="B30" s="12" t="s">
        <v>37</v>
      </c>
      <c r="C30" s="12" t="s">
        <v>9</v>
      </c>
      <c r="D30" s="173">
        <v>28</v>
      </c>
      <c r="E30" s="222" t="s">
        <v>30</v>
      </c>
      <c r="F30" s="222"/>
      <c r="G30" s="223">
        <v>50</v>
      </c>
      <c r="H30" s="223">
        <v>50</v>
      </c>
      <c r="I30" s="13" t="s">
        <v>340</v>
      </c>
      <c r="K30" s="82" t="s">
        <v>378</v>
      </c>
      <c r="L30" s="82" t="s">
        <v>445</v>
      </c>
      <c r="M30" s="124" t="s">
        <v>444</v>
      </c>
      <c r="N30" s="169">
        <v>0.27334464950081999</v>
      </c>
      <c r="O30" s="171">
        <v>3.7901439560415202</v>
      </c>
      <c r="P30" s="169">
        <v>0.95875590586104997</v>
      </c>
      <c r="Q30" s="169" t="s">
        <v>437</v>
      </c>
      <c r="R30" s="169" t="s">
        <v>437</v>
      </c>
      <c r="S30" s="169" t="s">
        <v>437</v>
      </c>
      <c r="T30" s="169">
        <v>0.24418927240807997</v>
      </c>
      <c r="U30" s="169">
        <v>0.23424786724526001</v>
      </c>
      <c r="V30" s="169">
        <v>0.13303876148249</v>
      </c>
      <c r="W30" s="171" t="s">
        <v>437</v>
      </c>
      <c r="X30" s="171" t="s">
        <v>437</v>
      </c>
      <c r="Y30" s="171" t="s">
        <v>437</v>
      </c>
      <c r="Z30" s="169">
        <v>0.24378835790248998</v>
      </c>
      <c r="AA30" s="169" t="s">
        <v>437</v>
      </c>
      <c r="AB30" s="171" t="s">
        <v>437</v>
      </c>
      <c r="AC30" s="171" t="s">
        <v>437</v>
      </c>
      <c r="AD30" s="171" t="s">
        <v>437</v>
      </c>
      <c r="AE30" s="171" t="s">
        <v>437</v>
      </c>
      <c r="AF30" s="171" t="s">
        <v>437</v>
      </c>
      <c r="AG30" s="171" t="s">
        <v>437</v>
      </c>
      <c r="AH30" s="171" t="s">
        <v>437</v>
      </c>
      <c r="AI30" s="171" t="s">
        <v>437</v>
      </c>
      <c r="AJ30" s="171" t="s">
        <v>437</v>
      </c>
      <c r="AK30" s="171" t="s">
        <v>295</v>
      </c>
    </row>
    <row r="31" spans="1:37" x14ac:dyDescent="0.3">
      <c r="A31" s="11" t="s">
        <v>28</v>
      </c>
      <c r="B31" s="12" t="s">
        <v>38</v>
      </c>
      <c r="C31" s="12" t="s">
        <v>9</v>
      </c>
      <c r="D31" s="172">
        <v>28</v>
      </c>
      <c r="E31" s="222" t="s">
        <v>30</v>
      </c>
      <c r="F31" s="222"/>
      <c r="G31" s="223">
        <v>40</v>
      </c>
      <c r="H31" s="223">
        <v>40</v>
      </c>
      <c r="I31" s="13"/>
      <c r="J31" s="174">
        <f>COUNT(G24:H31)/2</f>
        <v>8</v>
      </c>
      <c r="K31" s="82" t="s">
        <v>378</v>
      </c>
      <c r="L31" s="82" t="s">
        <v>445</v>
      </c>
      <c r="M31" s="124" t="s">
        <v>444</v>
      </c>
      <c r="N31" s="169" t="s">
        <v>437</v>
      </c>
      <c r="O31" s="171">
        <v>3.3532826895414196</v>
      </c>
      <c r="P31" s="169">
        <v>1.0933332069795201</v>
      </c>
      <c r="Q31" s="169" t="s">
        <v>437</v>
      </c>
      <c r="R31" s="169" t="s">
        <v>437</v>
      </c>
      <c r="S31" s="169" t="s">
        <v>437</v>
      </c>
      <c r="T31" s="169">
        <v>0.20338859792898001</v>
      </c>
      <c r="U31" s="169">
        <v>0.17678855528237</v>
      </c>
      <c r="V31" s="169">
        <v>0.16274212891925</v>
      </c>
      <c r="W31" s="171" t="s">
        <v>437</v>
      </c>
      <c r="X31" s="171" t="s">
        <v>437</v>
      </c>
      <c r="Y31" s="171" t="s">
        <v>437</v>
      </c>
      <c r="Z31" s="169">
        <v>0.23971153450005001</v>
      </c>
      <c r="AA31" s="169" t="s">
        <v>437</v>
      </c>
      <c r="AB31" s="171" t="s">
        <v>437</v>
      </c>
      <c r="AC31" s="171" t="s">
        <v>437</v>
      </c>
      <c r="AD31" s="171" t="s">
        <v>437</v>
      </c>
      <c r="AE31" s="171" t="s">
        <v>437</v>
      </c>
      <c r="AF31" s="171" t="s">
        <v>437</v>
      </c>
      <c r="AG31" s="171" t="s">
        <v>437</v>
      </c>
      <c r="AH31" s="171" t="s">
        <v>437</v>
      </c>
      <c r="AI31" s="171" t="s">
        <v>437</v>
      </c>
      <c r="AJ31" s="171" t="s">
        <v>437</v>
      </c>
      <c r="AK31" s="171" t="s">
        <v>295</v>
      </c>
    </row>
    <row r="32" spans="1:37" x14ac:dyDescent="0.3">
      <c r="A32" s="11" t="s">
        <v>28</v>
      </c>
      <c r="B32" s="98" t="s">
        <v>39</v>
      </c>
      <c r="C32" s="12" t="s">
        <v>19</v>
      </c>
      <c r="D32" s="173">
        <v>28</v>
      </c>
      <c r="E32" s="222" t="s">
        <v>30</v>
      </c>
      <c r="F32" s="222"/>
      <c r="G32" s="223">
        <v>70</v>
      </c>
      <c r="H32" s="223">
        <v>70</v>
      </c>
      <c r="I32" s="13"/>
      <c r="K32" s="82" t="s">
        <v>378</v>
      </c>
      <c r="L32" s="82" t="s">
        <v>445</v>
      </c>
      <c r="M32" s="124" t="s">
        <v>444</v>
      </c>
      <c r="N32" s="169">
        <v>0.29698206705469998</v>
      </c>
      <c r="O32" s="171">
        <v>2.1617644092547099</v>
      </c>
      <c r="P32" s="169">
        <v>0.34933389531819004</v>
      </c>
      <c r="Q32" s="169" t="s">
        <v>437</v>
      </c>
      <c r="R32" s="169" t="s">
        <v>437</v>
      </c>
      <c r="S32" s="169" t="s">
        <v>437</v>
      </c>
      <c r="T32" s="169">
        <v>0.29678237396485002</v>
      </c>
      <c r="U32" s="169">
        <v>0.30121426018115</v>
      </c>
      <c r="V32" s="169">
        <v>0.17544052997361001</v>
      </c>
      <c r="W32" s="171" t="s">
        <v>437</v>
      </c>
      <c r="X32" s="171" t="s">
        <v>437</v>
      </c>
      <c r="Y32" s="171" t="s">
        <v>437</v>
      </c>
      <c r="Z32" s="169" t="s">
        <v>437</v>
      </c>
      <c r="AA32" s="169" t="s">
        <v>437</v>
      </c>
      <c r="AB32" s="171" t="s">
        <v>437</v>
      </c>
      <c r="AC32" s="171" t="s">
        <v>437</v>
      </c>
      <c r="AD32" s="171" t="s">
        <v>437</v>
      </c>
      <c r="AE32" s="171" t="s">
        <v>437</v>
      </c>
      <c r="AF32" s="171" t="s">
        <v>437</v>
      </c>
      <c r="AG32" s="171" t="s">
        <v>437</v>
      </c>
      <c r="AH32" s="171" t="s">
        <v>437</v>
      </c>
      <c r="AI32" s="171" t="s">
        <v>437</v>
      </c>
      <c r="AJ32" s="171" t="s">
        <v>437</v>
      </c>
      <c r="AK32" s="171" t="s">
        <v>295</v>
      </c>
    </row>
    <row r="33" spans="1:37" x14ac:dyDescent="0.3">
      <c r="A33" s="11"/>
      <c r="B33" s="125"/>
      <c r="C33" s="12"/>
      <c r="D33" s="173"/>
      <c r="E33" s="12"/>
      <c r="F33" s="12"/>
      <c r="G33" s="109"/>
      <c r="H33" s="109"/>
      <c r="I33" s="13"/>
      <c r="M33" s="124"/>
      <c r="N33" s="169"/>
      <c r="O33" s="171"/>
      <c r="P33" s="169"/>
      <c r="Q33" s="169"/>
      <c r="R33" s="169"/>
      <c r="S33" s="169"/>
      <c r="T33" s="169"/>
      <c r="U33" s="169"/>
      <c r="V33" s="169"/>
      <c r="W33" s="171"/>
      <c r="X33" s="171"/>
      <c r="Y33" s="171"/>
      <c r="Z33" s="169"/>
      <c r="AA33" s="169"/>
      <c r="AB33" s="171"/>
      <c r="AC33" s="171"/>
      <c r="AD33" s="171"/>
      <c r="AE33" s="171"/>
      <c r="AF33" s="171"/>
      <c r="AG33" s="171"/>
      <c r="AH33" s="171"/>
      <c r="AI33" s="171"/>
      <c r="AJ33" s="171"/>
      <c r="AK33" s="171"/>
    </row>
    <row r="34" spans="1:37" x14ac:dyDescent="0.3">
      <c r="A34" s="11" t="s">
        <v>28</v>
      </c>
      <c r="B34" s="12" t="s">
        <v>40</v>
      </c>
      <c r="C34" s="12" t="s">
        <v>19</v>
      </c>
      <c r="D34" s="173">
        <v>28</v>
      </c>
      <c r="E34" s="222" t="s">
        <v>30</v>
      </c>
      <c r="F34" s="222"/>
      <c r="G34" s="223">
        <v>40</v>
      </c>
      <c r="H34" s="223">
        <v>40</v>
      </c>
      <c r="I34" s="13"/>
      <c r="K34" s="82" t="s">
        <v>378</v>
      </c>
      <c r="L34" s="82" t="s">
        <v>445</v>
      </c>
      <c r="M34" s="124" t="s">
        <v>444</v>
      </c>
      <c r="N34" s="169">
        <v>0.37276102521565996</v>
      </c>
      <c r="O34" s="171">
        <v>1.82311359079249</v>
      </c>
      <c r="P34" s="169">
        <v>0.20702725013144002</v>
      </c>
      <c r="Q34" s="169" t="s">
        <v>437</v>
      </c>
      <c r="R34" s="169" t="s">
        <v>437</v>
      </c>
      <c r="S34" s="169" t="s">
        <v>437</v>
      </c>
      <c r="T34" s="169">
        <v>0.26594878314108999</v>
      </c>
      <c r="U34" s="169">
        <v>0.28298694216343001</v>
      </c>
      <c r="V34" s="169">
        <v>0.17365592363658</v>
      </c>
      <c r="W34" s="171" t="s">
        <v>437</v>
      </c>
      <c r="X34" s="171" t="s">
        <v>437</v>
      </c>
      <c r="Y34" s="171" t="s">
        <v>437</v>
      </c>
      <c r="Z34" s="169" t="s">
        <v>437</v>
      </c>
      <c r="AA34" s="169" t="s">
        <v>437</v>
      </c>
      <c r="AB34" s="171" t="s">
        <v>437</v>
      </c>
      <c r="AC34" s="171" t="s">
        <v>437</v>
      </c>
      <c r="AD34" s="171" t="s">
        <v>437</v>
      </c>
      <c r="AE34" s="171" t="s">
        <v>437</v>
      </c>
      <c r="AF34" s="171" t="s">
        <v>437</v>
      </c>
      <c r="AG34" s="171" t="s">
        <v>437</v>
      </c>
      <c r="AH34" s="171" t="s">
        <v>437</v>
      </c>
      <c r="AI34" s="171" t="s">
        <v>437</v>
      </c>
      <c r="AJ34" s="171" t="s">
        <v>437</v>
      </c>
      <c r="AK34" s="171" t="s">
        <v>295</v>
      </c>
    </row>
    <row r="35" spans="1:37" x14ac:dyDescent="0.3">
      <c r="A35" s="11" t="s">
        <v>28</v>
      </c>
      <c r="B35" s="12" t="s">
        <v>41</v>
      </c>
      <c r="C35" s="12" t="s">
        <v>19</v>
      </c>
      <c r="D35" s="173">
        <v>28</v>
      </c>
      <c r="E35" s="222" t="s">
        <v>30</v>
      </c>
      <c r="F35" s="222"/>
      <c r="G35" s="223">
        <v>30</v>
      </c>
      <c r="H35" s="223">
        <v>30</v>
      </c>
      <c r="I35" s="13"/>
      <c r="K35" s="82" t="s">
        <v>378</v>
      </c>
      <c r="L35" s="82" t="s">
        <v>445</v>
      </c>
      <c r="M35" s="124" t="s">
        <v>444</v>
      </c>
      <c r="N35" s="169" t="s">
        <v>437</v>
      </c>
      <c r="O35" s="171">
        <v>2.0939845476316199</v>
      </c>
      <c r="P35" s="169">
        <v>0.27329156804720001</v>
      </c>
      <c r="Q35" s="169" t="s">
        <v>437</v>
      </c>
      <c r="R35" s="169" t="s">
        <v>437</v>
      </c>
      <c r="S35" s="169" t="s">
        <v>437</v>
      </c>
      <c r="T35" s="169">
        <v>0.26521612104857001</v>
      </c>
      <c r="U35" s="169">
        <v>0.30396570852347998</v>
      </c>
      <c r="V35" s="169">
        <v>0.17055257664148002</v>
      </c>
      <c r="W35" s="171" t="s">
        <v>437</v>
      </c>
      <c r="X35" s="171" t="s">
        <v>437</v>
      </c>
      <c r="Y35" s="171" t="s">
        <v>437</v>
      </c>
      <c r="Z35" s="169" t="s">
        <v>437</v>
      </c>
      <c r="AA35" s="169" t="s">
        <v>437</v>
      </c>
      <c r="AB35" s="171" t="s">
        <v>437</v>
      </c>
      <c r="AC35" s="171" t="s">
        <v>437</v>
      </c>
      <c r="AD35" s="171" t="s">
        <v>437</v>
      </c>
      <c r="AE35" s="171" t="s">
        <v>437</v>
      </c>
      <c r="AF35" s="171" t="s">
        <v>437</v>
      </c>
      <c r="AG35" s="171" t="s">
        <v>437</v>
      </c>
      <c r="AH35" s="171" t="s">
        <v>437</v>
      </c>
      <c r="AI35" s="171" t="s">
        <v>437</v>
      </c>
      <c r="AJ35" s="171" t="s">
        <v>437</v>
      </c>
      <c r="AK35" s="171" t="s">
        <v>295</v>
      </c>
    </row>
    <row r="36" spans="1:37" x14ac:dyDescent="0.3">
      <c r="A36" s="11" t="s">
        <v>28</v>
      </c>
      <c r="B36" s="12" t="s">
        <v>42</v>
      </c>
      <c r="C36" s="12" t="s">
        <v>19</v>
      </c>
      <c r="D36" s="173">
        <v>28</v>
      </c>
      <c r="E36" s="222" t="s">
        <v>30</v>
      </c>
      <c r="F36" s="222"/>
      <c r="G36" s="223">
        <v>40</v>
      </c>
      <c r="H36" s="223">
        <v>40</v>
      </c>
      <c r="I36" s="13"/>
      <c r="K36" s="82" t="s">
        <v>378</v>
      </c>
      <c r="L36" s="82" t="s">
        <v>445</v>
      </c>
      <c r="M36" s="124" t="s">
        <v>444</v>
      </c>
      <c r="N36" s="169">
        <v>0.26740529272527003</v>
      </c>
      <c r="O36" s="171">
        <v>2.0307307607104899</v>
      </c>
      <c r="P36" s="169">
        <v>0.39686506730053001</v>
      </c>
      <c r="Q36" s="169" t="s">
        <v>437</v>
      </c>
      <c r="R36" s="169" t="s">
        <v>437</v>
      </c>
      <c r="S36" s="169" t="s">
        <v>437</v>
      </c>
      <c r="T36" s="169">
        <v>0.29116302410125</v>
      </c>
      <c r="U36" s="169">
        <v>0.25716010188319</v>
      </c>
      <c r="V36" s="169">
        <v>0.15478785613982002</v>
      </c>
      <c r="W36" s="171" t="s">
        <v>437</v>
      </c>
      <c r="X36" s="171" t="s">
        <v>437</v>
      </c>
      <c r="Y36" s="171" t="s">
        <v>437</v>
      </c>
      <c r="Z36" s="169">
        <v>0.15329227528083</v>
      </c>
      <c r="AA36" s="169" t="s">
        <v>437</v>
      </c>
      <c r="AB36" s="171" t="s">
        <v>437</v>
      </c>
      <c r="AC36" s="171" t="s">
        <v>437</v>
      </c>
      <c r="AD36" s="171" t="s">
        <v>437</v>
      </c>
      <c r="AE36" s="171" t="s">
        <v>437</v>
      </c>
      <c r="AF36" s="171" t="s">
        <v>437</v>
      </c>
      <c r="AG36" s="171" t="s">
        <v>437</v>
      </c>
      <c r="AH36" s="171" t="s">
        <v>437</v>
      </c>
      <c r="AI36" s="171" t="s">
        <v>437</v>
      </c>
      <c r="AJ36" s="171" t="s">
        <v>437</v>
      </c>
      <c r="AK36" s="171" t="s">
        <v>295</v>
      </c>
    </row>
    <row r="37" spans="1:37" x14ac:dyDescent="0.3">
      <c r="A37" s="11" t="s">
        <v>28</v>
      </c>
      <c r="B37" s="12" t="s">
        <v>43</v>
      </c>
      <c r="C37" s="12" t="s">
        <v>19</v>
      </c>
      <c r="D37" s="173">
        <v>28</v>
      </c>
      <c r="E37" s="222" t="s">
        <v>30</v>
      </c>
      <c r="F37" s="222"/>
      <c r="G37" s="223">
        <v>40</v>
      </c>
      <c r="H37" s="223">
        <v>40</v>
      </c>
      <c r="I37" s="13"/>
      <c r="K37" s="82" t="s">
        <v>378</v>
      </c>
      <c r="L37" s="82" t="s">
        <v>445</v>
      </c>
      <c r="M37" s="124" t="s">
        <v>444</v>
      </c>
      <c r="N37" s="169">
        <v>0.28270372198416999</v>
      </c>
      <c r="O37" s="171">
        <v>2.0004722117013602</v>
      </c>
      <c r="P37" s="169">
        <v>0.21714414632898998</v>
      </c>
      <c r="Q37" s="169" t="s">
        <v>437</v>
      </c>
      <c r="R37" s="169" t="s">
        <v>437</v>
      </c>
      <c r="S37" s="169" t="s">
        <v>437</v>
      </c>
      <c r="T37" s="169">
        <v>0.29520699751069002</v>
      </c>
      <c r="U37" s="169">
        <v>0.30280874838697003</v>
      </c>
      <c r="V37" s="169">
        <v>0.17975635588109998</v>
      </c>
      <c r="W37" s="171" t="s">
        <v>437</v>
      </c>
      <c r="X37" s="171" t="s">
        <v>437</v>
      </c>
      <c r="Y37" s="171" t="s">
        <v>437</v>
      </c>
      <c r="Z37" s="169" t="s">
        <v>437</v>
      </c>
      <c r="AA37" s="169" t="s">
        <v>437</v>
      </c>
      <c r="AB37" s="171" t="s">
        <v>437</v>
      </c>
      <c r="AC37" s="171" t="s">
        <v>437</v>
      </c>
      <c r="AD37" s="171" t="s">
        <v>437</v>
      </c>
      <c r="AE37" s="171" t="s">
        <v>437</v>
      </c>
      <c r="AF37" s="171" t="s">
        <v>437</v>
      </c>
      <c r="AG37" s="171" t="s">
        <v>437</v>
      </c>
      <c r="AH37" s="171" t="s">
        <v>437</v>
      </c>
      <c r="AI37" s="171" t="s">
        <v>437</v>
      </c>
      <c r="AJ37" s="171" t="s">
        <v>437</v>
      </c>
      <c r="AK37" s="171" t="s">
        <v>295</v>
      </c>
    </row>
    <row r="38" spans="1:37" x14ac:dyDescent="0.3">
      <c r="A38" s="11" t="s">
        <v>28</v>
      </c>
      <c r="B38" s="12" t="s">
        <v>44</v>
      </c>
      <c r="C38" s="12" t="s">
        <v>19</v>
      </c>
      <c r="D38" s="173">
        <v>28</v>
      </c>
      <c r="E38" s="222" t="s">
        <v>30</v>
      </c>
      <c r="F38" s="222"/>
      <c r="G38" s="223">
        <v>40</v>
      </c>
      <c r="H38" s="223">
        <v>40</v>
      </c>
      <c r="I38" s="13"/>
      <c r="K38" s="82" t="s">
        <v>446</v>
      </c>
      <c r="L38" s="82" t="s">
        <v>447</v>
      </c>
      <c r="M38" s="124" t="s">
        <v>444</v>
      </c>
      <c r="N38" s="169">
        <v>0.25456675480220003</v>
      </c>
      <c r="O38" s="171">
        <v>1.9621101182871801</v>
      </c>
      <c r="P38" s="169">
        <v>0.33488619403432002</v>
      </c>
      <c r="Q38" s="169" t="s">
        <v>437</v>
      </c>
      <c r="R38" s="169" t="s">
        <v>437</v>
      </c>
      <c r="S38" s="169" t="s">
        <v>437</v>
      </c>
      <c r="T38" s="169">
        <v>0.22800346866544</v>
      </c>
      <c r="U38" s="169">
        <v>0.22377510807862</v>
      </c>
      <c r="V38" s="169">
        <v>0.19791807641713999</v>
      </c>
      <c r="W38" s="171" t="s">
        <v>437</v>
      </c>
      <c r="X38" s="171" t="s">
        <v>437</v>
      </c>
      <c r="Y38" s="171" t="s">
        <v>437</v>
      </c>
      <c r="Z38" s="169" t="s">
        <v>437</v>
      </c>
      <c r="AA38" s="169" t="s">
        <v>437</v>
      </c>
      <c r="AB38" s="171" t="s">
        <v>437</v>
      </c>
      <c r="AC38" s="171" t="s">
        <v>437</v>
      </c>
      <c r="AD38" s="171" t="s">
        <v>437</v>
      </c>
      <c r="AE38" s="171" t="s">
        <v>437</v>
      </c>
      <c r="AF38" s="171" t="s">
        <v>437</v>
      </c>
      <c r="AG38" s="171" t="s">
        <v>437</v>
      </c>
      <c r="AH38" s="171" t="s">
        <v>437</v>
      </c>
      <c r="AI38" s="171" t="s">
        <v>437</v>
      </c>
      <c r="AJ38" s="171" t="s">
        <v>437</v>
      </c>
      <c r="AK38" s="171" t="s">
        <v>295</v>
      </c>
    </row>
    <row r="39" spans="1:37" x14ac:dyDescent="0.3">
      <c r="A39" s="11" t="s">
        <v>28</v>
      </c>
      <c r="B39" s="12" t="s">
        <v>45</v>
      </c>
      <c r="C39" s="12" t="s">
        <v>19</v>
      </c>
      <c r="D39" s="173">
        <v>28</v>
      </c>
      <c r="E39" s="222" t="s">
        <v>30</v>
      </c>
      <c r="F39" s="222"/>
      <c r="G39" s="223">
        <v>50</v>
      </c>
      <c r="H39" s="223">
        <v>50</v>
      </c>
      <c r="I39" s="13" t="s">
        <v>339</v>
      </c>
      <c r="K39" s="82" t="s">
        <v>378</v>
      </c>
      <c r="L39" s="82" t="s">
        <v>445</v>
      </c>
      <c r="M39" s="124" t="s">
        <v>444</v>
      </c>
      <c r="N39" s="169">
        <v>0.33746588591406002</v>
      </c>
      <c r="O39" s="171">
        <v>3.4746633969235101</v>
      </c>
      <c r="P39" s="169">
        <v>0.35643536464907999</v>
      </c>
      <c r="Q39" s="169" t="s">
        <v>437</v>
      </c>
      <c r="R39" s="169">
        <v>0.24502270364972001</v>
      </c>
      <c r="S39" s="169" t="s">
        <v>437</v>
      </c>
      <c r="T39" s="169">
        <v>0.26369712733453998</v>
      </c>
      <c r="U39" s="169">
        <v>0.31601359410008001</v>
      </c>
      <c r="V39" s="169">
        <v>0.20732197432898999</v>
      </c>
      <c r="W39" s="171" t="s">
        <v>437</v>
      </c>
      <c r="X39" s="171" t="s">
        <v>437</v>
      </c>
      <c r="Y39" s="171" t="s">
        <v>437</v>
      </c>
      <c r="Z39" s="169" t="s">
        <v>437</v>
      </c>
      <c r="AA39" s="169" t="s">
        <v>437</v>
      </c>
      <c r="AB39" s="171">
        <v>0.19360507277722999</v>
      </c>
      <c r="AC39" s="171" t="s">
        <v>437</v>
      </c>
      <c r="AD39" s="171" t="s">
        <v>437</v>
      </c>
      <c r="AE39" s="171" t="s">
        <v>437</v>
      </c>
      <c r="AF39" s="171" t="s">
        <v>437</v>
      </c>
      <c r="AG39" s="171" t="s">
        <v>437</v>
      </c>
      <c r="AH39" s="171" t="s">
        <v>437</v>
      </c>
      <c r="AI39" s="171" t="s">
        <v>437</v>
      </c>
      <c r="AJ39" s="171" t="s">
        <v>437</v>
      </c>
      <c r="AK39" s="171" t="s">
        <v>295</v>
      </c>
    </row>
    <row r="40" spans="1:37" ht="15" thickBot="1" x14ac:dyDescent="0.35">
      <c r="A40" s="14" t="s">
        <v>28</v>
      </c>
      <c r="B40" s="15" t="s">
        <v>46</v>
      </c>
      <c r="C40" s="15" t="s">
        <v>19</v>
      </c>
      <c r="D40" s="175">
        <v>28</v>
      </c>
      <c r="E40" s="228" t="s">
        <v>30</v>
      </c>
      <c r="F40" s="228"/>
      <c r="G40" s="229">
        <v>40</v>
      </c>
      <c r="H40" s="229">
        <v>40</v>
      </c>
      <c r="I40" s="16"/>
      <c r="J40" s="174">
        <f>COUNT(G32:H40)/2</f>
        <v>8</v>
      </c>
      <c r="K40" s="82" t="s">
        <v>378</v>
      </c>
      <c r="L40" s="82" t="s">
        <v>445</v>
      </c>
      <c r="M40" s="124" t="s">
        <v>444</v>
      </c>
      <c r="N40" s="169">
        <v>0.22139445634506999</v>
      </c>
      <c r="O40" s="171">
        <v>2.2632954995545802</v>
      </c>
      <c r="P40" s="169">
        <v>0.22999470203598998</v>
      </c>
      <c r="Q40" s="169" t="s">
        <v>437</v>
      </c>
      <c r="R40" s="169" t="s">
        <v>437</v>
      </c>
      <c r="S40" s="169" t="s">
        <v>437</v>
      </c>
      <c r="T40" s="169">
        <v>0.29883212494732003</v>
      </c>
      <c r="U40" s="169">
        <v>0.25672814785824</v>
      </c>
      <c r="V40" s="169">
        <v>0.16570824835416001</v>
      </c>
      <c r="W40" s="171" t="s">
        <v>437</v>
      </c>
      <c r="X40" s="171" t="s">
        <v>437</v>
      </c>
      <c r="Y40" s="171" t="s">
        <v>437</v>
      </c>
      <c r="Z40" s="169">
        <v>0.38990460096980994</v>
      </c>
      <c r="AA40" s="169" t="s">
        <v>437</v>
      </c>
      <c r="AB40" s="171" t="s">
        <v>437</v>
      </c>
      <c r="AC40" s="171" t="s">
        <v>437</v>
      </c>
      <c r="AD40" s="171" t="s">
        <v>437</v>
      </c>
      <c r="AE40" s="171" t="s">
        <v>437</v>
      </c>
      <c r="AF40" s="171" t="s">
        <v>437</v>
      </c>
      <c r="AG40" s="171" t="s">
        <v>437</v>
      </c>
      <c r="AH40" s="171" t="s">
        <v>437</v>
      </c>
      <c r="AI40" s="171" t="s">
        <v>437</v>
      </c>
      <c r="AJ40" s="171" t="s">
        <v>437</v>
      </c>
      <c r="AK40" s="171" t="s">
        <v>295</v>
      </c>
    </row>
    <row r="41" spans="1:37" x14ac:dyDescent="0.3">
      <c r="A41" s="8" t="s">
        <v>48</v>
      </c>
      <c r="B41" s="9" t="s">
        <v>49</v>
      </c>
      <c r="C41" s="9" t="s">
        <v>9</v>
      </c>
      <c r="D41" s="168">
        <v>28</v>
      </c>
      <c r="E41" s="9" t="s">
        <v>48</v>
      </c>
      <c r="F41" s="9">
        <v>1.5</v>
      </c>
      <c r="G41" s="227">
        <v>40</v>
      </c>
      <c r="H41" s="227">
        <v>40</v>
      </c>
      <c r="I41" s="10"/>
      <c r="K41" s="82" t="s">
        <v>380</v>
      </c>
      <c r="L41" s="82" t="s">
        <v>448</v>
      </c>
      <c r="M41" s="177" t="s">
        <v>449</v>
      </c>
      <c r="N41" s="169" t="s">
        <v>437</v>
      </c>
      <c r="O41" s="176">
        <v>132.32848636066299</v>
      </c>
      <c r="P41" s="169" t="s">
        <v>437</v>
      </c>
      <c r="Q41" s="169" t="s">
        <v>437</v>
      </c>
      <c r="R41" s="169" t="s">
        <v>437</v>
      </c>
      <c r="S41" s="169" t="s">
        <v>437</v>
      </c>
      <c r="T41" s="169" t="s">
        <v>437</v>
      </c>
      <c r="U41" s="169" t="s">
        <v>437</v>
      </c>
      <c r="V41" s="169" t="s">
        <v>437</v>
      </c>
      <c r="W41" s="176" t="s">
        <v>437</v>
      </c>
      <c r="X41" s="176" t="s">
        <v>437</v>
      </c>
      <c r="Y41" s="176" t="s">
        <v>437</v>
      </c>
      <c r="Z41" s="169" t="s">
        <v>437</v>
      </c>
      <c r="AA41" s="169" t="s">
        <v>437</v>
      </c>
      <c r="AB41" s="171">
        <v>4.3767169882990498</v>
      </c>
      <c r="AC41" s="171">
        <v>6.9107364691109501</v>
      </c>
      <c r="AD41" s="176" t="s">
        <v>437</v>
      </c>
      <c r="AE41" s="176" t="s">
        <v>437</v>
      </c>
      <c r="AF41" s="176" t="s">
        <v>437</v>
      </c>
      <c r="AG41" s="176" t="s">
        <v>437</v>
      </c>
      <c r="AH41" s="176" t="s">
        <v>437</v>
      </c>
      <c r="AI41" s="176" t="s">
        <v>437</v>
      </c>
      <c r="AJ41" s="176" t="s">
        <v>437</v>
      </c>
      <c r="AK41" s="176" t="s">
        <v>437</v>
      </c>
    </row>
    <row r="42" spans="1:37" ht="16.5" customHeight="1" x14ac:dyDescent="0.3">
      <c r="A42" s="11" t="s">
        <v>48</v>
      </c>
      <c r="B42" s="12" t="s">
        <v>50</v>
      </c>
      <c r="C42" s="12" t="s">
        <v>9</v>
      </c>
      <c r="D42" s="172">
        <v>28</v>
      </c>
      <c r="E42" s="12" t="s">
        <v>48</v>
      </c>
      <c r="F42" s="12">
        <v>1.5</v>
      </c>
      <c r="G42" s="223">
        <v>25</v>
      </c>
      <c r="H42" s="223">
        <v>25</v>
      </c>
      <c r="I42" s="13"/>
      <c r="K42" s="82" t="s">
        <v>380</v>
      </c>
      <c r="L42" s="82" t="s">
        <v>448</v>
      </c>
      <c r="M42" s="177" t="s">
        <v>449</v>
      </c>
      <c r="N42" s="169" t="s">
        <v>437</v>
      </c>
      <c r="O42" s="176">
        <v>140.25816798378702</v>
      </c>
      <c r="P42" s="169" t="s">
        <v>437</v>
      </c>
      <c r="Q42" s="169" t="s">
        <v>437</v>
      </c>
      <c r="R42" s="169" t="s">
        <v>437</v>
      </c>
      <c r="S42" s="169" t="s">
        <v>437</v>
      </c>
      <c r="T42" s="169" t="s">
        <v>437</v>
      </c>
      <c r="U42" s="169" t="s">
        <v>437</v>
      </c>
      <c r="V42" s="169" t="s">
        <v>437</v>
      </c>
      <c r="W42" s="176" t="s">
        <v>437</v>
      </c>
      <c r="X42" s="176" t="s">
        <v>437</v>
      </c>
      <c r="Y42" s="176" t="s">
        <v>437</v>
      </c>
      <c r="Z42" s="169" t="s">
        <v>437</v>
      </c>
      <c r="AA42" s="169" t="s">
        <v>437</v>
      </c>
      <c r="AB42" s="171">
        <v>4.7453715524892592</v>
      </c>
      <c r="AC42" s="171">
        <v>7.4897448140218099</v>
      </c>
      <c r="AD42" s="176" t="s">
        <v>437</v>
      </c>
      <c r="AE42" s="176" t="s">
        <v>437</v>
      </c>
      <c r="AF42" s="176" t="s">
        <v>437</v>
      </c>
      <c r="AG42" s="176" t="s">
        <v>437</v>
      </c>
      <c r="AH42" s="176" t="s">
        <v>437</v>
      </c>
      <c r="AI42" s="176" t="s">
        <v>437</v>
      </c>
      <c r="AJ42" s="176" t="s">
        <v>437</v>
      </c>
      <c r="AK42" s="176" t="s">
        <v>437</v>
      </c>
    </row>
    <row r="43" spans="1:37" x14ac:dyDescent="0.3">
      <c r="A43" s="11" t="s">
        <v>48</v>
      </c>
      <c r="B43" s="12" t="s">
        <v>51</v>
      </c>
      <c r="C43" s="12" t="s">
        <v>9</v>
      </c>
      <c r="D43" s="173">
        <v>28</v>
      </c>
      <c r="E43" s="12" t="s">
        <v>48</v>
      </c>
      <c r="F43" s="12">
        <v>1.5</v>
      </c>
      <c r="G43" s="223">
        <v>30</v>
      </c>
      <c r="H43" s="223">
        <v>30</v>
      </c>
      <c r="I43" s="13" t="s">
        <v>52</v>
      </c>
      <c r="K43" s="82" t="s">
        <v>380</v>
      </c>
      <c r="L43" s="82" t="s">
        <v>448</v>
      </c>
      <c r="M43" s="177" t="s">
        <v>449</v>
      </c>
      <c r="N43" s="169" t="s">
        <v>437</v>
      </c>
      <c r="O43" s="176">
        <v>157.75683418486801</v>
      </c>
      <c r="P43" s="169" t="s">
        <v>437</v>
      </c>
      <c r="Q43" s="169" t="s">
        <v>437</v>
      </c>
      <c r="R43" s="169" t="s">
        <v>437</v>
      </c>
      <c r="S43" s="169" t="s">
        <v>437</v>
      </c>
      <c r="T43" s="169" t="s">
        <v>437</v>
      </c>
      <c r="U43" s="169" t="s">
        <v>437</v>
      </c>
      <c r="V43" s="169" t="s">
        <v>437</v>
      </c>
      <c r="W43" s="176" t="s">
        <v>437</v>
      </c>
      <c r="X43" s="176" t="s">
        <v>437</v>
      </c>
      <c r="Y43" s="176" t="s">
        <v>437</v>
      </c>
      <c r="Z43" s="169" t="s">
        <v>437</v>
      </c>
      <c r="AA43" s="169" t="s">
        <v>437</v>
      </c>
      <c r="AB43" s="171">
        <v>4.7738697672215107</v>
      </c>
      <c r="AC43" s="171">
        <v>7.8449609967352094</v>
      </c>
      <c r="AD43" s="176" t="s">
        <v>437</v>
      </c>
      <c r="AE43" s="176" t="s">
        <v>437</v>
      </c>
      <c r="AF43" s="176" t="s">
        <v>437</v>
      </c>
      <c r="AG43" s="176" t="s">
        <v>437</v>
      </c>
      <c r="AH43" s="176" t="s">
        <v>437</v>
      </c>
      <c r="AI43" s="176" t="s">
        <v>437</v>
      </c>
      <c r="AJ43" s="176" t="s">
        <v>437</v>
      </c>
      <c r="AK43" s="176" t="s">
        <v>437</v>
      </c>
    </row>
    <row r="44" spans="1:37" x14ac:dyDescent="0.3">
      <c r="A44" s="11" t="s">
        <v>48</v>
      </c>
      <c r="B44" s="12" t="s">
        <v>53</v>
      </c>
      <c r="C44" s="12" t="s">
        <v>9</v>
      </c>
      <c r="D44" s="173">
        <v>28</v>
      </c>
      <c r="E44" s="12" t="s">
        <v>48</v>
      </c>
      <c r="F44" s="12">
        <v>1.5</v>
      </c>
      <c r="G44" s="223">
        <v>40</v>
      </c>
      <c r="H44" s="223">
        <v>40</v>
      </c>
      <c r="I44" s="13"/>
      <c r="K44" s="82" t="s">
        <v>380</v>
      </c>
      <c r="L44" s="82" t="s">
        <v>448</v>
      </c>
      <c r="M44" s="177" t="s">
        <v>449</v>
      </c>
      <c r="N44" s="169" t="s">
        <v>437</v>
      </c>
      <c r="O44" s="176">
        <v>133.10944201740099</v>
      </c>
      <c r="P44" s="169" t="s">
        <v>437</v>
      </c>
      <c r="Q44" s="169" t="s">
        <v>437</v>
      </c>
      <c r="R44" s="169" t="s">
        <v>437</v>
      </c>
      <c r="S44" s="169" t="s">
        <v>437</v>
      </c>
      <c r="T44" s="169" t="s">
        <v>437</v>
      </c>
      <c r="U44" s="169" t="s">
        <v>437</v>
      </c>
      <c r="V44" s="169" t="s">
        <v>437</v>
      </c>
      <c r="W44" s="176" t="s">
        <v>437</v>
      </c>
      <c r="X44" s="176" t="s">
        <v>437</v>
      </c>
      <c r="Y44" s="176" t="s">
        <v>437</v>
      </c>
      <c r="Z44" s="169" t="s">
        <v>437</v>
      </c>
      <c r="AA44" s="169" t="s">
        <v>437</v>
      </c>
      <c r="AB44" s="171">
        <v>4.9227572324334208</v>
      </c>
      <c r="AC44" s="171">
        <v>7.4534611148104606</v>
      </c>
      <c r="AD44" s="176" t="s">
        <v>437</v>
      </c>
      <c r="AE44" s="176" t="s">
        <v>437</v>
      </c>
      <c r="AF44" s="176" t="s">
        <v>437</v>
      </c>
      <c r="AG44" s="176" t="s">
        <v>437</v>
      </c>
      <c r="AH44" s="176" t="s">
        <v>437</v>
      </c>
      <c r="AI44" s="176" t="s">
        <v>437</v>
      </c>
      <c r="AJ44" s="176" t="s">
        <v>437</v>
      </c>
      <c r="AK44" s="176" t="s">
        <v>437</v>
      </c>
    </row>
    <row r="45" spans="1:37" x14ac:dyDescent="0.3">
      <c r="A45" s="11" t="s">
        <v>48</v>
      </c>
      <c r="B45" s="12" t="s">
        <v>54</v>
      </c>
      <c r="C45" s="12" t="s">
        <v>9</v>
      </c>
      <c r="D45" s="173">
        <v>28</v>
      </c>
      <c r="E45" s="12" t="s">
        <v>48</v>
      </c>
      <c r="F45" s="12">
        <v>1.5</v>
      </c>
      <c r="G45" s="223">
        <v>35</v>
      </c>
      <c r="H45" s="223">
        <v>35</v>
      </c>
      <c r="I45" s="13"/>
      <c r="K45" s="82" t="s">
        <v>380</v>
      </c>
      <c r="L45" s="82" t="s">
        <v>448</v>
      </c>
      <c r="M45" s="177" t="s">
        <v>449</v>
      </c>
      <c r="N45" s="169" t="s">
        <v>437</v>
      </c>
      <c r="O45" s="176">
        <v>146.479933116815</v>
      </c>
      <c r="P45" s="169" t="s">
        <v>437</v>
      </c>
      <c r="Q45" s="169" t="s">
        <v>437</v>
      </c>
      <c r="R45" s="169" t="s">
        <v>437</v>
      </c>
      <c r="S45" s="169" t="s">
        <v>437</v>
      </c>
      <c r="T45" s="169" t="s">
        <v>437</v>
      </c>
      <c r="U45" s="169" t="s">
        <v>437</v>
      </c>
      <c r="V45" s="169" t="s">
        <v>437</v>
      </c>
      <c r="W45" s="176" t="s">
        <v>437</v>
      </c>
      <c r="X45" s="176" t="s">
        <v>437</v>
      </c>
      <c r="Y45" s="176" t="s">
        <v>437</v>
      </c>
      <c r="Z45" s="169" t="s">
        <v>437</v>
      </c>
      <c r="AA45" s="169" t="s">
        <v>437</v>
      </c>
      <c r="AB45" s="171">
        <v>4.7086600419912399</v>
      </c>
      <c r="AC45" s="171">
        <v>8.10492438568712</v>
      </c>
      <c r="AD45" s="176" t="s">
        <v>437</v>
      </c>
      <c r="AE45" s="176" t="s">
        <v>437</v>
      </c>
      <c r="AF45" s="176" t="s">
        <v>437</v>
      </c>
      <c r="AG45" s="176" t="s">
        <v>437</v>
      </c>
      <c r="AH45" s="176" t="s">
        <v>437</v>
      </c>
      <c r="AI45" s="176" t="s">
        <v>437</v>
      </c>
      <c r="AJ45" s="176" t="s">
        <v>437</v>
      </c>
      <c r="AK45" s="176" t="s">
        <v>437</v>
      </c>
    </row>
    <row r="46" spans="1:37" x14ac:dyDescent="0.3">
      <c r="A46" s="11" t="s">
        <v>48</v>
      </c>
      <c r="B46" s="12" t="s">
        <v>55</v>
      </c>
      <c r="C46" s="12" t="s">
        <v>9</v>
      </c>
      <c r="D46" s="173">
        <v>28</v>
      </c>
      <c r="E46" s="12" t="s">
        <v>48</v>
      </c>
      <c r="F46" s="12">
        <v>1.5</v>
      </c>
      <c r="G46" s="223">
        <v>30</v>
      </c>
      <c r="H46" s="223">
        <v>30</v>
      </c>
      <c r="I46" s="13"/>
      <c r="K46" s="82" t="s">
        <v>380</v>
      </c>
      <c r="L46" s="82" t="s">
        <v>448</v>
      </c>
      <c r="M46" s="177" t="s">
        <v>449</v>
      </c>
      <c r="N46" s="169" t="s">
        <v>437</v>
      </c>
      <c r="O46" s="176">
        <v>106.832016091287</v>
      </c>
      <c r="P46" s="169" t="s">
        <v>437</v>
      </c>
      <c r="Q46" s="169" t="s">
        <v>437</v>
      </c>
      <c r="R46" s="169" t="s">
        <v>437</v>
      </c>
      <c r="S46" s="169" t="s">
        <v>437</v>
      </c>
      <c r="T46" s="169" t="s">
        <v>437</v>
      </c>
      <c r="U46" s="169" t="s">
        <v>437</v>
      </c>
      <c r="V46" s="169" t="s">
        <v>437</v>
      </c>
      <c r="W46" s="176" t="s">
        <v>437</v>
      </c>
      <c r="X46" s="176" t="s">
        <v>437</v>
      </c>
      <c r="Y46" s="176" t="s">
        <v>437</v>
      </c>
      <c r="Z46" s="169" t="s">
        <v>437</v>
      </c>
      <c r="AA46" s="169" t="s">
        <v>437</v>
      </c>
      <c r="AB46" s="171">
        <v>4.5542802337917898</v>
      </c>
      <c r="AC46" s="171">
        <v>6.5969877682628795</v>
      </c>
      <c r="AD46" s="176" t="s">
        <v>437</v>
      </c>
      <c r="AE46" s="176" t="s">
        <v>437</v>
      </c>
      <c r="AF46" s="176" t="s">
        <v>437</v>
      </c>
      <c r="AG46" s="176" t="s">
        <v>437</v>
      </c>
      <c r="AH46" s="176" t="s">
        <v>437</v>
      </c>
      <c r="AI46" s="176" t="s">
        <v>437</v>
      </c>
      <c r="AJ46" s="176" t="s">
        <v>437</v>
      </c>
      <c r="AK46" s="176" t="s">
        <v>437</v>
      </c>
    </row>
    <row r="47" spans="1:37" x14ac:dyDescent="0.3">
      <c r="A47" s="11" t="s">
        <v>48</v>
      </c>
      <c r="B47" s="12" t="s">
        <v>56</v>
      </c>
      <c r="C47" s="12" t="s">
        <v>9</v>
      </c>
      <c r="D47" s="173">
        <v>28</v>
      </c>
      <c r="E47" s="12" t="s">
        <v>48</v>
      </c>
      <c r="F47" s="12">
        <v>1.5</v>
      </c>
      <c r="G47" s="223">
        <v>40</v>
      </c>
      <c r="H47" s="223">
        <v>40</v>
      </c>
      <c r="I47" s="13"/>
      <c r="K47" s="82" t="s">
        <v>380</v>
      </c>
      <c r="L47" s="82" t="s">
        <v>448</v>
      </c>
      <c r="M47" s="177" t="s">
        <v>449</v>
      </c>
      <c r="N47" s="169" t="s">
        <v>437</v>
      </c>
      <c r="O47" s="176">
        <v>126.64986345773799</v>
      </c>
      <c r="P47" s="169" t="s">
        <v>437</v>
      </c>
      <c r="Q47" s="169" t="s">
        <v>437</v>
      </c>
      <c r="R47" s="169" t="s">
        <v>437</v>
      </c>
      <c r="S47" s="169" t="s">
        <v>437</v>
      </c>
      <c r="T47" s="169" t="s">
        <v>437</v>
      </c>
      <c r="U47" s="169" t="s">
        <v>437</v>
      </c>
      <c r="V47" s="169" t="s">
        <v>437</v>
      </c>
      <c r="W47" s="176" t="s">
        <v>437</v>
      </c>
      <c r="X47" s="176" t="s">
        <v>437</v>
      </c>
      <c r="Y47" s="176" t="s">
        <v>437</v>
      </c>
      <c r="Z47" s="169" t="s">
        <v>437</v>
      </c>
      <c r="AA47" s="169" t="s">
        <v>437</v>
      </c>
      <c r="AB47" s="171">
        <v>4.4306875988932699</v>
      </c>
      <c r="AC47" s="171">
        <v>7.1605755020516897</v>
      </c>
      <c r="AD47" s="176" t="s">
        <v>437</v>
      </c>
      <c r="AE47" s="176" t="s">
        <v>437</v>
      </c>
      <c r="AF47" s="176" t="s">
        <v>437</v>
      </c>
      <c r="AG47" s="176" t="s">
        <v>437</v>
      </c>
      <c r="AH47" s="176" t="s">
        <v>437</v>
      </c>
      <c r="AI47" s="176" t="s">
        <v>437</v>
      </c>
      <c r="AJ47" s="176" t="s">
        <v>437</v>
      </c>
      <c r="AK47" s="176" t="s">
        <v>437</v>
      </c>
    </row>
    <row r="48" spans="1:37" x14ac:dyDescent="0.3">
      <c r="A48" s="11" t="s">
        <v>48</v>
      </c>
      <c r="B48" s="12" t="s">
        <v>57</v>
      </c>
      <c r="C48" s="12" t="s">
        <v>9</v>
      </c>
      <c r="D48" s="173">
        <v>28</v>
      </c>
      <c r="E48" s="12" t="s">
        <v>48</v>
      </c>
      <c r="F48" s="12">
        <v>1.5</v>
      </c>
      <c r="G48" s="223">
        <v>30</v>
      </c>
      <c r="H48" s="223">
        <v>30</v>
      </c>
      <c r="I48" s="13" t="s">
        <v>342</v>
      </c>
      <c r="J48" s="174">
        <f>COUNT(G41:H48)/2</f>
        <v>8</v>
      </c>
      <c r="K48" s="82" t="s">
        <v>380</v>
      </c>
      <c r="L48" s="82" t="s">
        <v>448</v>
      </c>
      <c r="M48" s="177" t="s">
        <v>449</v>
      </c>
      <c r="N48" s="169" t="s">
        <v>437</v>
      </c>
      <c r="O48" s="176">
        <v>106.46168267281499</v>
      </c>
      <c r="P48" s="169" t="s">
        <v>437</v>
      </c>
      <c r="Q48" s="169" t="s">
        <v>437</v>
      </c>
      <c r="R48" s="169" t="s">
        <v>437</v>
      </c>
      <c r="S48" s="169" t="s">
        <v>437</v>
      </c>
      <c r="T48" s="169" t="s">
        <v>437</v>
      </c>
      <c r="U48" s="169" t="s">
        <v>437</v>
      </c>
      <c r="V48" s="169" t="s">
        <v>437</v>
      </c>
      <c r="W48" s="176" t="s">
        <v>437</v>
      </c>
      <c r="X48" s="176" t="s">
        <v>437</v>
      </c>
      <c r="Y48" s="176" t="s">
        <v>437</v>
      </c>
      <c r="Z48" s="169" t="s">
        <v>437</v>
      </c>
      <c r="AA48" s="169" t="s">
        <v>437</v>
      </c>
      <c r="AB48" s="171">
        <v>4.1597155808666901</v>
      </c>
      <c r="AC48" s="171">
        <v>6.5541389999162698</v>
      </c>
      <c r="AD48" s="176" t="s">
        <v>437</v>
      </c>
      <c r="AE48" s="176" t="s">
        <v>437</v>
      </c>
      <c r="AF48" s="176" t="s">
        <v>437</v>
      </c>
      <c r="AG48" s="176" t="s">
        <v>437</v>
      </c>
      <c r="AH48" s="176" t="s">
        <v>437</v>
      </c>
      <c r="AI48" s="176" t="s">
        <v>437</v>
      </c>
      <c r="AJ48" s="176" t="s">
        <v>437</v>
      </c>
      <c r="AK48" s="176" t="s">
        <v>437</v>
      </c>
    </row>
    <row r="49" spans="1:37" x14ac:dyDescent="0.3">
      <c r="A49" s="11" t="s">
        <v>48</v>
      </c>
      <c r="B49" s="98" t="s">
        <v>58</v>
      </c>
      <c r="C49" s="12" t="s">
        <v>19</v>
      </c>
      <c r="D49" s="173">
        <v>28</v>
      </c>
      <c r="E49" s="12" t="s">
        <v>48</v>
      </c>
      <c r="F49" s="12">
        <v>1.5</v>
      </c>
      <c r="G49" s="223">
        <v>70</v>
      </c>
      <c r="H49" s="223">
        <v>70</v>
      </c>
      <c r="I49" s="13"/>
      <c r="K49" s="82" t="s">
        <v>380</v>
      </c>
      <c r="L49" s="82" t="s">
        <v>448</v>
      </c>
      <c r="M49" s="177" t="s">
        <v>449</v>
      </c>
      <c r="N49" s="169" t="s">
        <v>437</v>
      </c>
      <c r="O49" s="176">
        <v>153.66770946020299</v>
      </c>
      <c r="P49" s="169" t="s">
        <v>437</v>
      </c>
      <c r="Q49" s="169" t="s">
        <v>437</v>
      </c>
      <c r="R49" s="169" t="s">
        <v>437</v>
      </c>
      <c r="S49" s="169">
        <v>9.8090199050740012E-2</v>
      </c>
      <c r="T49" s="169" t="s">
        <v>437</v>
      </c>
      <c r="U49" s="169" t="s">
        <v>437</v>
      </c>
      <c r="V49" s="169" t="s">
        <v>437</v>
      </c>
      <c r="W49" s="176" t="s">
        <v>437</v>
      </c>
      <c r="X49" s="176" t="s">
        <v>437</v>
      </c>
      <c r="Y49" s="176" t="s">
        <v>437</v>
      </c>
      <c r="Z49" s="169" t="s">
        <v>437</v>
      </c>
      <c r="AA49" s="169" t="s">
        <v>437</v>
      </c>
      <c r="AB49" s="171">
        <v>4.8080050127170297</v>
      </c>
      <c r="AC49" s="171">
        <v>7.0209946750834593</v>
      </c>
      <c r="AD49" s="176" t="s">
        <v>437</v>
      </c>
      <c r="AE49" s="176" t="s">
        <v>437</v>
      </c>
      <c r="AF49" s="176" t="s">
        <v>437</v>
      </c>
      <c r="AG49" s="176" t="s">
        <v>437</v>
      </c>
      <c r="AH49" s="176" t="s">
        <v>437</v>
      </c>
      <c r="AI49" s="176" t="s">
        <v>437</v>
      </c>
      <c r="AJ49" s="176" t="s">
        <v>437</v>
      </c>
      <c r="AK49" s="176" t="s">
        <v>437</v>
      </c>
    </row>
    <row r="50" spans="1:37" x14ac:dyDescent="0.3">
      <c r="A50" s="11"/>
      <c r="B50" s="12" t="e">
        <f>#REF!</f>
        <v>#REF!</v>
      </c>
      <c r="C50" s="12"/>
      <c r="D50" s="173"/>
      <c r="E50" s="12"/>
      <c r="F50" s="12"/>
      <c r="G50" s="109"/>
      <c r="H50" s="109"/>
      <c r="I50" s="13"/>
      <c r="K50" s="82" t="s">
        <v>380</v>
      </c>
      <c r="L50" s="82" t="s">
        <v>448</v>
      </c>
      <c r="M50" s="177" t="s">
        <v>449</v>
      </c>
      <c r="N50" s="169" t="s">
        <v>437</v>
      </c>
      <c r="O50" s="176">
        <v>133.11470425291301</v>
      </c>
      <c r="P50" s="169" t="s">
        <v>437</v>
      </c>
      <c r="Q50" s="169" t="s">
        <v>437</v>
      </c>
      <c r="R50" s="169" t="s">
        <v>437</v>
      </c>
      <c r="S50" s="169" t="s">
        <v>437</v>
      </c>
      <c r="T50" s="169" t="s">
        <v>437</v>
      </c>
      <c r="U50" s="169" t="s">
        <v>437</v>
      </c>
      <c r="V50" s="169" t="s">
        <v>437</v>
      </c>
      <c r="W50" s="176" t="s">
        <v>437</v>
      </c>
      <c r="X50" s="176" t="s">
        <v>437</v>
      </c>
      <c r="Y50" s="176" t="s">
        <v>437</v>
      </c>
      <c r="Z50" s="169" t="s">
        <v>437</v>
      </c>
      <c r="AA50" s="169" t="s">
        <v>437</v>
      </c>
      <c r="AB50" s="171">
        <v>4.26662032621861</v>
      </c>
      <c r="AC50" s="171">
        <v>7.0345601265748705</v>
      </c>
      <c r="AD50" s="176" t="s">
        <v>437</v>
      </c>
      <c r="AE50" s="176" t="s">
        <v>437</v>
      </c>
      <c r="AF50" s="176" t="s">
        <v>437</v>
      </c>
      <c r="AG50" s="176" t="s">
        <v>437</v>
      </c>
      <c r="AH50" s="176" t="s">
        <v>437</v>
      </c>
      <c r="AI50" s="176" t="s">
        <v>437</v>
      </c>
      <c r="AJ50" s="176" t="s">
        <v>437</v>
      </c>
      <c r="AK50" s="176" t="s">
        <v>437</v>
      </c>
    </row>
    <row r="51" spans="1:37" x14ac:dyDescent="0.3">
      <c r="A51" s="11" t="s">
        <v>48</v>
      </c>
      <c r="B51" s="12" t="s">
        <v>59</v>
      </c>
      <c r="C51" s="12" t="s">
        <v>19</v>
      </c>
      <c r="D51" s="173">
        <v>28</v>
      </c>
      <c r="E51" s="12" t="s">
        <v>48</v>
      </c>
      <c r="F51" s="12">
        <v>1.5</v>
      </c>
      <c r="G51" s="223">
        <v>40</v>
      </c>
      <c r="H51" s="223">
        <v>40</v>
      </c>
      <c r="I51" s="13"/>
      <c r="K51" s="82" t="s">
        <v>380</v>
      </c>
      <c r="L51" s="82" t="s">
        <v>448</v>
      </c>
      <c r="M51" s="177" t="s">
        <v>449</v>
      </c>
      <c r="N51" s="169" t="s">
        <v>437</v>
      </c>
      <c r="O51" s="176">
        <v>161.64287426908001</v>
      </c>
      <c r="P51" s="169">
        <v>0.24271191504077</v>
      </c>
      <c r="Q51" s="169" t="s">
        <v>437</v>
      </c>
      <c r="R51" s="169" t="s">
        <v>437</v>
      </c>
      <c r="S51" s="169">
        <v>9.8292724616019997E-2</v>
      </c>
      <c r="T51" s="169" t="s">
        <v>437</v>
      </c>
      <c r="U51" s="169" t="s">
        <v>437</v>
      </c>
      <c r="V51" s="169" t="s">
        <v>437</v>
      </c>
      <c r="W51" s="176" t="s">
        <v>437</v>
      </c>
      <c r="X51" s="176" t="s">
        <v>437</v>
      </c>
      <c r="Y51" s="176" t="s">
        <v>437</v>
      </c>
      <c r="Z51" s="169" t="s">
        <v>437</v>
      </c>
      <c r="AA51" s="169" t="s">
        <v>437</v>
      </c>
      <c r="AB51" s="171">
        <v>5.1625864319084203</v>
      </c>
      <c r="AC51" s="171">
        <v>8.1927996505004401</v>
      </c>
      <c r="AD51" s="176" t="s">
        <v>437</v>
      </c>
      <c r="AE51" s="176" t="s">
        <v>437</v>
      </c>
      <c r="AF51" s="176" t="s">
        <v>437</v>
      </c>
      <c r="AG51" s="176" t="s">
        <v>437</v>
      </c>
      <c r="AH51" s="176" t="s">
        <v>437</v>
      </c>
      <c r="AI51" s="176" t="s">
        <v>437</v>
      </c>
      <c r="AJ51" s="176" t="s">
        <v>437</v>
      </c>
      <c r="AK51" s="176" t="s">
        <v>437</v>
      </c>
    </row>
    <row r="52" spans="1:37" x14ac:dyDescent="0.3">
      <c r="A52" s="11" t="s">
        <v>48</v>
      </c>
      <c r="B52" s="12" t="s">
        <v>60</v>
      </c>
      <c r="C52" s="12" t="s">
        <v>19</v>
      </c>
      <c r="D52" s="173">
        <v>28</v>
      </c>
      <c r="E52" s="12" t="s">
        <v>48</v>
      </c>
      <c r="F52" s="12">
        <v>1.5</v>
      </c>
      <c r="G52" s="223">
        <v>30</v>
      </c>
      <c r="H52" s="223">
        <v>30</v>
      </c>
      <c r="I52" s="13"/>
      <c r="K52" s="82" t="s">
        <v>380</v>
      </c>
      <c r="L52" s="82" t="s">
        <v>448</v>
      </c>
      <c r="M52" s="177" t="s">
        <v>449</v>
      </c>
      <c r="N52" s="169" t="s">
        <v>437</v>
      </c>
      <c r="O52" s="176">
        <v>144.20507059176302</v>
      </c>
      <c r="P52" s="169" t="s">
        <v>437</v>
      </c>
      <c r="Q52" s="169" t="s">
        <v>437</v>
      </c>
      <c r="R52" s="169" t="s">
        <v>437</v>
      </c>
      <c r="S52" s="169" t="s">
        <v>437</v>
      </c>
      <c r="T52" s="169" t="s">
        <v>437</v>
      </c>
      <c r="U52" s="169" t="s">
        <v>437</v>
      </c>
      <c r="V52" s="169" t="s">
        <v>437</v>
      </c>
      <c r="W52" s="176" t="s">
        <v>437</v>
      </c>
      <c r="X52" s="176" t="s">
        <v>437</v>
      </c>
      <c r="Y52" s="176" t="s">
        <v>437</v>
      </c>
      <c r="Z52" s="169" t="s">
        <v>437</v>
      </c>
      <c r="AA52" s="169" t="s">
        <v>437</v>
      </c>
      <c r="AB52" s="171">
        <v>4.6246125939848195</v>
      </c>
      <c r="AC52" s="171">
        <v>7.3286340752540999</v>
      </c>
      <c r="AD52" s="176" t="s">
        <v>437</v>
      </c>
      <c r="AE52" s="176" t="s">
        <v>437</v>
      </c>
      <c r="AF52" s="176" t="s">
        <v>437</v>
      </c>
      <c r="AG52" s="176" t="s">
        <v>437</v>
      </c>
      <c r="AH52" s="176" t="s">
        <v>437</v>
      </c>
      <c r="AI52" s="176" t="s">
        <v>437</v>
      </c>
      <c r="AJ52" s="176" t="s">
        <v>437</v>
      </c>
      <c r="AK52" s="176" t="s">
        <v>437</v>
      </c>
    </row>
    <row r="53" spans="1:37" x14ac:dyDescent="0.3">
      <c r="A53" s="11" t="s">
        <v>48</v>
      </c>
      <c r="B53" s="12" t="s">
        <v>61</v>
      </c>
      <c r="C53" s="12" t="s">
        <v>19</v>
      </c>
      <c r="D53" s="173">
        <v>28</v>
      </c>
      <c r="E53" s="12" t="s">
        <v>48</v>
      </c>
      <c r="F53" s="12">
        <v>1.5</v>
      </c>
      <c r="G53" s="223">
        <v>30</v>
      </c>
      <c r="H53" s="223">
        <v>30</v>
      </c>
      <c r="I53" s="13" t="s">
        <v>343</v>
      </c>
      <c r="K53" s="82" t="s">
        <v>380</v>
      </c>
      <c r="L53" s="82" t="s">
        <v>448</v>
      </c>
      <c r="M53" s="177" t="s">
        <v>449</v>
      </c>
      <c r="N53" s="169" t="s">
        <v>437</v>
      </c>
      <c r="O53" s="176">
        <v>145.558571490318</v>
      </c>
      <c r="P53" s="169" t="s">
        <v>437</v>
      </c>
      <c r="Q53" s="169" t="s">
        <v>437</v>
      </c>
      <c r="R53" s="169" t="s">
        <v>437</v>
      </c>
      <c r="S53" s="169">
        <v>9.1176771234869988E-2</v>
      </c>
      <c r="T53" s="169" t="s">
        <v>437</v>
      </c>
      <c r="U53" s="169" t="s">
        <v>437</v>
      </c>
      <c r="V53" s="169" t="s">
        <v>437</v>
      </c>
      <c r="W53" s="176" t="s">
        <v>437</v>
      </c>
      <c r="X53" s="176" t="s">
        <v>437</v>
      </c>
      <c r="Y53" s="176" t="s">
        <v>437</v>
      </c>
      <c r="Z53" s="169" t="s">
        <v>437</v>
      </c>
      <c r="AA53" s="169" t="s">
        <v>437</v>
      </c>
      <c r="AB53" s="171">
        <v>4.3018448497593695</v>
      </c>
      <c r="AC53" s="171">
        <v>6.8621925969373798</v>
      </c>
      <c r="AD53" s="176" t="s">
        <v>437</v>
      </c>
      <c r="AE53" s="176" t="s">
        <v>437</v>
      </c>
      <c r="AF53" s="176" t="s">
        <v>437</v>
      </c>
      <c r="AG53" s="176" t="s">
        <v>437</v>
      </c>
      <c r="AH53" s="176" t="s">
        <v>437</v>
      </c>
      <c r="AI53" s="176" t="s">
        <v>437</v>
      </c>
      <c r="AJ53" s="176" t="s">
        <v>437</v>
      </c>
      <c r="AK53" s="176" t="s">
        <v>437</v>
      </c>
    </row>
    <row r="54" spans="1:37" x14ac:dyDescent="0.3">
      <c r="A54" s="11" t="s">
        <v>48</v>
      </c>
      <c r="B54" s="12" t="s">
        <v>62</v>
      </c>
      <c r="C54" s="12" t="s">
        <v>19</v>
      </c>
      <c r="D54" s="173">
        <v>28</v>
      </c>
      <c r="E54" s="12" t="s">
        <v>48</v>
      </c>
      <c r="F54" s="12">
        <v>1.5</v>
      </c>
      <c r="G54" s="223">
        <v>75</v>
      </c>
      <c r="H54" s="223">
        <v>75</v>
      </c>
      <c r="I54" s="13"/>
      <c r="K54" s="82" t="s">
        <v>380</v>
      </c>
      <c r="L54" s="82" t="s">
        <v>448</v>
      </c>
      <c r="M54" s="177" t="s">
        <v>449</v>
      </c>
      <c r="N54" s="169" t="s">
        <v>437</v>
      </c>
      <c r="O54" s="176">
        <v>126.92490853483899</v>
      </c>
      <c r="P54" s="169">
        <v>0.16300948016214004</v>
      </c>
      <c r="Q54" s="169" t="s">
        <v>437</v>
      </c>
      <c r="R54" s="169" t="s">
        <v>437</v>
      </c>
      <c r="S54" s="169" t="s">
        <v>437</v>
      </c>
      <c r="T54" s="169" t="s">
        <v>437</v>
      </c>
      <c r="U54" s="169" t="s">
        <v>437</v>
      </c>
      <c r="V54" s="169" t="s">
        <v>437</v>
      </c>
      <c r="W54" s="176" t="s">
        <v>437</v>
      </c>
      <c r="X54" s="176" t="s">
        <v>437</v>
      </c>
      <c r="Y54" s="176" t="s">
        <v>437</v>
      </c>
      <c r="Z54" s="169" t="s">
        <v>437</v>
      </c>
      <c r="AA54" s="169" t="s">
        <v>437</v>
      </c>
      <c r="AB54" s="171">
        <v>5.14925065193016</v>
      </c>
      <c r="AC54" s="171">
        <v>7.0383256348170899</v>
      </c>
      <c r="AD54" s="176" t="s">
        <v>437</v>
      </c>
      <c r="AE54" s="176" t="s">
        <v>437</v>
      </c>
      <c r="AF54" s="176" t="s">
        <v>437</v>
      </c>
      <c r="AG54" s="176" t="s">
        <v>437</v>
      </c>
      <c r="AH54" s="176" t="s">
        <v>437</v>
      </c>
      <c r="AI54" s="176" t="s">
        <v>437</v>
      </c>
      <c r="AJ54" s="176" t="s">
        <v>437</v>
      </c>
      <c r="AK54" s="176" t="s">
        <v>437</v>
      </c>
    </row>
    <row r="55" spans="1:37" x14ac:dyDescent="0.3">
      <c r="A55" s="11" t="s">
        <v>48</v>
      </c>
      <c r="B55" s="12" t="s">
        <v>63</v>
      </c>
      <c r="C55" s="12" t="s">
        <v>19</v>
      </c>
      <c r="D55" s="173">
        <v>28</v>
      </c>
      <c r="E55" s="12" t="s">
        <v>48</v>
      </c>
      <c r="F55" s="12">
        <v>1.5</v>
      </c>
      <c r="G55" s="223">
        <v>40</v>
      </c>
      <c r="H55" s="223">
        <v>40</v>
      </c>
      <c r="I55" s="13" t="s">
        <v>344</v>
      </c>
      <c r="K55" s="82" t="s">
        <v>380</v>
      </c>
      <c r="L55" s="82" t="s">
        <v>448</v>
      </c>
      <c r="M55" s="177" t="s">
        <v>449</v>
      </c>
      <c r="N55" s="176" t="s">
        <v>437</v>
      </c>
      <c r="O55" s="176">
        <v>126.89985413160099</v>
      </c>
      <c r="P55" s="176" t="s">
        <v>437</v>
      </c>
      <c r="Q55" s="176" t="s">
        <v>437</v>
      </c>
      <c r="R55" s="176" t="s">
        <v>437</v>
      </c>
      <c r="S55" s="176" t="s">
        <v>437</v>
      </c>
      <c r="T55" s="176" t="s">
        <v>437</v>
      </c>
      <c r="U55" s="176" t="s">
        <v>437</v>
      </c>
      <c r="V55" s="176" t="s">
        <v>437</v>
      </c>
      <c r="W55" s="176" t="s">
        <v>437</v>
      </c>
      <c r="X55" s="176" t="s">
        <v>437</v>
      </c>
      <c r="Y55" s="176" t="s">
        <v>437</v>
      </c>
      <c r="Z55" s="169" t="s">
        <v>437</v>
      </c>
      <c r="AA55" s="169" t="s">
        <v>437</v>
      </c>
      <c r="AB55" s="171">
        <v>4.3930246822563603</v>
      </c>
      <c r="AC55" s="171">
        <v>7.0708883735207895</v>
      </c>
      <c r="AD55" s="176" t="s">
        <v>437</v>
      </c>
      <c r="AE55" s="176" t="s">
        <v>437</v>
      </c>
      <c r="AF55" s="176" t="s">
        <v>437</v>
      </c>
      <c r="AG55" s="176" t="s">
        <v>437</v>
      </c>
      <c r="AH55" s="176" t="s">
        <v>437</v>
      </c>
      <c r="AI55" s="176" t="s">
        <v>437</v>
      </c>
      <c r="AJ55" s="176" t="s">
        <v>437</v>
      </c>
      <c r="AK55" s="176" t="s">
        <v>437</v>
      </c>
    </row>
    <row r="56" spans="1:37" x14ac:dyDescent="0.3">
      <c r="A56" s="11" t="s">
        <v>48</v>
      </c>
      <c r="B56" s="12" t="s">
        <v>64</v>
      </c>
      <c r="C56" s="12" t="s">
        <v>19</v>
      </c>
      <c r="D56" s="173">
        <v>28</v>
      </c>
      <c r="E56" s="12" t="s">
        <v>48</v>
      </c>
      <c r="F56" s="12">
        <v>1.5</v>
      </c>
      <c r="G56" s="223">
        <v>30</v>
      </c>
      <c r="H56" s="223">
        <v>30</v>
      </c>
      <c r="I56" s="13"/>
      <c r="K56" s="82" t="s">
        <v>380</v>
      </c>
      <c r="L56" s="82" t="s">
        <v>448</v>
      </c>
      <c r="M56" s="177" t="s">
        <v>449</v>
      </c>
      <c r="N56" s="176" t="s">
        <v>437</v>
      </c>
      <c r="O56" s="176">
        <v>124.28531344232599</v>
      </c>
      <c r="P56" s="176" t="s">
        <v>437</v>
      </c>
      <c r="Q56" s="176" t="s">
        <v>437</v>
      </c>
      <c r="R56" s="176" t="s">
        <v>437</v>
      </c>
      <c r="S56" s="176" t="s">
        <v>437</v>
      </c>
      <c r="T56" s="176" t="s">
        <v>437</v>
      </c>
      <c r="U56" s="176" t="s">
        <v>437</v>
      </c>
      <c r="V56" s="176" t="s">
        <v>437</v>
      </c>
      <c r="W56" s="176" t="s">
        <v>437</v>
      </c>
      <c r="X56" s="176" t="s">
        <v>437</v>
      </c>
      <c r="Y56" s="176" t="s">
        <v>437</v>
      </c>
      <c r="Z56" s="169" t="s">
        <v>437</v>
      </c>
      <c r="AA56" s="169" t="s">
        <v>437</v>
      </c>
      <c r="AB56" s="171">
        <v>4.3978779901333205</v>
      </c>
      <c r="AC56" s="171">
        <v>6.7865764773241901</v>
      </c>
      <c r="AD56" s="176" t="s">
        <v>437</v>
      </c>
      <c r="AE56" s="176" t="s">
        <v>437</v>
      </c>
      <c r="AF56" s="176" t="s">
        <v>437</v>
      </c>
      <c r="AG56" s="176" t="s">
        <v>437</v>
      </c>
      <c r="AH56" s="176" t="s">
        <v>437</v>
      </c>
      <c r="AI56" s="176" t="s">
        <v>437</v>
      </c>
      <c r="AJ56" s="176" t="s">
        <v>437</v>
      </c>
      <c r="AK56" s="176" t="s">
        <v>437</v>
      </c>
    </row>
    <row r="57" spans="1:37" ht="15" thickBot="1" x14ac:dyDescent="0.35">
      <c r="A57" s="14" t="s">
        <v>65</v>
      </c>
      <c r="B57" s="15" t="s">
        <v>66</v>
      </c>
      <c r="C57" s="15" t="s">
        <v>19</v>
      </c>
      <c r="D57" s="175">
        <v>28</v>
      </c>
      <c r="E57" s="15" t="s">
        <v>48</v>
      </c>
      <c r="F57" s="15">
        <v>1.5</v>
      </c>
      <c r="G57" s="229">
        <v>30</v>
      </c>
      <c r="H57" s="229">
        <v>30</v>
      </c>
      <c r="I57" s="16"/>
      <c r="J57" s="174">
        <f>COUNT(G49:H57)/2</f>
        <v>8</v>
      </c>
      <c r="K57" s="82" t="s">
        <v>380</v>
      </c>
      <c r="L57" s="82" t="s">
        <v>448</v>
      </c>
      <c r="M57" s="177" t="s">
        <v>449</v>
      </c>
      <c r="N57" s="176" t="s">
        <v>437</v>
      </c>
      <c r="O57" s="176">
        <v>113.242257170838</v>
      </c>
      <c r="P57" s="176" t="s">
        <v>437</v>
      </c>
      <c r="Q57" s="176" t="s">
        <v>437</v>
      </c>
      <c r="R57" s="176" t="s">
        <v>437</v>
      </c>
      <c r="S57" s="176" t="s">
        <v>437</v>
      </c>
      <c r="T57" s="176" t="s">
        <v>437</v>
      </c>
      <c r="U57" s="176" t="s">
        <v>437</v>
      </c>
      <c r="V57" s="176" t="s">
        <v>437</v>
      </c>
      <c r="W57" s="176" t="s">
        <v>437</v>
      </c>
      <c r="X57" s="176" t="s">
        <v>437</v>
      </c>
      <c r="Y57" s="176" t="s">
        <v>437</v>
      </c>
      <c r="Z57" s="169" t="s">
        <v>437</v>
      </c>
      <c r="AA57" s="169" t="s">
        <v>437</v>
      </c>
      <c r="AB57" s="171">
        <v>4.9174545620137495</v>
      </c>
      <c r="AC57" s="171">
        <v>6.7208353956444995</v>
      </c>
      <c r="AD57" s="176" t="s">
        <v>437</v>
      </c>
      <c r="AE57" s="176" t="s">
        <v>437</v>
      </c>
      <c r="AF57" s="176" t="s">
        <v>437</v>
      </c>
      <c r="AG57" s="176" t="s">
        <v>437</v>
      </c>
      <c r="AH57" s="176" t="s">
        <v>437</v>
      </c>
      <c r="AI57" s="176" t="s">
        <v>437</v>
      </c>
      <c r="AJ57" s="176" t="s">
        <v>437</v>
      </c>
      <c r="AK57" s="176" t="s">
        <v>437</v>
      </c>
    </row>
    <row r="58" spans="1:37" x14ac:dyDescent="0.3">
      <c r="A58" s="8" t="s">
        <v>65</v>
      </c>
      <c r="B58" s="9" t="s">
        <v>67</v>
      </c>
      <c r="C58" s="9" t="s">
        <v>9</v>
      </c>
      <c r="D58" s="168">
        <v>28</v>
      </c>
      <c r="E58" s="9" t="s">
        <v>65</v>
      </c>
      <c r="F58" s="9">
        <v>1.5</v>
      </c>
      <c r="G58" s="227">
        <v>10</v>
      </c>
      <c r="H58" s="227">
        <v>10</v>
      </c>
      <c r="I58" s="10" t="s">
        <v>345</v>
      </c>
      <c r="K58" s="82" t="s">
        <v>380</v>
      </c>
      <c r="L58" s="82" t="s">
        <v>448</v>
      </c>
      <c r="M58" s="177" t="s">
        <v>449</v>
      </c>
      <c r="N58" s="170">
        <v>51.541016231414403</v>
      </c>
      <c r="O58" s="176" t="s">
        <v>437</v>
      </c>
      <c r="P58" s="176" t="s">
        <v>437</v>
      </c>
      <c r="Q58" s="176" t="s">
        <v>437</v>
      </c>
      <c r="R58" s="176" t="s">
        <v>437</v>
      </c>
      <c r="S58" s="176" t="s">
        <v>437</v>
      </c>
      <c r="T58" s="176" t="s">
        <v>437</v>
      </c>
      <c r="U58" s="176" t="s">
        <v>437</v>
      </c>
      <c r="V58" s="176" t="s">
        <v>437</v>
      </c>
      <c r="W58" s="176" t="s">
        <v>437</v>
      </c>
      <c r="X58" s="176" t="s">
        <v>437</v>
      </c>
      <c r="Y58" s="176" t="s">
        <v>437</v>
      </c>
      <c r="Z58" s="169" t="s">
        <v>437</v>
      </c>
      <c r="AA58" s="169" t="s">
        <v>437</v>
      </c>
      <c r="AB58" s="171" t="s">
        <v>437</v>
      </c>
      <c r="AC58" s="171" t="s">
        <v>437</v>
      </c>
      <c r="AD58" s="176" t="s">
        <v>437</v>
      </c>
      <c r="AE58" s="176" t="s">
        <v>437</v>
      </c>
      <c r="AF58" s="176" t="s">
        <v>437</v>
      </c>
      <c r="AG58" s="176" t="s">
        <v>437</v>
      </c>
      <c r="AH58" s="176" t="s">
        <v>437</v>
      </c>
      <c r="AI58" s="176" t="s">
        <v>437</v>
      </c>
      <c r="AJ58" s="176" t="s">
        <v>437</v>
      </c>
      <c r="AK58" s="176" t="s">
        <v>437</v>
      </c>
    </row>
    <row r="59" spans="1:37" x14ac:dyDescent="0.3">
      <c r="A59" s="11" t="s">
        <v>65</v>
      </c>
      <c r="B59" s="12" t="s">
        <v>68</v>
      </c>
      <c r="C59" s="12" t="s">
        <v>9</v>
      </c>
      <c r="D59" s="173">
        <v>28</v>
      </c>
      <c r="E59" s="12" t="s">
        <v>65</v>
      </c>
      <c r="F59" s="12">
        <v>1.5</v>
      </c>
      <c r="G59" s="223">
        <v>10</v>
      </c>
      <c r="H59" s="223">
        <v>10</v>
      </c>
      <c r="I59" s="13" t="s">
        <v>346</v>
      </c>
      <c r="K59" s="82" t="s">
        <v>380</v>
      </c>
      <c r="L59" s="82" t="s">
        <v>448</v>
      </c>
      <c r="M59" s="177" t="s">
        <v>449</v>
      </c>
      <c r="N59" s="170">
        <v>54.344141440356999</v>
      </c>
      <c r="O59" s="176" t="s">
        <v>437</v>
      </c>
      <c r="P59" s="176" t="s">
        <v>437</v>
      </c>
      <c r="Q59" s="176" t="s">
        <v>437</v>
      </c>
      <c r="R59" s="176" t="s">
        <v>437</v>
      </c>
      <c r="S59" s="176" t="s">
        <v>437</v>
      </c>
      <c r="T59" s="176" t="s">
        <v>437</v>
      </c>
      <c r="U59" s="176" t="s">
        <v>437</v>
      </c>
      <c r="V59" s="176" t="s">
        <v>437</v>
      </c>
      <c r="W59" s="176" t="s">
        <v>437</v>
      </c>
      <c r="X59" s="176" t="s">
        <v>437</v>
      </c>
      <c r="Y59" s="176" t="s">
        <v>437</v>
      </c>
      <c r="Z59" s="169" t="s">
        <v>437</v>
      </c>
      <c r="AA59" s="169" t="s">
        <v>437</v>
      </c>
      <c r="AB59" s="176" t="s">
        <v>437</v>
      </c>
      <c r="AC59" s="176" t="s">
        <v>437</v>
      </c>
      <c r="AD59" s="176" t="s">
        <v>437</v>
      </c>
      <c r="AE59" s="176" t="s">
        <v>437</v>
      </c>
      <c r="AF59" s="176" t="s">
        <v>437</v>
      </c>
      <c r="AG59" s="176" t="s">
        <v>437</v>
      </c>
      <c r="AH59" s="176" t="s">
        <v>437</v>
      </c>
      <c r="AI59" s="176" t="s">
        <v>437</v>
      </c>
      <c r="AJ59" s="176" t="s">
        <v>437</v>
      </c>
      <c r="AK59" s="176" t="s">
        <v>437</v>
      </c>
    </row>
    <row r="60" spans="1:37" x14ac:dyDescent="0.3">
      <c r="A60" s="11" t="s">
        <v>65</v>
      </c>
      <c r="B60" s="98" t="s">
        <v>69</v>
      </c>
      <c r="C60" s="12" t="s">
        <v>9</v>
      </c>
      <c r="D60" s="173">
        <v>28</v>
      </c>
      <c r="E60" s="12" t="s">
        <v>65</v>
      </c>
      <c r="F60" s="12">
        <v>1.5</v>
      </c>
      <c r="G60" s="223">
        <v>30</v>
      </c>
      <c r="H60" s="223">
        <v>30</v>
      </c>
      <c r="I60" s="13"/>
      <c r="K60" s="82" t="s">
        <v>380</v>
      </c>
      <c r="L60" s="82" t="s">
        <v>448</v>
      </c>
      <c r="M60" s="177" t="s">
        <v>449</v>
      </c>
      <c r="N60" s="170">
        <v>57.277910144730605</v>
      </c>
      <c r="O60" s="176" t="s">
        <v>437</v>
      </c>
      <c r="P60" s="176" t="s">
        <v>437</v>
      </c>
      <c r="Q60" s="176" t="s">
        <v>437</v>
      </c>
      <c r="R60" s="176" t="s">
        <v>437</v>
      </c>
      <c r="S60" s="176" t="s">
        <v>437</v>
      </c>
      <c r="T60" s="176" t="s">
        <v>437</v>
      </c>
      <c r="U60" s="176" t="s">
        <v>437</v>
      </c>
      <c r="V60" s="176" t="s">
        <v>437</v>
      </c>
      <c r="W60" s="176" t="s">
        <v>437</v>
      </c>
      <c r="X60" s="176" t="s">
        <v>437</v>
      </c>
      <c r="Y60" s="176" t="s">
        <v>437</v>
      </c>
      <c r="Z60" s="169" t="s">
        <v>437</v>
      </c>
      <c r="AA60" s="169" t="s">
        <v>437</v>
      </c>
      <c r="AB60" s="176" t="s">
        <v>437</v>
      </c>
      <c r="AC60" s="176" t="s">
        <v>437</v>
      </c>
      <c r="AD60" s="176" t="s">
        <v>437</v>
      </c>
      <c r="AE60" s="176" t="s">
        <v>437</v>
      </c>
      <c r="AF60" s="176" t="s">
        <v>437</v>
      </c>
      <c r="AG60" s="176" t="s">
        <v>437</v>
      </c>
      <c r="AH60" s="176" t="s">
        <v>437</v>
      </c>
      <c r="AI60" s="176" t="s">
        <v>437</v>
      </c>
      <c r="AJ60" s="176" t="s">
        <v>437</v>
      </c>
      <c r="AK60" s="176" t="s">
        <v>437</v>
      </c>
    </row>
    <row r="61" spans="1:37" x14ac:dyDescent="0.3">
      <c r="A61" s="11"/>
      <c r="B61" s="12" t="e">
        <f>#REF!</f>
        <v>#REF!</v>
      </c>
      <c r="C61" s="12"/>
      <c r="D61" s="173"/>
      <c r="E61" s="12"/>
      <c r="F61" s="12"/>
      <c r="G61" s="109"/>
      <c r="H61" s="109"/>
      <c r="I61" s="13"/>
      <c r="K61" s="82" t="s">
        <v>380</v>
      </c>
      <c r="L61" s="82" t="s">
        <v>448</v>
      </c>
      <c r="M61" s="177" t="s">
        <v>449</v>
      </c>
      <c r="N61" s="170">
        <v>56.213749410587376</v>
      </c>
      <c r="O61" s="176" t="s">
        <v>437</v>
      </c>
      <c r="P61" s="176" t="s">
        <v>437</v>
      </c>
      <c r="Q61" s="176" t="s">
        <v>437</v>
      </c>
      <c r="R61" s="176" t="s">
        <v>437</v>
      </c>
      <c r="S61" s="176" t="s">
        <v>437</v>
      </c>
      <c r="T61" s="176" t="s">
        <v>437</v>
      </c>
      <c r="U61" s="176" t="s">
        <v>437</v>
      </c>
      <c r="V61" s="176" t="s">
        <v>437</v>
      </c>
      <c r="W61" s="176" t="s">
        <v>437</v>
      </c>
      <c r="X61" s="176" t="s">
        <v>437</v>
      </c>
      <c r="Y61" s="176" t="s">
        <v>437</v>
      </c>
      <c r="Z61" s="169" t="s">
        <v>437</v>
      </c>
      <c r="AA61" s="169" t="s">
        <v>437</v>
      </c>
      <c r="AB61" s="176" t="s">
        <v>437</v>
      </c>
      <c r="AC61" s="176" t="s">
        <v>437</v>
      </c>
      <c r="AD61" s="176" t="s">
        <v>437</v>
      </c>
      <c r="AE61" s="176" t="s">
        <v>437</v>
      </c>
      <c r="AF61" s="176" t="s">
        <v>437</v>
      </c>
      <c r="AG61" s="176" t="s">
        <v>437</v>
      </c>
      <c r="AH61" s="176" t="s">
        <v>437</v>
      </c>
      <c r="AI61" s="176" t="s">
        <v>437</v>
      </c>
      <c r="AJ61" s="176" t="s">
        <v>437</v>
      </c>
      <c r="AK61" s="176" t="s">
        <v>437</v>
      </c>
    </row>
    <row r="62" spans="1:37" x14ac:dyDescent="0.3">
      <c r="A62" s="11" t="s">
        <v>65</v>
      </c>
      <c r="B62" s="12" t="s">
        <v>70</v>
      </c>
      <c r="C62" s="12" t="s">
        <v>9</v>
      </c>
      <c r="D62" s="173">
        <v>28</v>
      </c>
      <c r="E62" s="12" t="s">
        <v>65</v>
      </c>
      <c r="F62" s="12">
        <v>1.5</v>
      </c>
      <c r="G62" s="223">
        <v>25</v>
      </c>
      <c r="H62" s="223">
        <v>25</v>
      </c>
      <c r="I62" s="13"/>
      <c r="K62" s="82" t="s">
        <v>380</v>
      </c>
      <c r="L62" s="82" t="s">
        <v>448</v>
      </c>
      <c r="M62" s="177" t="s">
        <v>449</v>
      </c>
      <c r="N62" s="170">
        <v>55.0304697330427</v>
      </c>
      <c r="O62" s="171" t="s">
        <v>437</v>
      </c>
      <c r="P62" s="171" t="s">
        <v>437</v>
      </c>
      <c r="Q62" s="171" t="s">
        <v>437</v>
      </c>
      <c r="R62" s="171" t="s">
        <v>437</v>
      </c>
      <c r="S62" s="171" t="s">
        <v>437</v>
      </c>
      <c r="T62" s="171" t="s">
        <v>437</v>
      </c>
      <c r="U62" s="171" t="s">
        <v>437</v>
      </c>
      <c r="V62" s="171" t="s">
        <v>437</v>
      </c>
      <c r="W62" s="171" t="s">
        <v>437</v>
      </c>
      <c r="X62" s="171" t="s">
        <v>437</v>
      </c>
      <c r="Y62" s="171" t="s">
        <v>437</v>
      </c>
      <c r="Z62" s="169" t="s">
        <v>437</v>
      </c>
      <c r="AA62" s="169" t="s">
        <v>437</v>
      </c>
      <c r="AB62" s="171" t="s">
        <v>437</v>
      </c>
      <c r="AC62" s="171" t="s">
        <v>437</v>
      </c>
      <c r="AD62" s="171" t="s">
        <v>437</v>
      </c>
      <c r="AE62" s="171" t="s">
        <v>437</v>
      </c>
      <c r="AF62" s="171" t="s">
        <v>437</v>
      </c>
      <c r="AG62" s="171" t="s">
        <v>437</v>
      </c>
      <c r="AH62" s="171" t="s">
        <v>437</v>
      </c>
      <c r="AI62" s="171" t="s">
        <v>437</v>
      </c>
      <c r="AJ62" s="171" t="s">
        <v>437</v>
      </c>
      <c r="AK62" s="171" t="s">
        <v>437</v>
      </c>
    </row>
    <row r="63" spans="1:37" x14ac:dyDescent="0.3">
      <c r="A63" s="11" t="s">
        <v>65</v>
      </c>
      <c r="B63" s="12" t="s">
        <v>71</v>
      </c>
      <c r="C63" s="12" t="s">
        <v>9</v>
      </c>
      <c r="D63" s="173">
        <v>28</v>
      </c>
      <c r="E63" s="12" t="s">
        <v>65</v>
      </c>
      <c r="F63" s="12">
        <v>1.5</v>
      </c>
      <c r="G63" s="223">
        <v>45</v>
      </c>
      <c r="H63" s="223">
        <v>45</v>
      </c>
      <c r="I63" s="13"/>
      <c r="K63" s="82" t="s">
        <v>380</v>
      </c>
      <c r="L63" s="82" t="s">
        <v>448</v>
      </c>
      <c r="M63" s="177" t="s">
        <v>449</v>
      </c>
      <c r="N63" s="170">
        <v>59.412827730351303</v>
      </c>
      <c r="O63" s="171" t="s">
        <v>437</v>
      </c>
      <c r="P63" s="171" t="s">
        <v>437</v>
      </c>
      <c r="Q63" s="171" t="s">
        <v>437</v>
      </c>
      <c r="R63" s="171" t="s">
        <v>437</v>
      </c>
      <c r="S63" s="171" t="s">
        <v>437</v>
      </c>
      <c r="T63" s="171" t="s">
        <v>437</v>
      </c>
      <c r="U63" s="171" t="s">
        <v>437</v>
      </c>
      <c r="V63" s="171" t="s">
        <v>437</v>
      </c>
      <c r="W63" s="171" t="s">
        <v>437</v>
      </c>
      <c r="X63" s="171" t="s">
        <v>437</v>
      </c>
      <c r="Y63" s="171" t="s">
        <v>437</v>
      </c>
      <c r="Z63" s="169" t="s">
        <v>437</v>
      </c>
      <c r="AA63" s="169" t="s">
        <v>437</v>
      </c>
      <c r="AB63" s="171" t="s">
        <v>437</v>
      </c>
      <c r="AC63" s="171" t="s">
        <v>437</v>
      </c>
      <c r="AD63" s="171" t="s">
        <v>437</v>
      </c>
      <c r="AE63" s="171" t="s">
        <v>437</v>
      </c>
      <c r="AF63" s="171" t="s">
        <v>437</v>
      </c>
      <c r="AG63" s="171" t="s">
        <v>437</v>
      </c>
      <c r="AH63" s="171" t="s">
        <v>437</v>
      </c>
      <c r="AI63" s="171" t="s">
        <v>437</v>
      </c>
      <c r="AJ63" s="171" t="s">
        <v>437</v>
      </c>
      <c r="AK63" s="171" t="s">
        <v>437</v>
      </c>
    </row>
    <row r="64" spans="1:37" x14ac:dyDescent="0.3">
      <c r="A64" s="11" t="s">
        <v>65</v>
      </c>
      <c r="B64" s="12" t="s">
        <v>72</v>
      </c>
      <c r="C64" s="12" t="s">
        <v>9</v>
      </c>
      <c r="D64" s="173">
        <v>28</v>
      </c>
      <c r="E64" s="12" t="s">
        <v>65</v>
      </c>
      <c r="F64" s="12">
        <v>1.5</v>
      </c>
      <c r="G64" s="223">
        <v>30</v>
      </c>
      <c r="H64" s="223">
        <v>30</v>
      </c>
      <c r="I64" s="13" t="s">
        <v>73</v>
      </c>
      <c r="K64" s="82" t="s">
        <v>380</v>
      </c>
      <c r="L64" s="82" t="s">
        <v>448</v>
      </c>
      <c r="M64" s="177" t="s">
        <v>449</v>
      </c>
      <c r="N64" s="170">
        <v>50.896141910096404</v>
      </c>
      <c r="O64" s="171" t="s">
        <v>437</v>
      </c>
      <c r="P64" s="171" t="s">
        <v>437</v>
      </c>
      <c r="Q64" s="171" t="s">
        <v>437</v>
      </c>
      <c r="R64" s="171" t="s">
        <v>437</v>
      </c>
      <c r="S64" s="171" t="s">
        <v>437</v>
      </c>
      <c r="T64" s="171" t="s">
        <v>437</v>
      </c>
      <c r="U64" s="171" t="s">
        <v>437</v>
      </c>
      <c r="V64" s="171" t="s">
        <v>437</v>
      </c>
      <c r="W64" s="171" t="s">
        <v>437</v>
      </c>
      <c r="X64" s="171" t="s">
        <v>437</v>
      </c>
      <c r="Y64" s="171" t="s">
        <v>437</v>
      </c>
      <c r="Z64" s="169" t="s">
        <v>437</v>
      </c>
      <c r="AA64" s="169" t="s">
        <v>437</v>
      </c>
      <c r="AB64" s="171" t="s">
        <v>437</v>
      </c>
      <c r="AC64" s="171" t="s">
        <v>437</v>
      </c>
      <c r="AD64" s="171" t="s">
        <v>437</v>
      </c>
      <c r="AE64" s="171" t="s">
        <v>437</v>
      </c>
      <c r="AF64" s="171" t="s">
        <v>437</v>
      </c>
      <c r="AG64" s="171" t="s">
        <v>437</v>
      </c>
      <c r="AH64" s="171" t="s">
        <v>437</v>
      </c>
      <c r="AI64" s="171" t="s">
        <v>437</v>
      </c>
      <c r="AJ64" s="171" t="s">
        <v>437</v>
      </c>
      <c r="AK64" s="171" t="s">
        <v>437</v>
      </c>
    </row>
    <row r="65" spans="1:37" x14ac:dyDescent="0.3">
      <c r="A65" s="11" t="s">
        <v>65</v>
      </c>
      <c r="B65" s="12" t="s">
        <v>74</v>
      </c>
      <c r="C65" s="12" t="s">
        <v>9</v>
      </c>
      <c r="D65" s="173">
        <v>28</v>
      </c>
      <c r="E65" s="12" t="s">
        <v>65</v>
      </c>
      <c r="F65" s="12">
        <v>1.5</v>
      </c>
      <c r="G65" s="223">
        <v>30</v>
      </c>
      <c r="H65" s="223">
        <v>30</v>
      </c>
      <c r="I65" s="13"/>
      <c r="K65" s="82" t="s">
        <v>380</v>
      </c>
      <c r="L65" s="82" t="s">
        <v>448</v>
      </c>
      <c r="M65" s="177" t="s">
        <v>449</v>
      </c>
      <c r="N65" s="170">
        <v>45.789658340316201</v>
      </c>
      <c r="O65" s="171" t="s">
        <v>437</v>
      </c>
      <c r="P65" s="171" t="s">
        <v>437</v>
      </c>
      <c r="Q65" s="171" t="s">
        <v>437</v>
      </c>
      <c r="R65" s="171" t="s">
        <v>437</v>
      </c>
      <c r="S65" s="171" t="s">
        <v>437</v>
      </c>
      <c r="T65" s="171" t="s">
        <v>437</v>
      </c>
      <c r="U65" s="171" t="s">
        <v>437</v>
      </c>
      <c r="V65" s="171" t="s">
        <v>437</v>
      </c>
      <c r="W65" s="171" t="s">
        <v>437</v>
      </c>
      <c r="X65" s="171" t="s">
        <v>437</v>
      </c>
      <c r="Y65" s="171" t="s">
        <v>437</v>
      </c>
      <c r="Z65" s="169" t="s">
        <v>437</v>
      </c>
      <c r="AA65" s="169" t="s">
        <v>437</v>
      </c>
      <c r="AB65" s="171" t="s">
        <v>437</v>
      </c>
      <c r="AC65" s="171" t="s">
        <v>437</v>
      </c>
      <c r="AD65" s="171" t="s">
        <v>437</v>
      </c>
      <c r="AE65" s="171" t="s">
        <v>437</v>
      </c>
      <c r="AF65" s="171" t="s">
        <v>437</v>
      </c>
      <c r="AG65" s="171" t="s">
        <v>437</v>
      </c>
      <c r="AH65" s="171" t="s">
        <v>437</v>
      </c>
      <c r="AI65" s="171" t="s">
        <v>437</v>
      </c>
      <c r="AJ65" s="171" t="s">
        <v>437</v>
      </c>
      <c r="AK65" s="171" t="s">
        <v>437</v>
      </c>
    </row>
    <row r="66" spans="1:37" x14ac:dyDescent="0.3">
      <c r="A66" s="11" t="s">
        <v>65</v>
      </c>
      <c r="B66" s="12" t="s">
        <v>75</v>
      </c>
      <c r="C66" s="12" t="s">
        <v>9</v>
      </c>
      <c r="D66" s="172">
        <v>28</v>
      </c>
      <c r="E66" s="12" t="s">
        <v>65</v>
      </c>
      <c r="F66" s="12">
        <v>1.5</v>
      </c>
      <c r="G66" s="223">
        <v>70</v>
      </c>
      <c r="H66" s="223">
        <v>70</v>
      </c>
      <c r="I66" s="13"/>
      <c r="J66" s="174">
        <f>COUNT(G58:H66)/2</f>
        <v>8</v>
      </c>
      <c r="K66" s="82" t="s">
        <v>380</v>
      </c>
      <c r="L66" s="82" t="s">
        <v>448</v>
      </c>
      <c r="M66" s="177" t="s">
        <v>449</v>
      </c>
      <c r="N66" s="170">
        <v>36.404411802399004</v>
      </c>
      <c r="O66" s="171" t="s">
        <v>437</v>
      </c>
      <c r="P66" s="171" t="s">
        <v>437</v>
      </c>
      <c r="Q66" s="171" t="s">
        <v>437</v>
      </c>
      <c r="R66" s="171" t="s">
        <v>437</v>
      </c>
      <c r="S66" s="171" t="s">
        <v>437</v>
      </c>
      <c r="T66" s="171" t="s">
        <v>437</v>
      </c>
      <c r="U66" s="171" t="s">
        <v>437</v>
      </c>
      <c r="V66" s="171" t="s">
        <v>437</v>
      </c>
      <c r="W66" s="171" t="s">
        <v>437</v>
      </c>
      <c r="X66" s="171" t="s">
        <v>437</v>
      </c>
      <c r="Y66" s="171" t="s">
        <v>437</v>
      </c>
      <c r="Z66" s="169" t="s">
        <v>437</v>
      </c>
      <c r="AA66" s="169" t="s">
        <v>437</v>
      </c>
      <c r="AB66" s="171" t="s">
        <v>437</v>
      </c>
      <c r="AC66" s="171" t="s">
        <v>437</v>
      </c>
      <c r="AD66" s="171" t="s">
        <v>437</v>
      </c>
      <c r="AE66" s="171" t="s">
        <v>437</v>
      </c>
      <c r="AF66" s="171" t="s">
        <v>437</v>
      </c>
      <c r="AG66" s="171" t="s">
        <v>437</v>
      </c>
      <c r="AH66" s="171" t="s">
        <v>437</v>
      </c>
      <c r="AI66" s="171" t="s">
        <v>437</v>
      </c>
      <c r="AJ66" s="171" t="s">
        <v>437</v>
      </c>
      <c r="AK66" s="171" t="s">
        <v>437</v>
      </c>
    </row>
    <row r="67" spans="1:37" x14ac:dyDescent="0.3">
      <c r="A67" s="11" t="s">
        <v>65</v>
      </c>
      <c r="B67" s="12" t="s">
        <v>76</v>
      </c>
      <c r="C67" s="12" t="s">
        <v>19</v>
      </c>
      <c r="D67" s="173">
        <v>28</v>
      </c>
      <c r="E67" s="12" t="s">
        <v>65</v>
      </c>
      <c r="F67" s="12">
        <v>1.5</v>
      </c>
      <c r="G67" s="223">
        <v>25</v>
      </c>
      <c r="H67" s="223">
        <v>25</v>
      </c>
      <c r="I67" s="13" t="s">
        <v>77</v>
      </c>
      <c r="K67" s="82" t="s">
        <v>380</v>
      </c>
      <c r="L67" s="82" t="s">
        <v>448</v>
      </c>
      <c r="M67" s="177" t="s">
        <v>449</v>
      </c>
      <c r="N67" s="170">
        <v>55.702476693301499</v>
      </c>
      <c r="O67" s="171" t="s">
        <v>437</v>
      </c>
      <c r="P67" s="171" t="s">
        <v>437</v>
      </c>
      <c r="Q67" s="171" t="s">
        <v>437</v>
      </c>
      <c r="R67" s="171" t="s">
        <v>437</v>
      </c>
      <c r="S67" s="171" t="s">
        <v>437</v>
      </c>
      <c r="T67" s="171" t="s">
        <v>437</v>
      </c>
      <c r="U67" s="171" t="s">
        <v>437</v>
      </c>
      <c r="V67" s="171" t="s">
        <v>437</v>
      </c>
      <c r="W67" s="171" t="s">
        <v>437</v>
      </c>
      <c r="X67" s="171" t="s">
        <v>437</v>
      </c>
      <c r="Y67" s="171" t="s">
        <v>437</v>
      </c>
      <c r="Z67" s="169" t="s">
        <v>437</v>
      </c>
      <c r="AA67" s="169" t="s">
        <v>437</v>
      </c>
      <c r="AB67" s="171" t="s">
        <v>437</v>
      </c>
      <c r="AC67" s="171" t="s">
        <v>437</v>
      </c>
      <c r="AD67" s="171" t="s">
        <v>437</v>
      </c>
      <c r="AE67" s="171" t="s">
        <v>437</v>
      </c>
      <c r="AF67" s="171" t="s">
        <v>437</v>
      </c>
      <c r="AG67" s="171" t="s">
        <v>437</v>
      </c>
      <c r="AH67" s="171" t="s">
        <v>437</v>
      </c>
      <c r="AI67" s="171" t="s">
        <v>437</v>
      </c>
      <c r="AJ67" s="171" t="s">
        <v>437</v>
      </c>
      <c r="AK67" s="171" t="s">
        <v>437</v>
      </c>
    </row>
    <row r="68" spans="1:37" x14ac:dyDescent="0.3">
      <c r="A68" s="11" t="s">
        <v>65</v>
      </c>
      <c r="B68" s="12" t="s">
        <v>78</v>
      </c>
      <c r="C68" s="12" t="s">
        <v>19</v>
      </c>
      <c r="D68" s="173">
        <v>28</v>
      </c>
      <c r="E68" s="12" t="s">
        <v>65</v>
      </c>
      <c r="F68" s="12">
        <v>1.5</v>
      </c>
      <c r="G68" s="223">
        <v>35</v>
      </c>
      <c r="H68" s="223">
        <v>35</v>
      </c>
      <c r="I68" s="13" t="s">
        <v>79</v>
      </c>
      <c r="K68" s="82" t="s">
        <v>380</v>
      </c>
      <c r="L68" s="82" t="s">
        <v>448</v>
      </c>
      <c r="M68" s="177" t="s">
        <v>449</v>
      </c>
      <c r="N68" s="170">
        <v>51.089856383082903</v>
      </c>
      <c r="O68" s="171" t="s">
        <v>437</v>
      </c>
      <c r="P68" s="171" t="s">
        <v>437</v>
      </c>
      <c r="Q68" s="171" t="s">
        <v>437</v>
      </c>
      <c r="R68" s="171" t="s">
        <v>437</v>
      </c>
      <c r="S68" s="171" t="s">
        <v>437</v>
      </c>
      <c r="T68" s="171" t="s">
        <v>437</v>
      </c>
      <c r="U68" s="171" t="s">
        <v>437</v>
      </c>
      <c r="V68" s="171" t="s">
        <v>437</v>
      </c>
      <c r="W68" s="171" t="s">
        <v>437</v>
      </c>
      <c r="X68" s="171" t="s">
        <v>437</v>
      </c>
      <c r="Y68" s="171" t="s">
        <v>437</v>
      </c>
      <c r="Z68" s="169" t="s">
        <v>437</v>
      </c>
      <c r="AA68" s="169" t="s">
        <v>437</v>
      </c>
      <c r="AB68" s="171" t="s">
        <v>437</v>
      </c>
      <c r="AC68" s="171" t="s">
        <v>437</v>
      </c>
      <c r="AD68" s="171" t="s">
        <v>437</v>
      </c>
      <c r="AE68" s="171" t="s">
        <v>437</v>
      </c>
      <c r="AF68" s="171" t="s">
        <v>437</v>
      </c>
      <c r="AG68" s="171" t="s">
        <v>437</v>
      </c>
      <c r="AH68" s="171" t="s">
        <v>437</v>
      </c>
      <c r="AI68" s="171" t="s">
        <v>437</v>
      </c>
      <c r="AJ68" s="171" t="s">
        <v>437</v>
      </c>
      <c r="AK68" s="171" t="s">
        <v>437</v>
      </c>
    </row>
    <row r="69" spans="1:37" s="57" customFormat="1" x14ac:dyDescent="0.3">
      <c r="A69" s="99" t="s">
        <v>65</v>
      </c>
      <c r="B69" s="100" t="s">
        <v>80</v>
      </c>
      <c r="C69" s="100" t="s">
        <v>19</v>
      </c>
      <c r="D69" s="101">
        <v>28</v>
      </c>
      <c r="E69" s="100" t="s">
        <v>65</v>
      </c>
      <c r="F69" s="100">
        <v>1.5</v>
      </c>
      <c r="G69" s="230" t="s">
        <v>295</v>
      </c>
      <c r="H69" s="230">
        <v>0</v>
      </c>
      <c r="I69" s="102" t="s">
        <v>347</v>
      </c>
      <c r="K69" s="57" t="s">
        <v>295</v>
      </c>
      <c r="L69" s="57" t="s">
        <v>448</v>
      </c>
      <c r="M69" s="209" t="s">
        <v>449</v>
      </c>
      <c r="N69" s="147" t="s">
        <v>295</v>
      </c>
      <c r="O69" s="149" t="s">
        <v>295</v>
      </c>
      <c r="P69" s="149" t="s">
        <v>295</v>
      </c>
      <c r="Q69" s="149" t="s">
        <v>295</v>
      </c>
      <c r="R69" s="149" t="s">
        <v>295</v>
      </c>
      <c r="S69" s="149" t="s">
        <v>295</v>
      </c>
      <c r="T69" s="149" t="s">
        <v>295</v>
      </c>
      <c r="U69" s="149" t="s">
        <v>295</v>
      </c>
      <c r="V69" s="149" t="s">
        <v>295</v>
      </c>
      <c r="W69" s="149" t="s">
        <v>295</v>
      </c>
      <c r="X69" s="149" t="s">
        <v>295</v>
      </c>
      <c r="Y69" s="149" t="s">
        <v>295</v>
      </c>
      <c r="Z69" s="148" t="s">
        <v>295</v>
      </c>
      <c r="AA69" s="148" t="s">
        <v>295</v>
      </c>
      <c r="AB69" s="149" t="s">
        <v>295</v>
      </c>
      <c r="AC69" s="149" t="s">
        <v>295</v>
      </c>
      <c r="AD69" s="149" t="s">
        <v>295</v>
      </c>
      <c r="AE69" s="149" t="s">
        <v>295</v>
      </c>
      <c r="AF69" s="149" t="s">
        <v>295</v>
      </c>
      <c r="AG69" s="149" t="s">
        <v>295</v>
      </c>
      <c r="AH69" s="149" t="s">
        <v>295</v>
      </c>
      <c r="AI69" s="149" t="s">
        <v>295</v>
      </c>
      <c r="AJ69" s="149" t="s">
        <v>295</v>
      </c>
      <c r="AK69" s="149" t="s">
        <v>295</v>
      </c>
    </row>
    <row r="70" spans="1:37" x14ac:dyDescent="0.3">
      <c r="A70" s="11" t="s">
        <v>65</v>
      </c>
      <c r="B70" s="12" t="s">
        <v>81</v>
      </c>
      <c r="C70" s="12" t="s">
        <v>19</v>
      </c>
      <c r="D70" s="173">
        <v>28</v>
      </c>
      <c r="E70" s="12" t="s">
        <v>65</v>
      </c>
      <c r="F70" s="12">
        <v>1.5</v>
      </c>
      <c r="G70" s="223">
        <v>30</v>
      </c>
      <c r="H70" s="223">
        <v>30</v>
      </c>
      <c r="I70" s="13"/>
      <c r="K70" s="82" t="s">
        <v>380</v>
      </c>
      <c r="L70" s="82" t="s">
        <v>448</v>
      </c>
      <c r="M70" s="177" t="s">
        <v>449</v>
      </c>
      <c r="N70" s="170">
        <v>56.959109278195491</v>
      </c>
      <c r="O70" s="171" t="s">
        <v>437</v>
      </c>
      <c r="P70" s="171" t="s">
        <v>437</v>
      </c>
      <c r="Q70" s="171" t="s">
        <v>437</v>
      </c>
      <c r="R70" s="171" t="s">
        <v>437</v>
      </c>
      <c r="S70" s="171" t="s">
        <v>437</v>
      </c>
      <c r="T70" s="171" t="s">
        <v>437</v>
      </c>
      <c r="U70" s="171" t="s">
        <v>437</v>
      </c>
      <c r="V70" s="171" t="s">
        <v>437</v>
      </c>
      <c r="W70" s="171" t="s">
        <v>437</v>
      </c>
      <c r="X70" s="171" t="s">
        <v>437</v>
      </c>
      <c r="Y70" s="171" t="s">
        <v>437</v>
      </c>
      <c r="Z70" s="169" t="s">
        <v>437</v>
      </c>
      <c r="AA70" s="169" t="s">
        <v>437</v>
      </c>
      <c r="AB70" s="171" t="s">
        <v>437</v>
      </c>
      <c r="AC70" s="171" t="s">
        <v>437</v>
      </c>
      <c r="AD70" s="171" t="s">
        <v>437</v>
      </c>
      <c r="AE70" s="171" t="s">
        <v>437</v>
      </c>
      <c r="AF70" s="171" t="s">
        <v>437</v>
      </c>
      <c r="AG70" s="171" t="s">
        <v>437</v>
      </c>
      <c r="AH70" s="171" t="s">
        <v>437</v>
      </c>
      <c r="AI70" s="171" t="s">
        <v>437</v>
      </c>
      <c r="AJ70" s="171" t="s">
        <v>437</v>
      </c>
      <c r="AK70" s="171" t="s">
        <v>437</v>
      </c>
    </row>
    <row r="71" spans="1:37" x14ac:dyDescent="0.3">
      <c r="A71" s="11" t="s">
        <v>65</v>
      </c>
      <c r="B71" s="12" t="s">
        <v>82</v>
      </c>
      <c r="C71" s="12" t="s">
        <v>19</v>
      </c>
      <c r="D71" s="173">
        <v>28</v>
      </c>
      <c r="E71" s="12" t="s">
        <v>65</v>
      </c>
      <c r="F71" s="12">
        <v>1.5</v>
      </c>
      <c r="G71" s="223">
        <v>25</v>
      </c>
      <c r="H71" s="223">
        <v>25</v>
      </c>
      <c r="I71" s="13" t="s">
        <v>348</v>
      </c>
      <c r="K71" s="82" t="s">
        <v>380</v>
      </c>
      <c r="L71" s="82" t="s">
        <v>448</v>
      </c>
      <c r="M71" s="177" t="s">
        <v>449</v>
      </c>
      <c r="N71" s="170">
        <v>44.0763731625266</v>
      </c>
      <c r="O71" s="171" t="s">
        <v>437</v>
      </c>
      <c r="P71" s="171" t="s">
        <v>437</v>
      </c>
      <c r="Q71" s="171" t="s">
        <v>437</v>
      </c>
      <c r="R71" s="171" t="s">
        <v>437</v>
      </c>
      <c r="S71" s="171" t="s">
        <v>437</v>
      </c>
      <c r="T71" s="171" t="s">
        <v>437</v>
      </c>
      <c r="U71" s="171" t="s">
        <v>437</v>
      </c>
      <c r="V71" s="171" t="s">
        <v>437</v>
      </c>
      <c r="W71" s="171" t="s">
        <v>437</v>
      </c>
      <c r="X71" s="171" t="s">
        <v>437</v>
      </c>
      <c r="Y71" s="171" t="s">
        <v>437</v>
      </c>
      <c r="Z71" s="169" t="s">
        <v>437</v>
      </c>
      <c r="AA71" s="169" t="s">
        <v>437</v>
      </c>
      <c r="AB71" s="171" t="s">
        <v>437</v>
      </c>
      <c r="AC71" s="171" t="s">
        <v>437</v>
      </c>
      <c r="AD71" s="171" t="s">
        <v>437</v>
      </c>
      <c r="AE71" s="171" t="s">
        <v>437</v>
      </c>
      <c r="AF71" s="171" t="s">
        <v>437</v>
      </c>
      <c r="AG71" s="171" t="s">
        <v>437</v>
      </c>
      <c r="AH71" s="171" t="s">
        <v>437</v>
      </c>
      <c r="AI71" s="171" t="s">
        <v>437</v>
      </c>
      <c r="AJ71" s="171" t="s">
        <v>437</v>
      </c>
      <c r="AK71" s="171" t="s">
        <v>437</v>
      </c>
    </row>
    <row r="72" spans="1:37" x14ac:dyDescent="0.3">
      <c r="A72" s="11" t="s">
        <v>65</v>
      </c>
      <c r="B72" s="12" t="s">
        <v>83</v>
      </c>
      <c r="C72" s="12" t="s">
        <v>19</v>
      </c>
      <c r="D72" s="173">
        <v>28</v>
      </c>
      <c r="E72" s="12" t="s">
        <v>65</v>
      </c>
      <c r="F72" s="12">
        <v>1.5</v>
      </c>
      <c r="G72" s="223">
        <v>30</v>
      </c>
      <c r="H72" s="223">
        <v>30</v>
      </c>
      <c r="I72" s="13" t="s">
        <v>84</v>
      </c>
      <c r="K72" s="82" t="s">
        <v>380</v>
      </c>
      <c r="L72" s="82" t="s">
        <v>448</v>
      </c>
      <c r="M72" s="177" t="s">
        <v>449</v>
      </c>
      <c r="N72" s="170">
        <v>46.689632045944798</v>
      </c>
      <c r="O72" s="171" t="s">
        <v>437</v>
      </c>
      <c r="P72" s="171" t="s">
        <v>437</v>
      </c>
      <c r="Q72" s="171" t="s">
        <v>437</v>
      </c>
      <c r="R72" s="171" t="s">
        <v>437</v>
      </c>
      <c r="S72" s="171" t="s">
        <v>437</v>
      </c>
      <c r="T72" s="171" t="s">
        <v>437</v>
      </c>
      <c r="U72" s="171" t="s">
        <v>437</v>
      </c>
      <c r="V72" s="171" t="s">
        <v>437</v>
      </c>
      <c r="W72" s="171" t="s">
        <v>437</v>
      </c>
      <c r="X72" s="171" t="s">
        <v>437</v>
      </c>
      <c r="Y72" s="171" t="s">
        <v>437</v>
      </c>
      <c r="Z72" s="169" t="s">
        <v>437</v>
      </c>
      <c r="AA72" s="169" t="s">
        <v>437</v>
      </c>
      <c r="AB72" s="171" t="s">
        <v>437</v>
      </c>
      <c r="AC72" s="171" t="s">
        <v>437</v>
      </c>
      <c r="AD72" s="171" t="s">
        <v>437</v>
      </c>
      <c r="AE72" s="171" t="s">
        <v>437</v>
      </c>
      <c r="AF72" s="171" t="s">
        <v>437</v>
      </c>
      <c r="AG72" s="171" t="s">
        <v>437</v>
      </c>
      <c r="AH72" s="171" t="s">
        <v>437</v>
      </c>
      <c r="AI72" s="171" t="s">
        <v>437</v>
      </c>
      <c r="AJ72" s="171" t="s">
        <v>437</v>
      </c>
      <c r="AK72" s="171" t="s">
        <v>437</v>
      </c>
    </row>
    <row r="73" spans="1:37" x14ac:dyDescent="0.3">
      <c r="A73" s="11" t="s">
        <v>65</v>
      </c>
      <c r="B73" s="12" t="s">
        <v>85</v>
      </c>
      <c r="C73" s="12" t="s">
        <v>19</v>
      </c>
      <c r="D73" s="173">
        <v>28</v>
      </c>
      <c r="E73" s="12" t="s">
        <v>65</v>
      </c>
      <c r="F73" s="12">
        <v>1.5</v>
      </c>
      <c r="G73" s="223">
        <v>40</v>
      </c>
      <c r="H73" s="223">
        <v>40</v>
      </c>
      <c r="I73" s="13"/>
      <c r="K73" s="82" t="s">
        <v>380</v>
      </c>
      <c r="L73" s="82" t="s">
        <v>448</v>
      </c>
      <c r="M73" s="177" t="s">
        <v>449</v>
      </c>
      <c r="N73" s="170">
        <v>59.976575852562007</v>
      </c>
      <c r="O73" s="171" t="s">
        <v>437</v>
      </c>
      <c r="P73" s="171" t="s">
        <v>437</v>
      </c>
      <c r="Q73" s="171" t="s">
        <v>437</v>
      </c>
      <c r="R73" s="171" t="s">
        <v>437</v>
      </c>
      <c r="S73" s="171" t="s">
        <v>437</v>
      </c>
      <c r="T73" s="171" t="s">
        <v>437</v>
      </c>
      <c r="U73" s="171" t="s">
        <v>437</v>
      </c>
      <c r="V73" s="171" t="s">
        <v>437</v>
      </c>
      <c r="W73" s="171" t="s">
        <v>437</v>
      </c>
      <c r="X73" s="171" t="s">
        <v>437</v>
      </c>
      <c r="Y73" s="171" t="s">
        <v>437</v>
      </c>
      <c r="Z73" s="169" t="s">
        <v>437</v>
      </c>
      <c r="AA73" s="169" t="s">
        <v>437</v>
      </c>
      <c r="AB73" s="171" t="s">
        <v>437</v>
      </c>
      <c r="AC73" s="171" t="s">
        <v>437</v>
      </c>
      <c r="AD73" s="171" t="s">
        <v>437</v>
      </c>
      <c r="AE73" s="171" t="s">
        <v>437</v>
      </c>
      <c r="AF73" s="171" t="s">
        <v>437</v>
      </c>
      <c r="AG73" s="171" t="s">
        <v>437</v>
      </c>
      <c r="AH73" s="171" t="s">
        <v>437</v>
      </c>
      <c r="AI73" s="171" t="s">
        <v>437</v>
      </c>
      <c r="AJ73" s="171" t="s">
        <v>437</v>
      </c>
      <c r="AK73" s="171" t="s">
        <v>437</v>
      </c>
    </row>
    <row r="74" spans="1:37" ht="15" thickBot="1" x14ac:dyDescent="0.35">
      <c r="A74" s="14" t="s">
        <v>65</v>
      </c>
      <c r="B74" s="15" t="s">
        <v>86</v>
      </c>
      <c r="C74" s="15" t="s">
        <v>19</v>
      </c>
      <c r="D74" s="175">
        <v>28</v>
      </c>
      <c r="E74" s="15" t="s">
        <v>65</v>
      </c>
      <c r="F74" s="15">
        <v>1.5</v>
      </c>
      <c r="G74" s="229">
        <v>40</v>
      </c>
      <c r="H74" s="229">
        <v>40</v>
      </c>
      <c r="I74" s="16"/>
      <c r="J74" s="178">
        <f>COUNT(G67:H68,G70:H74)/2</f>
        <v>7</v>
      </c>
      <c r="K74" s="82" t="s">
        <v>380</v>
      </c>
      <c r="L74" s="82" t="s">
        <v>448</v>
      </c>
      <c r="M74" s="177" t="s">
        <v>449</v>
      </c>
      <c r="N74" s="170">
        <v>32.165996177841002</v>
      </c>
      <c r="O74" s="171" t="s">
        <v>437</v>
      </c>
      <c r="P74" s="171" t="s">
        <v>437</v>
      </c>
      <c r="Q74" s="171" t="s">
        <v>437</v>
      </c>
      <c r="R74" s="171" t="s">
        <v>437</v>
      </c>
      <c r="S74" s="171" t="s">
        <v>437</v>
      </c>
      <c r="T74" s="171" t="s">
        <v>437</v>
      </c>
      <c r="U74" s="171" t="s">
        <v>437</v>
      </c>
      <c r="V74" s="171" t="s">
        <v>437</v>
      </c>
      <c r="W74" s="171" t="s">
        <v>437</v>
      </c>
      <c r="X74" s="171" t="s">
        <v>437</v>
      </c>
      <c r="Y74" s="171" t="s">
        <v>437</v>
      </c>
      <c r="Z74" s="169" t="s">
        <v>437</v>
      </c>
      <c r="AA74" s="169" t="s">
        <v>437</v>
      </c>
      <c r="AB74" s="171" t="s">
        <v>437</v>
      </c>
      <c r="AC74" s="171" t="s">
        <v>437</v>
      </c>
      <c r="AD74" s="171" t="s">
        <v>437</v>
      </c>
      <c r="AE74" s="171" t="s">
        <v>437</v>
      </c>
      <c r="AF74" s="171" t="s">
        <v>437</v>
      </c>
      <c r="AG74" s="171" t="s">
        <v>437</v>
      </c>
      <c r="AH74" s="171" t="s">
        <v>437</v>
      </c>
      <c r="AI74" s="171" t="s">
        <v>437</v>
      </c>
      <c r="AJ74" s="171" t="s">
        <v>437</v>
      </c>
      <c r="AK74" s="171" t="s">
        <v>437</v>
      </c>
    </row>
    <row r="75" spans="1:37" x14ac:dyDescent="0.3">
      <c r="A75" s="1" t="s">
        <v>47</v>
      </c>
      <c r="B75" s="1"/>
      <c r="C75" s="1"/>
      <c r="D75" s="1"/>
      <c r="E75" s="1"/>
      <c r="F75" s="1"/>
      <c r="G75" s="1"/>
    </row>
    <row r="76" spans="1:37" x14ac:dyDescent="0.3">
      <c r="A76" s="179" t="s">
        <v>341</v>
      </c>
      <c r="B76" s="1"/>
      <c r="C76" s="17"/>
      <c r="D76" s="17"/>
      <c r="E76" s="1"/>
      <c r="F76" s="1"/>
      <c r="G76" s="1"/>
      <c r="J76" s="174"/>
      <c r="O76" s="211"/>
    </row>
    <row r="77" spans="1:37" x14ac:dyDescent="0.3">
      <c r="A77" s="1" t="s">
        <v>47</v>
      </c>
      <c r="B77" s="1"/>
      <c r="C77" s="1"/>
      <c r="D77" s="1"/>
      <c r="E77" s="1"/>
      <c r="F77" s="1"/>
      <c r="G77" s="1"/>
      <c r="H77" s="180"/>
      <c r="O77" s="211"/>
    </row>
    <row r="78" spans="1:37" x14ac:dyDescent="0.3">
      <c r="A78" s="1"/>
      <c r="B78" s="1"/>
      <c r="C78" s="17"/>
      <c r="D78" s="17"/>
      <c r="E78" s="1"/>
      <c r="F78" s="1"/>
      <c r="G78" s="1"/>
      <c r="H78" s="82">
        <f>COUNT(G5:H40,G43:H76)</f>
        <v>123</v>
      </c>
    </row>
    <row r="79" spans="1:37" x14ac:dyDescent="0.3">
      <c r="A79" s="210" t="s">
        <v>462</v>
      </c>
      <c r="B79" s="17"/>
      <c r="C79" s="17"/>
      <c r="D79" s="17"/>
      <c r="E79" s="1"/>
      <c r="F79" s="1"/>
      <c r="G79" s="1"/>
    </row>
  </sheetData>
  <mergeCells count="97">
    <mergeCell ref="G70:H70"/>
    <mergeCell ref="G71:H71"/>
    <mergeCell ref="G72:H72"/>
    <mergeCell ref="G73:H73"/>
    <mergeCell ref="G74:H74"/>
    <mergeCell ref="G69:H69"/>
    <mergeCell ref="G57:H57"/>
    <mergeCell ref="G58:H58"/>
    <mergeCell ref="G59:H59"/>
    <mergeCell ref="G60:H60"/>
    <mergeCell ref="G62:H62"/>
    <mergeCell ref="G63:H63"/>
    <mergeCell ref="G64:H64"/>
    <mergeCell ref="G65:H65"/>
    <mergeCell ref="G66:H66"/>
    <mergeCell ref="G67:H67"/>
    <mergeCell ref="G68:H68"/>
    <mergeCell ref="G56:H56"/>
    <mergeCell ref="G44:H44"/>
    <mergeCell ref="G45:H45"/>
    <mergeCell ref="G46:H46"/>
    <mergeCell ref="G47:H47"/>
    <mergeCell ref="G48:H48"/>
    <mergeCell ref="G49:H49"/>
    <mergeCell ref="G51:H51"/>
    <mergeCell ref="G52:H52"/>
    <mergeCell ref="G53:H53"/>
    <mergeCell ref="G54:H54"/>
    <mergeCell ref="G55:H55"/>
    <mergeCell ref="G43:H43"/>
    <mergeCell ref="E36:F36"/>
    <mergeCell ref="G36:H36"/>
    <mergeCell ref="E37:F37"/>
    <mergeCell ref="G37:H37"/>
    <mergeCell ref="E38:F38"/>
    <mergeCell ref="G38:H38"/>
    <mergeCell ref="E39:F39"/>
    <mergeCell ref="G39:H39"/>
    <mergeCell ref="E40:F40"/>
    <mergeCell ref="G40:H40"/>
    <mergeCell ref="G42:H42"/>
    <mergeCell ref="G41:H41"/>
    <mergeCell ref="E32:F32"/>
    <mergeCell ref="G32:H32"/>
    <mergeCell ref="E34:F34"/>
    <mergeCell ref="G34:H34"/>
    <mergeCell ref="E35:F35"/>
    <mergeCell ref="G35:H35"/>
    <mergeCell ref="E29:F29"/>
    <mergeCell ref="G29:H29"/>
    <mergeCell ref="E30:F30"/>
    <mergeCell ref="G30:H30"/>
    <mergeCell ref="E31:F31"/>
    <mergeCell ref="G31:H31"/>
    <mergeCell ref="E26:F26"/>
    <mergeCell ref="G26:H26"/>
    <mergeCell ref="E27:F27"/>
    <mergeCell ref="G27:H27"/>
    <mergeCell ref="E28:F28"/>
    <mergeCell ref="G28:H28"/>
    <mergeCell ref="E23:F23"/>
    <mergeCell ref="G23:H23"/>
    <mergeCell ref="E24:F24"/>
    <mergeCell ref="G24:H24"/>
    <mergeCell ref="E25:F25"/>
    <mergeCell ref="G25:H25"/>
    <mergeCell ref="E20:F20"/>
    <mergeCell ref="G20:H20"/>
    <mergeCell ref="E21:F21"/>
    <mergeCell ref="G21:H21"/>
    <mergeCell ref="E22:F22"/>
    <mergeCell ref="G22:H22"/>
    <mergeCell ref="E17:F17"/>
    <mergeCell ref="G17:H17"/>
    <mergeCell ref="E18:F18"/>
    <mergeCell ref="G18:H18"/>
    <mergeCell ref="E19:F19"/>
    <mergeCell ref="G19:H19"/>
    <mergeCell ref="E11:F11"/>
    <mergeCell ref="G11:H11"/>
    <mergeCell ref="E12:F12"/>
    <mergeCell ref="G12:H12"/>
    <mergeCell ref="E16:F16"/>
    <mergeCell ref="G16:H16"/>
    <mergeCell ref="E8:F8"/>
    <mergeCell ref="G8:H8"/>
    <mergeCell ref="E9:F9"/>
    <mergeCell ref="G9:H9"/>
    <mergeCell ref="E10:F10"/>
    <mergeCell ref="G10:H10"/>
    <mergeCell ref="E7:F7"/>
    <mergeCell ref="G7:H7"/>
    <mergeCell ref="G4:H4"/>
    <mergeCell ref="E5:F5"/>
    <mergeCell ref="G5:H5"/>
    <mergeCell ref="E6:F6"/>
    <mergeCell ref="G6:H6"/>
  </mergeCells>
  <phoneticPr fontId="7" type="noConversion"/>
  <pageMargins left="0.7" right="0.7" top="0.75" bottom="0.75" header="0.3" footer="0.3"/>
  <headerFooter>
    <oddHeader>&amp;R&amp;"Calibri"&amp;12&amp;K000000 Unclassified / Non classifié&amp;1#_x000D_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8CF3E-71C7-45C5-A944-704ACF18EF62}">
  <dimension ref="A1:AK95"/>
  <sheetViews>
    <sheetView zoomScale="70" zoomScaleNormal="70" workbookViewId="0">
      <pane xSplit="6" ySplit="4" topLeftCell="U5" activePane="bottomRight" state="frozen"/>
      <selection pane="topRight" activeCell="G1" sqref="G1"/>
      <selection pane="bottomLeft" activeCell="A5" sqref="A5"/>
      <selection pane="bottomRight" activeCell="N5" sqref="N5:AK20"/>
    </sheetView>
  </sheetViews>
  <sheetFormatPr defaultColWidth="8.6640625" defaultRowHeight="14.4" x14ac:dyDescent="0.3"/>
  <cols>
    <col min="1" max="1" width="32" style="82" customWidth="1"/>
    <col min="2" max="2" width="9.6640625" style="82" customWidth="1"/>
    <col min="3" max="3" width="5" style="82" bestFit="1" customWidth="1"/>
    <col min="4" max="4" width="8.5546875" style="82" bestFit="1" customWidth="1"/>
    <col min="5" max="5" width="5.21875" style="82" bestFit="1" customWidth="1"/>
    <col min="6" max="6" width="8.44140625" style="82" bestFit="1" customWidth="1"/>
    <col min="7" max="8" width="8.6640625" style="82"/>
    <col min="9" max="9" width="27.33203125" style="82" customWidth="1"/>
    <col min="10" max="10" width="8.6640625" style="82"/>
    <col min="11" max="11" width="17.44140625" style="82" customWidth="1"/>
    <col min="12" max="12" width="31.21875" style="82" customWidth="1"/>
    <col min="13" max="37" width="12.6640625" style="82" customWidth="1"/>
    <col min="38" max="16384" width="8.6640625" style="82"/>
  </cols>
  <sheetData>
    <row r="1" spans="1:37" ht="17.399999999999999" x14ac:dyDescent="0.35">
      <c r="A1" s="166" t="s">
        <v>193</v>
      </c>
      <c r="B1" s="1"/>
      <c r="C1" s="1"/>
      <c r="D1" s="1"/>
      <c r="E1" s="1"/>
      <c r="F1" s="25"/>
      <c r="G1" s="1"/>
    </row>
    <row r="2" spans="1:37" x14ac:dyDescent="0.3">
      <c r="A2" s="2" t="s">
        <v>351</v>
      </c>
      <c r="B2" s="2"/>
      <c r="C2" s="2"/>
      <c r="D2" s="1"/>
      <c r="E2" s="1"/>
      <c r="F2" s="25"/>
      <c r="G2" s="1"/>
    </row>
    <row r="3" spans="1:37" x14ac:dyDescent="0.3">
      <c r="A3" s="1"/>
      <c r="B3" s="1"/>
      <c r="C3" s="1"/>
      <c r="D3" s="1"/>
      <c r="E3" s="1"/>
      <c r="F3" s="25"/>
      <c r="G3" s="1"/>
    </row>
    <row r="4" spans="1:37" ht="44.1" customHeight="1" thickBot="1" x14ac:dyDescent="0.35">
      <c r="A4" s="3" t="s">
        <v>0</v>
      </c>
      <c r="B4" s="4" t="s">
        <v>1</v>
      </c>
      <c r="C4" s="3" t="s">
        <v>2</v>
      </c>
      <c r="D4" s="4" t="s">
        <v>3</v>
      </c>
      <c r="E4" s="5" t="s">
        <v>4</v>
      </c>
      <c r="F4" s="26" t="s">
        <v>5</v>
      </c>
      <c r="G4" s="224" t="s">
        <v>338</v>
      </c>
      <c r="H4" s="225"/>
      <c r="I4" s="7" t="s">
        <v>6</v>
      </c>
      <c r="K4" s="82" t="s">
        <v>336</v>
      </c>
      <c r="L4" s="123" t="s">
        <v>442</v>
      </c>
      <c r="M4" s="123" t="s">
        <v>443</v>
      </c>
      <c r="N4" s="126" t="s">
        <v>65</v>
      </c>
      <c r="O4" s="126" t="s">
        <v>48</v>
      </c>
      <c r="P4" s="126" t="s">
        <v>407</v>
      </c>
      <c r="Q4" s="126" t="s">
        <v>408</v>
      </c>
      <c r="R4" s="126" t="s">
        <v>409</v>
      </c>
      <c r="S4" s="126" t="s">
        <v>410</v>
      </c>
      <c r="T4" s="126" t="s">
        <v>411</v>
      </c>
      <c r="U4" s="126" t="s">
        <v>412</v>
      </c>
      <c r="V4" s="126" t="s">
        <v>413</v>
      </c>
      <c r="W4" s="126" t="s">
        <v>414</v>
      </c>
      <c r="X4" s="126" t="s">
        <v>415</v>
      </c>
      <c r="Y4" s="126" t="s">
        <v>416</v>
      </c>
      <c r="Z4" s="126" t="s">
        <v>417</v>
      </c>
      <c r="AA4" s="126" t="s">
        <v>418</v>
      </c>
      <c r="AB4" s="126" t="s">
        <v>419</v>
      </c>
      <c r="AC4" s="126" t="s">
        <v>420</v>
      </c>
      <c r="AD4" s="126" t="s">
        <v>421</v>
      </c>
      <c r="AE4" s="126" t="s">
        <v>422</v>
      </c>
      <c r="AF4" s="126" t="s">
        <v>423</v>
      </c>
      <c r="AG4" s="126" t="s">
        <v>424</v>
      </c>
      <c r="AH4" s="126" t="s">
        <v>425</v>
      </c>
      <c r="AI4" s="126" t="s">
        <v>426</v>
      </c>
      <c r="AJ4" s="126" t="s">
        <v>427</v>
      </c>
      <c r="AK4" s="167" t="s">
        <v>428</v>
      </c>
    </row>
    <row r="5" spans="1:37" ht="15" thickTop="1" x14ac:dyDescent="0.3">
      <c r="A5" s="8" t="s">
        <v>7</v>
      </c>
      <c r="B5" s="9" t="s">
        <v>88</v>
      </c>
      <c r="C5" s="9" t="s">
        <v>9</v>
      </c>
      <c r="D5" s="168">
        <v>56</v>
      </c>
      <c r="E5" s="226" t="s">
        <v>10</v>
      </c>
      <c r="F5" s="226"/>
      <c r="G5" s="227">
        <v>55</v>
      </c>
      <c r="H5" s="227">
        <v>55</v>
      </c>
      <c r="I5" s="10"/>
      <c r="K5" s="82" t="s">
        <v>379</v>
      </c>
      <c r="L5" s="82" t="s">
        <v>450</v>
      </c>
      <c r="M5" s="124" t="s">
        <v>444</v>
      </c>
      <c r="N5" s="171" t="s">
        <v>437</v>
      </c>
      <c r="O5" s="170">
        <v>19.405904432685197</v>
      </c>
      <c r="P5" s="169">
        <v>0.53783175752380996</v>
      </c>
      <c r="Q5" s="171" t="s">
        <v>437</v>
      </c>
      <c r="R5" s="171" t="s">
        <v>437</v>
      </c>
      <c r="S5" s="171" t="s">
        <v>437</v>
      </c>
      <c r="T5" s="169">
        <v>0.23417737319005</v>
      </c>
      <c r="U5" s="169">
        <v>0.19962489607501999</v>
      </c>
      <c r="V5" s="169">
        <v>0.14618407221654001</v>
      </c>
      <c r="W5" s="169" t="s">
        <v>437</v>
      </c>
      <c r="X5" s="169" t="s">
        <v>437</v>
      </c>
      <c r="Y5" s="169" t="s">
        <v>437</v>
      </c>
      <c r="Z5" s="169">
        <v>0.19487632262846</v>
      </c>
      <c r="AA5" s="169" t="s">
        <v>437</v>
      </c>
      <c r="AB5" s="169">
        <v>0.81311242305713005</v>
      </c>
      <c r="AC5" s="169">
        <v>0.98305815280881004</v>
      </c>
      <c r="AD5" s="171" t="s">
        <v>437</v>
      </c>
      <c r="AE5" s="171" t="s">
        <v>437</v>
      </c>
      <c r="AF5" s="171" t="s">
        <v>437</v>
      </c>
      <c r="AG5" s="171" t="s">
        <v>437</v>
      </c>
      <c r="AH5" s="171" t="s">
        <v>437</v>
      </c>
      <c r="AI5" s="171" t="s">
        <v>437</v>
      </c>
      <c r="AJ5" s="171" t="s">
        <v>437</v>
      </c>
      <c r="AK5" s="171" t="s">
        <v>295</v>
      </c>
    </row>
    <row r="6" spans="1:37" x14ac:dyDescent="0.3">
      <c r="A6" s="11" t="s">
        <v>7</v>
      </c>
      <c r="B6" s="12" t="s">
        <v>89</v>
      </c>
      <c r="C6" s="12" t="s">
        <v>9</v>
      </c>
      <c r="D6" s="172">
        <v>56</v>
      </c>
      <c r="E6" s="222" t="s">
        <v>10</v>
      </c>
      <c r="F6" s="222"/>
      <c r="G6" s="223">
        <v>35</v>
      </c>
      <c r="H6" s="223">
        <v>35</v>
      </c>
      <c r="I6" s="13"/>
      <c r="K6" s="82" t="s">
        <v>379</v>
      </c>
      <c r="L6" s="82" t="s">
        <v>450</v>
      </c>
      <c r="M6" s="124" t="s">
        <v>444</v>
      </c>
      <c r="N6" s="171" t="s">
        <v>437</v>
      </c>
      <c r="O6" s="170">
        <v>30.470849333234899</v>
      </c>
      <c r="P6" s="169">
        <v>0.65435055251198992</v>
      </c>
      <c r="Q6" s="171" t="s">
        <v>437</v>
      </c>
      <c r="R6" s="171" t="s">
        <v>437</v>
      </c>
      <c r="S6" s="171" t="s">
        <v>437</v>
      </c>
      <c r="T6" s="169">
        <v>0.19773642594747998</v>
      </c>
      <c r="U6" s="169">
        <v>0.18531205231450998</v>
      </c>
      <c r="V6" s="169">
        <v>0.14436199656768001</v>
      </c>
      <c r="W6" s="169" t="s">
        <v>437</v>
      </c>
      <c r="X6" s="169" t="s">
        <v>437</v>
      </c>
      <c r="Y6" s="169" t="s">
        <v>437</v>
      </c>
      <c r="Z6" s="169">
        <v>0.15432932458244</v>
      </c>
      <c r="AA6" s="169" t="s">
        <v>437</v>
      </c>
      <c r="AB6" s="169">
        <v>0.64959797682726994</v>
      </c>
      <c r="AC6" s="169">
        <v>1.0683428079866599</v>
      </c>
      <c r="AD6" s="171" t="s">
        <v>437</v>
      </c>
      <c r="AE6" s="171" t="s">
        <v>437</v>
      </c>
      <c r="AF6" s="171" t="s">
        <v>437</v>
      </c>
      <c r="AG6" s="171" t="s">
        <v>437</v>
      </c>
      <c r="AH6" s="171" t="s">
        <v>437</v>
      </c>
      <c r="AI6" s="171" t="s">
        <v>437</v>
      </c>
      <c r="AJ6" s="171" t="s">
        <v>437</v>
      </c>
      <c r="AK6" s="171" t="s">
        <v>295</v>
      </c>
    </row>
    <row r="7" spans="1:37" x14ac:dyDescent="0.3">
      <c r="A7" s="11" t="s">
        <v>7</v>
      </c>
      <c r="B7" s="12" t="s">
        <v>90</v>
      </c>
      <c r="C7" s="12" t="s">
        <v>9</v>
      </c>
      <c r="D7" s="173">
        <v>56</v>
      </c>
      <c r="E7" s="222" t="s">
        <v>10</v>
      </c>
      <c r="F7" s="222"/>
      <c r="G7" s="223">
        <v>35</v>
      </c>
      <c r="H7" s="223">
        <v>35</v>
      </c>
      <c r="I7" s="13"/>
      <c r="K7" s="82" t="s">
        <v>379</v>
      </c>
      <c r="L7" s="82" t="s">
        <v>450</v>
      </c>
      <c r="M7" s="124" t="s">
        <v>444</v>
      </c>
      <c r="N7" s="171" t="s">
        <v>437</v>
      </c>
      <c r="O7" s="171">
        <v>4.1971964100741701</v>
      </c>
      <c r="P7" s="169">
        <v>0.54069503860364998</v>
      </c>
      <c r="Q7" s="171" t="s">
        <v>437</v>
      </c>
      <c r="R7" s="171" t="s">
        <v>437</v>
      </c>
      <c r="S7" s="171" t="s">
        <v>437</v>
      </c>
      <c r="T7" s="169">
        <v>0.22455940412138001</v>
      </c>
      <c r="U7" s="169">
        <v>0.17214847582585999</v>
      </c>
      <c r="V7" s="169">
        <v>0.14145541353252999</v>
      </c>
      <c r="W7" s="169" t="s">
        <v>437</v>
      </c>
      <c r="X7" s="169" t="s">
        <v>437</v>
      </c>
      <c r="Y7" s="169" t="s">
        <v>437</v>
      </c>
      <c r="Z7" s="169" t="s">
        <v>437</v>
      </c>
      <c r="AA7" s="169" t="s">
        <v>437</v>
      </c>
      <c r="AB7" s="169" t="s">
        <v>437</v>
      </c>
      <c r="AC7" s="169" t="s">
        <v>437</v>
      </c>
      <c r="AD7" s="171" t="s">
        <v>437</v>
      </c>
      <c r="AE7" s="171" t="s">
        <v>437</v>
      </c>
      <c r="AF7" s="171" t="s">
        <v>437</v>
      </c>
      <c r="AG7" s="171" t="s">
        <v>437</v>
      </c>
      <c r="AH7" s="171" t="s">
        <v>437</v>
      </c>
      <c r="AI7" s="171" t="s">
        <v>437</v>
      </c>
      <c r="AJ7" s="171" t="s">
        <v>437</v>
      </c>
      <c r="AK7" s="171" t="s">
        <v>295</v>
      </c>
    </row>
    <row r="8" spans="1:37" x14ac:dyDescent="0.3">
      <c r="A8" s="11" t="s">
        <v>7</v>
      </c>
      <c r="B8" s="12" t="s">
        <v>91</v>
      </c>
      <c r="C8" s="12" t="s">
        <v>9</v>
      </c>
      <c r="D8" s="173">
        <v>56</v>
      </c>
      <c r="E8" s="222" t="s">
        <v>10</v>
      </c>
      <c r="F8" s="222"/>
      <c r="G8" s="223">
        <v>55</v>
      </c>
      <c r="H8" s="223">
        <v>55</v>
      </c>
      <c r="I8" s="13" t="s">
        <v>92</v>
      </c>
      <c r="K8" s="82" t="s">
        <v>379</v>
      </c>
      <c r="L8" s="82" t="s">
        <v>450</v>
      </c>
      <c r="M8" s="124" t="s">
        <v>444</v>
      </c>
      <c r="N8" s="171" t="s">
        <v>437</v>
      </c>
      <c r="O8" s="171">
        <v>8.8699966885005299</v>
      </c>
      <c r="P8" s="169">
        <v>0.45649699801343002</v>
      </c>
      <c r="Q8" s="171" t="s">
        <v>437</v>
      </c>
      <c r="R8" s="171" t="s">
        <v>437</v>
      </c>
      <c r="S8" s="171" t="s">
        <v>437</v>
      </c>
      <c r="T8" s="169">
        <v>0.14104196794262999</v>
      </c>
      <c r="U8" s="169" t="s">
        <v>437</v>
      </c>
      <c r="V8" s="169" t="s">
        <v>437</v>
      </c>
      <c r="W8" s="169" t="s">
        <v>437</v>
      </c>
      <c r="X8" s="169" t="s">
        <v>437</v>
      </c>
      <c r="Y8" s="169" t="s">
        <v>437</v>
      </c>
      <c r="Z8" s="169" t="s">
        <v>437</v>
      </c>
      <c r="AA8" s="169" t="s">
        <v>437</v>
      </c>
      <c r="AB8" s="169" t="s">
        <v>437</v>
      </c>
      <c r="AC8" s="169">
        <v>0.40137804243434</v>
      </c>
      <c r="AD8" s="171" t="s">
        <v>437</v>
      </c>
      <c r="AE8" s="171" t="s">
        <v>437</v>
      </c>
      <c r="AF8" s="171" t="s">
        <v>437</v>
      </c>
      <c r="AG8" s="171" t="s">
        <v>437</v>
      </c>
      <c r="AH8" s="171" t="s">
        <v>437</v>
      </c>
      <c r="AI8" s="171" t="s">
        <v>437</v>
      </c>
      <c r="AJ8" s="171" t="s">
        <v>437</v>
      </c>
      <c r="AK8" s="171" t="s">
        <v>295</v>
      </c>
    </row>
    <row r="9" spans="1:37" x14ac:dyDescent="0.3">
      <c r="A9" s="11" t="s">
        <v>7</v>
      </c>
      <c r="B9" s="12" t="s">
        <v>93</v>
      </c>
      <c r="C9" s="12" t="s">
        <v>9</v>
      </c>
      <c r="D9" s="173">
        <v>56</v>
      </c>
      <c r="E9" s="222" t="s">
        <v>10</v>
      </c>
      <c r="F9" s="222"/>
      <c r="G9" s="223">
        <v>45</v>
      </c>
      <c r="H9" s="223">
        <v>45</v>
      </c>
      <c r="I9" s="13"/>
      <c r="K9" s="82" t="s">
        <v>379</v>
      </c>
      <c r="L9" s="82" t="s">
        <v>450</v>
      </c>
      <c r="M9" s="124" t="s">
        <v>444</v>
      </c>
      <c r="N9" s="171" t="s">
        <v>437</v>
      </c>
      <c r="O9" s="170">
        <v>24.292231775254599</v>
      </c>
      <c r="P9" s="169">
        <v>0.41916243760617999</v>
      </c>
      <c r="Q9" s="171" t="s">
        <v>437</v>
      </c>
      <c r="R9" s="171" t="s">
        <v>437</v>
      </c>
      <c r="S9" s="171" t="s">
        <v>437</v>
      </c>
      <c r="T9" s="169">
        <v>0.12376372103368</v>
      </c>
      <c r="U9" s="169" t="s">
        <v>437</v>
      </c>
      <c r="V9" s="169" t="s">
        <v>437</v>
      </c>
      <c r="W9" s="169" t="s">
        <v>437</v>
      </c>
      <c r="X9" s="169" t="s">
        <v>437</v>
      </c>
      <c r="Y9" s="169" t="s">
        <v>437</v>
      </c>
      <c r="Z9" s="169" t="s">
        <v>437</v>
      </c>
      <c r="AA9" s="169" t="s">
        <v>437</v>
      </c>
      <c r="AB9" s="169">
        <v>1.0311908690831899</v>
      </c>
      <c r="AC9" s="169">
        <v>1.8562256199452001</v>
      </c>
      <c r="AD9" s="171" t="s">
        <v>437</v>
      </c>
      <c r="AE9" s="171" t="s">
        <v>437</v>
      </c>
      <c r="AF9" s="171" t="s">
        <v>437</v>
      </c>
      <c r="AG9" s="171" t="s">
        <v>437</v>
      </c>
      <c r="AH9" s="171" t="s">
        <v>437</v>
      </c>
      <c r="AI9" s="171" t="s">
        <v>437</v>
      </c>
      <c r="AJ9" s="171" t="s">
        <v>437</v>
      </c>
      <c r="AK9" s="171" t="s">
        <v>295</v>
      </c>
    </row>
    <row r="10" spans="1:37" x14ac:dyDescent="0.3">
      <c r="A10" s="11" t="s">
        <v>7</v>
      </c>
      <c r="B10" s="12" t="s">
        <v>94</v>
      </c>
      <c r="C10" s="12" t="s">
        <v>9</v>
      </c>
      <c r="D10" s="173">
        <v>56</v>
      </c>
      <c r="E10" s="222" t="s">
        <v>10</v>
      </c>
      <c r="F10" s="222"/>
      <c r="G10" s="223">
        <v>65</v>
      </c>
      <c r="H10" s="223">
        <v>65</v>
      </c>
      <c r="I10" s="13"/>
      <c r="K10" s="82" t="s">
        <v>379</v>
      </c>
      <c r="L10" s="82" t="s">
        <v>450</v>
      </c>
      <c r="M10" s="124" t="s">
        <v>444</v>
      </c>
      <c r="N10" s="171" t="s">
        <v>437</v>
      </c>
      <c r="O10" s="170">
        <v>14.579274190005799</v>
      </c>
      <c r="P10" s="169">
        <v>0.49354147614745997</v>
      </c>
      <c r="Q10" s="171" t="s">
        <v>437</v>
      </c>
      <c r="R10" s="171" t="s">
        <v>437</v>
      </c>
      <c r="S10" s="171" t="s">
        <v>437</v>
      </c>
      <c r="T10" s="169">
        <v>0.14193814816813</v>
      </c>
      <c r="U10" s="169">
        <v>0.13199003848877</v>
      </c>
      <c r="V10" s="169">
        <v>0.12590855312002</v>
      </c>
      <c r="W10" s="169" t="s">
        <v>437</v>
      </c>
      <c r="X10" s="169" t="s">
        <v>437</v>
      </c>
      <c r="Y10" s="169" t="s">
        <v>437</v>
      </c>
      <c r="Z10" s="169" t="s">
        <v>437</v>
      </c>
      <c r="AA10" s="169" t="s">
        <v>437</v>
      </c>
      <c r="AB10" s="169">
        <v>0.45374379748378996</v>
      </c>
      <c r="AC10" s="169">
        <v>0.53882226874513006</v>
      </c>
      <c r="AD10" s="171" t="s">
        <v>437</v>
      </c>
      <c r="AE10" s="171" t="s">
        <v>437</v>
      </c>
      <c r="AF10" s="171" t="s">
        <v>437</v>
      </c>
      <c r="AG10" s="171" t="s">
        <v>437</v>
      </c>
      <c r="AH10" s="171" t="s">
        <v>437</v>
      </c>
      <c r="AI10" s="171" t="s">
        <v>437</v>
      </c>
      <c r="AJ10" s="171" t="s">
        <v>437</v>
      </c>
      <c r="AK10" s="171" t="s">
        <v>295</v>
      </c>
    </row>
    <row r="11" spans="1:37" x14ac:dyDescent="0.3">
      <c r="A11" s="11" t="s">
        <v>7</v>
      </c>
      <c r="B11" s="12" t="s">
        <v>95</v>
      </c>
      <c r="C11" s="12" t="s">
        <v>9</v>
      </c>
      <c r="D11" s="173">
        <v>56</v>
      </c>
      <c r="E11" s="222" t="s">
        <v>10</v>
      </c>
      <c r="F11" s="222"/>
      <c r="G11" s="223">
        <v>65</v>
      </c>
      <c r="H11" s="223">
        <v>65</v>
      </c>
      <c r="I11" s="13" t="s">
        <v>96</v>
      </c>
      <c r="K11" s="82" t="s">
        <v>379</v>
      </c>
      <c r="L11" s="82" t="s">
        <v>450</v>
      </c>
      <c r="M11" s="124" t="s">
        <v>444</v>
      </c>
      <c r="N11" s="171" t="s">
        <v>437</v>
      </c>
      <c r="O11" s="171">
        <v>1.8794483773866799</v>
      </c>
      <c r="P11" s="169">
        <v>0.43803810584051001</v>
      </c>
      <c r="Q11" s="171" t="s">
        <v>437</v>
      </c>
      <c r="R11" s="171" t="s">
        <v>437</v>
      </c>
      <c r="S11" s="171" t="s">
        <v>437</v>
      </c>
      <c r="T11" s="169">
        <v>0.17842247335267999</v>
      </c>
      <c r="U11" s="169">
        <v>0.13763257615606</v>
      </c>
      <c r="V11" s="169" t="s">
        <v>437</v>
      </c>
      <c r="W11" s="169" t="s">
        <v>437</v>
      </c>
      <c r="X11" s="169" t="s">
        <v>437</v>
      </c>
      <c r="Y11" s="169" t="s">
        <v>437</v>
      </c>
      <c r="Z11" s="169">
        <v>0.19135587126306999</v>
      </c>
      <c r="AA11" s="169" t="s">
        <v>437</v>
      </c>
      <c r="AB11" s="169" t="s">
        <v>437</v>
      </c>
      <c r="AC11" s="169" t="s">
        <v>437</v>
      </c>
      <c r="AD11" s="171" t="s">
        <v>437</v>
      </c>
      <c r="AE11" s="171" t="s">
        <v>437</v>
      </c>
      <c r="AF11" s="171" t="s">
        <v>437</v>
      </c>
      <c r="AG11" s="171" t="s">
        <v>437</v>
      </c>
      <c r="AH11" s="171" t="s">
        <v>437</v>
      </c>
      <c r="AI11" s="171" t="s">
        <v>437</v>
      </c>
      <c r="AJ11" s="171" t="s">
        <v>437</v>
      </c>
      <c r="AK11" s="171" t="s">
        <v>295</v>
      </c>
    </row>
    <row r="12" spans="1:37" ht="15" thickBot="1" x14ac:dyDescent="0.35">
      <c r="A12" s="14" t="s">
        <v>7</v>
      </c>
      <c r="B12" s="132" t="s">
        <v>97</v>
      </c>
      <c r="C12" s="15" t="s">
        <v>9</v>
      </c>
      <c r="D12" s="175">
        <v>56</v>
      </c>
      <c r="E12" s="228" t="s">
        <v>10</v>
      </c>
      <c r="F12" s="228"/>
      <c r="G12" s="229">
        <v>55</v>
      </c>
      <c r="H12" s="229">
        <v>55</v>
      </c>
      <c r="I12" s="16"/>
      <c r="J12" s="174">
        <f>COUNT(G5:H12)/2</f>
        <v>8</v>
      </c>
      <c r="K12" s="82" t="s">
        <v>379</v>
      </c>
      <c r="L12" s="82" t="s">
        <v>450</v>
      </c>
      <c r="M12" s="124" t="s">
        <v>444</v>
      </c>
      <c r="N12" s="171" t="s">
        <v>437</v>
      </c>
      <c r="O12" s="171">
        <v>1.8121066283283001</v>
      </c>
      <c r="P12" s="169">
        <v>0.44354955670359997</v>
      </c>
      <c r="Q12" s="171" t="s">
        <v>437</v>
      </c>
      <c r="R12" s="171" t="s">
        <v>437</v>
      </c>
      <c r="S12" s="171" t="s">
        <v>437</v>
      </c>
      <c r="T12" s="169" t="s">
        <v>437</v>
      </c>
      <c r="U12" s="169" t="s">
        <v>437</v>
      </c>
      <c r="V12" s="169" t="s">
        <v>437</v>
      </c>
      <c r="W12" s="169" t="s">
        <v>437</v>
      </c>
      <c r="X12" s="169" t="s">
        <v>437</v>
      </c>
      <c r="Y12" s="169" t="s">
        <v>437</v>
      </c>
      <c r="Z12" s="169">
        <v>0.22778291714036999</v>
      </c>
      <c r="AA12" s="169" t="s">
        <v>437</v>
      </c>
      <c r="AB12" s="169" t="s">
        <v>437</v>
      </c>
      <c r="AC12" s="169" t="s">
        <v>437</v>
      </c>
      <c r="AD12" s="171" t="s">
        <v>437</v>
      </c>
      <c r="AE12" s="171" t="s">
        <v>437</v>
      </c>
      <c r="AF12" s="171" t="s">
        <v>437</v>
      </c>
      <c r="AG12" s="171" t="s">
        <v>437</v>
      </c>
      <c r="AH12" s="171" t="s">
        <v>437</v>
      </c>
      <c r="AI12" s="171" t="s">
        <v>437</v>
      </c>
      <c r="AJ12" s="171" t="s">
        <v>437</v>
      </c>
      <c r="AK12" s="171" t="s">
        <v>295</v>
      </c>
    </row>
    <row r="13" spans="1:37" x14ac:dyDescent="0.3">
      <c r="A13" s="11" t="s">
        <v>28</v>
      </c>
      <c r="B13" s="12" t="s">
        <v>98</v>
      </c>
      <c r="C13" s="12" t="s">
        <v>9</v>
      </c>
      <c r="D13" s="173">
        <v>56</v>
      </c>
      <c r="E13" s="12" t="s">
        <v>30</v>
      </c>
      <c r="F13" s="12"/>
      <c r="G13" s="109">
        <v>35</v>
      </c>
      <c r="H13" s="109">
        <v>35</v>
      </c>
      <c r="I13" s="13" t="s">
        <v>99</v>
      </c>
      <c r="K13" s="82" t="s">
        <v>379</v>
      </c>
      <c r="L13" s="82" t="s">
        <v>450</v>
      </c>
      <c r="M13" s="124" t="s">
        <v>444</v>
      </c>
      <c r="N13" s="171">
        <v>5.2315594357067301</v>
      </c>
      <c r="O13" s="170">
        <v>27.591511185557202</v>
      </c>
      <c r="P13" s="169">
        <v>0.69868607726442999</v>
      </c>
      <c r="Q13" s="171">
        <v>0.36623670669885999</v>
      </c>
      <c r="R13" s="171" t="s">
        <v>437</v>
      </c>
      <c r="S13" s="171" t="s">
        <v>437</v>
      </c>
      <c r="T13" s="169">
        <v>0.12659835293627</v>
      </c>
      <c r="U13" s="169" t="s">
        <v>437</v>
      </c>
      <c r="V13" s="169" t="s">
        <v>437</v>
      </c>
      <c r="W13" s="169" t="s">
        <v>437</v>
      </c>
      <c r="X13" s="169" t="s">
        <v>437</v>
      </c>
      <c r="Y13" s="169" t="s">
        <v>437</v>
      </c>
      <c r="Z13" s="169" t="s">
        <v>437</v>
      </c>
      <c r="AA13" s="169" t="s">
        <v>437</v>
      </c>
      <c r="AB13" s="169">
        <v>0.36140143605334996</v>
      </c>
      <c r="AC13" s="169">
        <v>0.81295131717055003</v>
      </c>
      <c r="AD13" s="171" t="s">
        <v>437</v>
      </c>
      <c r="AE13" s="171" t="s">
        <v>437</v>
      </c>
      <c r="AF13" s="171" t="s">
        <v>437</v>
      </c>
      <c r="AG13" s="171" t="s">
        <v>437</v>
      </c>
      <c r="AH13" s="171" t="s">
        <v>437</v>
      </c>
      <c r="AI13" s="171" t="s">
        <v>437</v>
      </c>
      <c r="AJ13" s="171" t="s">
        <v>437</v>
      </c>
      <c r="AK13" s="171" t="s">
        <v>295</v>
      </c>
    </row>
    <row r="14" spans="1:37" x14ac:dyDescent="0.3">
      <c r="A14" s="11" t="s">
        <v>28</v>
      </c>
      <c r="B14" s="12" t="s">
        <v>100</v>
      </c>
      <c r="C14" s="12" t="s">
        <v>9</v>
      </c>
      <c r="D14" s="173">
        <v>56</v>
      </c>
      <c r="E14" s="12" t="s">
        <v>30</v>
      </c>
      <c r="F14" s="12"/>
      <c r="G14" s="109">
        <v>55</v>
      </c>
      <c r="H14" s="109">
        <v>55</v>
      </c>
      <c r="I14" s="13"/>
      <c r="K14" s="82" t="s">
        <v>379</v>
      </c>
      <c r="L14" s="82" t="s">
        <v>450</v>
      </c>
      <c r="M14" s="124" t="s">
        <v>444</v>
      </c>
      <c r="N14" s="171">
        <v>3.7631302935461601</v>
      </c>
      <c r="O14" s="171">
        <v>4.7954023830438404</v>
      </c>
      <c r="P14" s="169">
        <v>0.45965145418758002</v>
      </c>
      <c r="Q14" s="171" t="s">
        <v>437</v>
      </c>
      <c r="R14" s="171" t="s">
        <v>437</v>
      </c>
      <c r="S14" s="171" t="s">
        <v>437</v>
      </c>
      <c r="T14" s="169">
        <v>0.19677966292102</v>
      </c>
      <c r="U14" s="169">
        <v>0.18392509964863998</v>
      </c>
      <c r="V14" s="169">
        <v>0.16679670958389001</v>
      </c>
      <c r="W14" s="169" t="s">
        <v>437</v>
      </c>
      <c r="X14" s="169" t="s">
        <v>437</v>
      </c>
      <c r="Y14" s="169" t="s">
        <v>437</v>
      </c>
      <c r="Z14" s="169" t="s">
        <v>437</v>
      </c>
      <c r="AA14" s="169" t="s">
        <v>437</v>
      </c>
      <c r="AB14" s="169" t="s">
        <v>437</v>
      </c>
      <c r="AC14" s="169">
        <v>0.17859040739271001</v>
      </c>
      <c r="AD14" s="171" t="s">
        <v>437</v>
      </c>
      <c r="AE14" s="171" t="s">
        <v>437</v>
      </c>
      <c r="AF14" s="171" t="s">
        <v>437</v>
      </c>
      <c r="AG14" s="171" t="s">
        <v>437</v>
      </c>
      <c r="AH14" s="171" t="s">
        <v>437</v>
      </c>
      <c r="AI14" s="171" t="s">
        <v>437</v>
      </c>
      <c r="AJ14" s="171" t="s">
        <v>437</v>
      </c>
      <c r="AK14" s="171" t="s">
        <v>295</v>
      </c>
    </row>
    <row r="15" spans="1:37" x14ac:dyDescent="0.3">
      <c r="A15" s="11" t="s">
        <v>28</v>
      </c>
      <c r="B15" s="12" t="s">
        <v>101</v>
      </c>
      <c r="C15" s="12" t="s">
        <v>9</v>
      </c>
      <c r="D15" s="173">
        <v>56</v>
      </c>
      <c r="E15" s="12" t="s">
        <v>30</v>
      </c>
      <c r="F15" s="12"/>
      <c r="G15" s="109">
        <v>35</v>
      </c>
      <c r="H15" s="109">
        <v>35</v>
      </c>
      <c r="I15" s="13"/>
      <c r="K15" s="82" t="s">
        <v>379</v>
      </c>
      <c r="L15" s="82" t="s">
        <v>450</v>
      </c>
      <c r="M15" s="124" t="s">
        <v>444</v>
      </c>
      <c r="N15" s="171">
        <v>4.9537345331432601</v>
      </c>
      <c r="O15" s="171">
        <v>4.4027955996021397</v>
      </c>
      <c r="P15" s="169">
        <v>0.62592504594859999</v>
      </c>
      <c r="Q15" s="171" t="s">
        <v>437</v>
      </c>
      <c r="R15" s="171" t="s">
        <v>437</v>
      </c>
      <c r="S15" s="171" t="s">
        <v>437</v>
      </c>
      <c r="T15" s="169">
        <v>0.19901285709475999</v>
      </c>
      <c r="U15" s="169">
        <v>0.18813519949421001</v>
      </c>
      <c r="V15" s="169" t="s">
        <v>437</v>
      </c>
      <c r="W15" s="169" t="s">
        <v>437</v>
      </c>
      <c r="X15" s="169" t="s">
        <v>437</v>
      </c>
      <c r="Y15" s="169" t="s">
        <v>437</v>
      </c>
      <c r="Z15" s="169" t="s">
        <v>437</v>
      </c>
      <c r="AA15" s="169" t="s">
        <v>437</v>
      </c>
      <c r="AB15" s="169" t="s">
        <v>437</v>
      </c>
      <c r="AC15" s="169" t="s">
        <v>437</v>
      </c>
      <c r="AD15" s="171" t="s">
        <v>437</v>
      </c>
      <c r="AE15" s="171" t="s">
        <v>437</v>
      </c>
      <c r="AF15" s="171" t="s">
        <v>437</v>
      </c>
      <c r="AG15" s="171" t="s">
        <v>437</v>
      </c>
      <c r="AH15" s="171" t="s">
        <v>437</v>
      </c>
      <c r="AI15" s="171" t="s">
        <v>437</v>
      </c>
      <c r="AJ15" s="171" t="s">
        <v>437</v>
      </c>
      <c r="AK15" s="171" t="s">
        <v>295</v>
      </c>
    </row>
    <row r="16" spans="1:37" x14ac:dyDescent="0.3">
      <c r="A16" s="11" t="s">
        <v>28</v>
      </c>
      <c r="B16" s="12" t="s">
        <v>102</v>
      </c>
      <c r="C16" s="12" t="s">
        <v>9</v>
      </c>
      <c r="D16" s="173">
        <v>56</v>
      </c>
      <c r="E16" s="12" t="s">
        <v>30</v>
      </c>
      <c r="F16" s="12"/>
      <c r="G16" s="109">
        <v>35</v>
      </c>
      <c r="H16" s="109">
        <v>35</v>
      </c>
      <c r="I16" s="13"/>
      <c r="K16" s="82" t="s">
        <v>379</v>
      </c>
      <c r="L16" s="82" t="s">
        <v>450</v>
      </c>
      <c r="M16" s="124" t="s">
        <v>444</v>
      </c>
      <c r="N16" s="171">
        <v>3.5607473235671301</v>
      </c>
      <c r="O16" s="171">
        <v>6.6116271017446504</v>
      </c>
      <c r="P16" s="169">
        <v>0.32224462496327</v>
      </c>
      <c r="Q16" s="171" t="s">
        <v>437</v>
      </c>
      <c r="R16" s="171" t="s">
        <v>437</v>
      </c>
      <c r="S16" s="171" t="s">
        <v>437</v>
      </c>
      <c r="T16" s="169">
        <v>0.20787587312200001</v>
      </c>
      <c r="U16" s="169">
        <v>0.22082069093546999</v>
      </c>
      <c r="V16" s="169">
        <v>0.20830101083690999</v>
      </c>
      <c r="W16" s="169" t="s">
        <v>437</v>
      </c>
      <c r="X16" s="169" t="s">
        <v>437</v>
      </c>
      <c r="Y16" s="169" t="s">
        <v>437</v>
      </c>
      <c r="Z16" s="169" t="s">
        <v>437</v>
      </c>
      <c r="AA16" s="169" t="s">
        <v>437</v>
      </c>
      <c r="AB16" s="169" t="s">
        <v>437</v>
      </c>
      <c r="AC16" s="169">
        <v>0.22713793598280002</v>
      </c>
      <c r="AD16" s="171" t="s">
        <v>437</v>
      </c>
      <c r="AE16" s="171" t="s">
        <v>437</v>
      </c>
      <c r="AF16" s="171" t="s">
        <v>437</v>
      </c>
      <c r="AG16" s="171" t="s">
        <v>437</v>
      </c>
      <c r="AH16" s="171" t="s">
        <v>437</v>
      </c>
      <c r="AI16" s="171" t="s">
        <v>437</v>
      </c>
      <c r="AJ16" s="171" t="s">
        <v>437</v>
      </c>
      <c r="AK16" s="171" t="s">
        <v>295</v>
      </c>
    </row>
    <row r="17" spans="1:37" x14ac:dyDescent="0.3">
      <c r="A17" s="11" t="s">
        <v>28</v>
      </c>
      <c r="B17" s="12" t="s">
        <v>103</v>
      </c>
      <c r="C17" s="12" t="s">
        <v>9</v>
      </c>
      <c r="D17" s="173">
        <v>56</v>
      </c>
      <c r="E17" s="12" t="s">
        <v>30</v>
      </c>
      <c r="F17" s="12"/>
      <c r="G17" s="109">
        <v>35</v>
      </c>
      <c r="H17" s="109">
        <v>35</v>
      </c>
      <c r="I17" s="13"/>
      <c r="K17" s="82" t="s">
        <v>379</v>
      </c>
      <c r="L17" s="82" t="s">
        <v>450</v>
      </c>
      <c r="M17" s="124" t="s">
        <v>444</v>
      </c>
      <c r="N17" s="171">
        <v>2.9619538275712696</v>
      </c>
      <c r="O17" s="171">
        <v>2.3905275804658799</v>
      </c>
      <c r="P17" s="169">
        <v>0.43934222125315003</v>
      </c>
      <c r="Q17" s="171" t="s">
        <v>437</v>
      </c>
      <c r="R17" s="171" t="s">
        <v>437</v>
      </c>
      <c r="S17" s="171" t="s">
        <v>437</v>
      </c>
      <c r="T17" s="169">
        <v>0.21112968934917001</v>
      </c>
      <c r="U17" s="169">
        <v>0.15908994304249999</v>
      </c>
      <c r="V17" s="169">
        <v>0.12631973248709</v>
      </c>
      <c r="W17" s="169" t="s">
        <v>437</v>
      </c>
      <c r="X17" s="169" t="s">
        <v>437</v>
      </c>
      <c r="Y17" s="169" t="s">
        <v>437</v>
      </c>
      <c r="Z17" s="169" t="s">
        <v>437</v>
      </c>
      <c r="AA17" s="169" t="s">
        <v>437</v>
      </c>
      <c r="AB17" s="169" t="s">
        <v>437</v>
      </c>
      <c r="AC17" s="169" t="s">
        <v>437</v>
      </c>
      <c r="AD17" s="171" t="s">
        <v>437</v>
      </c>
      <c r="AE17" s="171" t="s">
        <v>437</v>
      </c>
      <c r="AF17" s="171" t="s">
        <v>437</v>
      </c>
      <c r="AG17" s="171" t="s">
        <v>437</v>
      </c>
      <c r="AH17" s="171" t="s">
        <v>437</v>
      </c>
      <c r="AI17" s="171" t="s">
        <v>437</v>
      </c>
      <c r="AJ17" s="171" t="s">
        <v>437</v>
      </c>
      <c r="AK17" s="171" t="s">
        <v>295</v>
      </c>
    </row>
    <row r="18" spans="1:37" x14ac:dyDescent="0.3">
      <c r="A18" s="11" t="s">
        <v>28</v>
      </c>
      <c r="B18" s="12" t="s">
        <v>104</v>
      </c>
      <c r="C18" s="12" t="s">
        <v>9</v>
      </c>
      <c r="D18" s="173">
        <v>56</v>
      </c>
      <c r="E18" s="12" t="s">
        <v>30</v>
      </c>
      <c r="F18" s="12"/>
      <c r="G18" s="109">
        <v>55</v>
      </c>
      <c r="H18" s="109">
        <v>55</v>
      </c>
      <c r="I18" s="13"/>
      <c r="K18" s="82" t="s">
        <v>379</v>
      </c>
      <c r="L18" s="82" t="s">
        <v>450</v>
      </c>
      <c r="M18" s="124" t="s">
        <v>444</v>
      </c>
      <c r="N18" s="171">
        <v>1.6637976888775399</v>
      </c>
      <c r="O18" s="170">
        <v>12.8764870443256</v>
      </c>
      <c r="P18" s="169">
        <v>0.58723633468290004</v>
      </c>
      <c r="Q18" s="171" t="s">
        <v>437</v>
      </c>
      <c r="R18" s="171" t="s">
        <v>437</v>
      </c>
      <c r="S18" s="171" t="s">
        <v>437</v>
      </c>
      <c r="T18" s="169">
        <v>0.19795225576761</v>
      </c>
      <c r="U18" s="169">
        <v>0.19506517570721998</v>
      </c>
      <c r="V18" s="169">
        <v>0.20163416369643</v>
      </c>
      <c r="W18" s="169" t="s">
        <v>437</v>
      </c>
      <c r="X18" s="169" t="s">
        <v>437</v>
      </c>
      <c r="Y18" s="169" t="s">
        <v>437</v>
      </c>
      <c r="Z18" s="169" t="s">
        <v>437</v>
      </c>
      <c r="AA18" s="169" t="s">
        <v>437</v>
      </c>
      <c r="AB18" s="169">
        <v>0.67452800489627995</v>
      </c>
      <c r="AC18" s="169">
        <v>0.66106276930888996</v>
      </c>
      <c r="AD18" s="171" t="s">
        <v>437</v>
      </c>
      <c r="AE18" s="171" t="s">
        <v>437</v>
      </c>
      <c r="AF18" s="171" t="s">
        <v>437</v>
      </c>
      <c r="AG18" s="171" t="s">
        <v>437</v>
      </c>
      <c r="AH18" s="171" t="s">
        <v>437</v>
      </c>
      <c r="AI18" s="171" t="s">
        <v>437</v>
      </c>
      <c r="AJ18" s="171" t="s">
        <v>437</v>
      </c>
      <c r="AK18" s="171" t="s">
        <v>295</v>
      </c>
    </row>
    <row r="19" spans="1:37" x14ac:dyDescent="0.3">
      <c r="A19" s="11" t="s">
        <v>28</v>
      </c>
      <c r="B19" s="12" t="s">
        <v>105</v>
      </c>
      <c r="C19" s="12" t="s">
        <v>9</v>
      </c>
      <c r="D19" s="173">
        <v>56</v>
      </c>
      <c r="E19" s="12" t="s">
        <v>30</v>
      </c>
      <c r="F19" s="12"/>
      <c r="G19" s="109">
        <v>45</v>
      </c>
      <c r="H19" s="109">
        <v>45</v>
      </c>
      <c r="I19" s="13"/>
      <c r="K19" s="82" t="s">
        <v>379</v>
      </c>
      <c r="L19" s="82" t="s">
        <v>450</v>
      </c>
      <c r="M19" s="124" t="s">
        <v>444</v>
      </c>
      <c r="N19" s="171">
        <v>2.3360680083908401</v>
      </c>
      <c r="O19" s="170">
        <v>12.214273482755299</v>
      </c>
      <c r="P19" s="169">
        <v>0.37073166739032998</v>
      </c>
      <c r="Q19" s="171" t="s">
        <v>437</v>
      </c>
      <c r="R19" s="171" t="s">
        <v>437</v>
      </c>
      <c r="S19" s="171" t="s">
        <v>437</v>
      </c>
      <c r="T19" s="169">
        <v>0.16668768661354</v>
      </c>
      <c r="U19" s="169">
        <v>0.19750135799399998</v>
      </c>
      <c r="V19" s="169" t="s">
        <v>437</v>
      </c>
      <c r="W19" s="169" t="s">
        <v>437</v>
      </c>
      <c r="X19" s="169" t="s">
        <v>437</v>
      </c>
      <c r="Y19" s="169" t="s">
        <v>437</v>
      </c>
      <c r="Z19" s="169" t="s">
        <v>437</v>
      </c>
      <c r="AA19" s="169" t="s">
        <v>437</v>
      </c>
      <c r="AB19" s="169">
        <v>0.24647025741903</v>
      </c>
      <c r="AC19" s="169">
        <v>0.49641937282578996</v>
      </c>
      <c r="AD19" s="171" t="s">
        <v>437</v>
      </c>
      <c r="AE19" s="171" t="s">
        <v>437</v>
      </c>
      <c r="AF19" s="171" t="s">
        <v>437</v>
      </c>
      <c r="AG19" s="171" t="s">
        <v>437</v>
      </c>
      <c r="AH19" s="171" t="s">
        <v>437</v>
      </c>
      <c r="AI19" s="171" t="s">
        <v>437</v>
      </c>
      <c r="AJ19" s="171" t="s">
        <v>437</v>
      </c>
      <c r="AK19" s="171" t="s">
        <v>295</v>
      </c>
    </row>
    <row r="20" spans="1:37" ht="15" thickBot="1" x14ac:dyDescent="0.35">
      <c r="A20" s="14" t="s">
        <v>28</v>
      </c>
      <c r="B20" s="15" t="s">
        <v>106</v>
      </c>
      <c r="C20" s="15" t="s">
        <v>9</v>
      </c>
      <c r="D20" s="175">
        <v>56</v>
      </c>
      <c r="E20" s="228" t="s">
        <v>30</v>
      </c>
      <c r="F20" s="228"/>
      <c r="G20" s="229">
        <v>55</v>
      </c>
      <c r="H20" s="229">
        <v>55</v>
      </c>
      <c r="I20" s="16" t="s">
        <v>107</v>
      </c>
      <c r="J20" s="174">
        <f>COUNT(G13:H20)/2</f>
        <v>8</v>
      </c>
      <c r="K20" s="82" t="s">
        <v>379</v>
      </c>
      <c r="L20" s="82" t="s">
        <v>450</v>
      </c>
      <c r="M20" s="124" t="s">
        <v>444</v>
      </c>
      <c r="N20" s="171">
        <v>1.94763218740163</v>
      </c>
      <c r="O20" s="171">
        <v>4.94511955282805</v>
      </c>
      <c r="P20" s="169">
        <v>0.56697892779892001</v>
      </c>
      <c r="Q20" s="171" t="s">
        <v>437</v>
      </c>
      <c r="R20" s="171" t="s">
        <v>437</v>
      </c>
      <c r="S20" s="169">
        <v>0.13454764465531999</v>
      </c>
      <c r="T20" s="169">
        <v>0.31475668285397002</v>
      </c>
      <c r="U20" s="169">
        <v>0.23960303205567998</v>
      </c>
      <c r="V20" s="169">
        <v>0.22866814292682</v>
      </c>
      <c r="W20" s="169">
        <v>0.14299822403786999</v>
      </c>
      <c r="X20" s="169" t="s">
        <v>437</v>
      </c>
      <c r="Y20" s="169" t="s">
        <v>437</v>
      </c>
      <c r="Z20" s="169">
        <v>0.19053426895902001</v>
      </c>
      <c r="AA20" s="169" t="s">
        <v>437</v>
      </c>
      <c r="AB20" s="169">
        <v>0.21247434025759002</v>
      </c>
      <c r="AC20" s="169">
        <v>0.25984253934578</v>
      </c>
      <c r="AD20" s="171" t="s">
        <v>437</v>
      </c>
      <c r="AE20" s="171" t="s">
        <v>437</v>
      </c>
      <c r="AF20" s="171" t="s">
        <v>437</v>
      </c>
      <c r="AG20" s="171" t="s">
        <v>437</v>
      </c>
      <c r="AH20" s="171" t="s">
        <v>437</v>
      </c>
      <c r="AI20" s="171" t="s">
        <v>437</v>
      </c>
      <c r="AJ20" s="171" t="s">
        <v>437</v>
      </c>
      <c r="AK20" s="171" t="s">
        <v>295</v>
      </c>
    </row>
    <row r="21" spans="1:37" x14ac:dyDescent="0.3">
      <c r="A21" s="11" t="s">
        <v>108</v>
      </c>
      <c r="B21" s="12" t="s">
        <v>109</v>
      </c>
      <c r="C21" s="12" t="s">
        <v>9</v>
      </c>
      <c r="D21" s="173">
        <v>56</v>
      </c>
      <c r="E21" s="20" t="s">
        <v>65</v>
      </c>
      <c r="F21" s="34">
        <v>0.16600000000000001</v>
      </c>
      <c r="G21" s="109">
        <v>50</v>
      </c>
      <c r="H21" s="109">
        <v>50</v>
      </c>
      <c r="I21" s="13"/>
      <c r="K21" s="82" t="s">
        <v>380</v>
      </c>
      <c r="L21" s="82" t="s">
        <v>448</v>
      </c>
      <c r="M21" s="177" t="s">
        <v>449</v>
      </c>
      <c r="N21" s="171">
        <v>7.2269973612231597</v>
      </c>
      <c r="O21" s="169">
        <v>5.4612181743890001E-2</v>
      </c>
      <c r="P21" s="169" t="s">
        <v>437</v>
      </c>
      <c r="Q21" s="169" t="s">
        <v>437</v>
      </c>
      <c r="R21" s="169" t="s">
        <v>437</v>
      </c>
      <c r="S21" s="169">
        <v>1.7624020665008001E-2</v>
      </c>
      <c r="T21" s="169" t="s">
        <v>437</v>
      </c>
      <c r="U21" s="169" t="s">
        <v>437</v>
      </c>
      <c r="V21" s="169" t="s">
        <v>437</v>
      </c>
      <c r="W21" s="169" t="s">
        <v>437</v>
      </c>
      <c r="X21" s="169" t="s">
        <v>437</v>
      </c>
      <c r="Y21" s="169" t="s">
        <v>437</v>
      </c>
      <c r="Z21" s="169" t="s">
        <v>437</v>
      </c>
      <c r="AA21" s="169" t="s">
        <v>437</v>
      </c>
      <c r="AB21" s="169" t="s">
        <v>437</v>
      </c>
      <c r="AC21" s="169" t="s">
        <v>437</v>
      </c>
      <c r="AD21" s="169" t="s">
        <v>437</v>
      </c>
      <c r="AE21" s="169" t="s">
        <v>437</v>
      </c>
      <c r="AF21" s="169" t="s">
        <v>437</v>
      </c>
      <c r="AG21" s="169" t="s">
        <v>437</v>
      </c>
      <c r="AH21" s="169" t="s">
        <v>437</v>
      </c>
      <c r="AI21" s="169" t="s">
        <v>437</v>
      </c>
      <c r="AJ21" s="169" t="s">
        <v>437</v>
      </c>
      <c r="AK21" s="169" t="s">
        <v>437</v>
      </c>
    </row>
    <row r="22" spans="1:37" x14ac:dyDescent="0.3">
      <c r="A22" s="11" t="s">
        <v>108</v>
      </c>
      <c r="B22" s="12" t="s">
        <v>110</v>
      </c>
      <c r="C22" s="12" t="s">
        <v>9</v>
      </c>
      <c r="D22" s="173">
        <v>56</v>
      </c>
      <c r="E22" s="20" t="s">
        <v>65</v>
      </c>
      <c r="F22" s="35">
        <v>0.16600000000000001</v>
      </c>
      <c r="G22" s="109">
        <v>35</v>
      </c>
      <c r="H22" s="109">
        <v>35</v>
      </c>
      <c r="I22" s="13" t="s">
        <v>111</v>
      </c>
      <c r="K22" s="82" t="s">
        <v>380</v>
      </c>
      <c r="L22" s="82" t="s">
        <v>448</v>
      </c>
      <c r="M22" s="177" t="s">
        <v>449</v>
      </c>
      <c r="N22" s="171">
        <v>6.8790279778864001</v>
      </c>
      <c r="O22" s="169" t="s">
        <v>437</v>
      </c>
      <c r="P22" s="169" t="s">
        <v>437</v>
      </c>
      <c r="Q22" s="169" t="s">
        <v>437</v>
      </c>
      <c r="R22" s="169" t="s">
        <v>437</v>
      </c>
      <c r="S22" s="169" t="s">
        <v>437</v>
      </c>
      <c r="T22" s="169" t="s">
        <v>437</v>
      </c>
      <c r="U22" s="169" t="s">
        <v>437</v>
      </c>
      <c r="V22" s="169" t="s">
        <v>437</v>
      </c>
      <c r="W22" s="169" t="s">
        <v>437</v>
      </c>
      <c r="X22" s="169" t="s">
        <v>437</v>
      </c>
      <c r="Y22" s="169" t="s">
        <v>437</v>
      </c>
      <c r="Z22" s="169" t="s">
        <v>437</v>
      </c>
      <c r="AA22" s="169" t="s">
        <v>437</v>
      </c>
      <c r="AB22" s="169" t="s">
        <v>437</v>
      </c>
      <c r="AC22" s="169" t="s">
        <v>437</v>
      </c>
      <c r="AD22" s="169" t="s">
        <v>437</v>
      </c>
      <c r="AE22" s="169" t="s">
        <v>437</v>
      </c>
      <c r="AF22" s="169" t="s">
        <v>437</v>
      </c>
      <c r="AG22" s="169" t="s">
        <v>437</v>
      </c>
      <c r="AH22" s="169" t="s">
        <v>437</v>
      </c>
      <c r="AI22" s="169" t="s">
        <v>437</v>
      </c>
      <c r="AJ22" s="169" t="s">
        <v>437</v>
      </c>
      <c r="AK22" s="169" t="s">
        <v>437</v>
      </c>
    </row>
    <row r="23" spans="1:37" x14ac:dyDescent="0.3">
      <c r="A23" s="11" t="s">
        <v>108</v>
      </c>
      <c r="B23" s="12" t="s">
        <v>112</v>
      </c>
      <c r="C23" s="12" t="s">
        <v>9</v>
      </c>
      <c r="D23" s="173">
        <v>56</v>
      </c>
      <c r="E23" s="20" t="s">
        <v>65</v>
      </c>
      <c r="F23" s="35">
        <v>0.16600000000000001</v>
      </c>
      <c r="G23" s="109">
        <v>35</v>
      </c>
      <c r="H23" s="109">
        <v>35</v>
      </c>
      <c r="I23" s="13"/>
      <c r="K23" s="82" t="s">
        <v>380</v>
      </c>
      <c r="L23" s="82" t="s">
        <v>448</v>
      </c>
      <c r="M23" s="177" t="s">
        <v>449</v>
      </c>
      <c r="N23" s="171">
        <v>7.3459168097195198</v>
      </c>
      <c r="O23" s="169">
        <v>6.5281706777586004E-2</v>
      </c>
      <c r="P23" s="169" t="s">
        <v>437</v>
      </c>
      <c r="Q23" s="169" t="s">
        <v>437</v>
      </c>
      <c r="R23" s="169" t="s">
        <v>437</v>
      </c>
      <c r="S23" s="169" t="s">
        <v>437</v>
      </c>
      <c r="T23" s="169" t="s">
        <v>437</v>
      </c>
      <c r="U23" s="169" t="s">
        <v>437</v>
      </c>
      <c r="V23" s="169" t="s">
        <v>437</v>
      </c>
      <c r="W23" s="169" t="s">
        <v>437</v>
      </c>
      <c r="X23" s="169" t="s">
        <v>437</v>
      </c>
      <c r="Y23" s="169" t="s">
        <v>437</v>
      </c>
      <c r="Z23" s="169" t="s">
        <v>437</v>
      </c>
      <c r="AA23" s="169" t="s">
        <v>437</v>
      </c>
      <c r="AB23" s="169" t="s">
        <v>437</v>
      </c>
      <c r="AC23" s="169" t="s">
        <v>437</v>
      </c>
      <c r="AD23" s="169" t="s">
        <v>437</v>
      </c>
      <c r="AE23" s="169" t="s">
        <v>437</v>
      </c>
      <c r="AF23" s="169" t="s">
        <v>437</v>
      </c>
      <c r="AG23" s="169" t="s">
        <v>437</v>
      </c>
      <c r="AH23" s="169" t="s">
        <v>437</v>
      </c>
      <c r="AI23" s="169" t="s">
        <v>437</v>
      </c>
      <c r="AJ23" s="169" t="s">
        <v>437</v>
      </c>
      <c r="AK23" s="169" t="s">
        <v>437</v>
      </c>
    </row>
    <row r="24" spans="1:37" ht="13.5" customHeight="1" x14ac:dyDescent="0.3">
      <c r="A24" s="11" t="s">
        <v>108</v>
      </c>
      <c r="B24" s="12" t="s">
        <v>113</v>
      </c>
      <c r="C24" s="12" t="s">
        <v>9</v>
      </c>
      <c r="D24" s="173">
        <v>56</v>
      </c>
      <c r="E24" s="20" t="s">
        <v>65</v>
      </c>
      <c r="F24" s="35">
        <v>0.16600000000000001</v>
      </c>
      <c r="G24" s="109">
        <v>35</v>
      </c>
      <c r="H24" s="109">
        <v>35</v>
      </c>
      <c r="I24" s="13"/>
      <c r="K24" s="82" t="s">
        <v>377</v>
      </c>
      <c r="L24" s="82" t="s">
        <v>451</v>
      </c>
      <c r="M24" s="177" t="s">
        <v>449</v>
      </c>
      <c r="N24" s="171">
        <v>7.3366630909951196</v>
      </c>
      <c r="O24" s="180" t="s">
        <v>437</v>
      </c>
      <c r="P24" s="180" t="s">
        <v>437</v>
      </c>
      <c r="Q24" s="180" t="s">
        <v>437</v>
      </c>
      <c r="R24" s="180" t="s">
        <v>437</v>
      </c>
      <c r="S24" s="180" t="s">
        <v>437</v>
      </c>
      <c r="T24" s="180" t="s">
        <v>437</v>
      </c>
      <c r="U24" s="180" t="s">
        <v>437</v>
      </c>
      <c r="V24" s="169" t="s">
        <v>437</v>
      </c>
      <c r="W24" s="169" t="s">
        <v>437</v>
      </c>
      <c r="X24" s="169" t="s">
        <v>437</v>
      </c>
      <c r="Y24" s="169" t="s">
        <v>437</v>
      </c>
      <c r="Z24" s="169" t="s">
        <v>437</v>
      </c>
      <c r="AA24" s="169" t="s">
        <v>437</v>
      </c>
      <c r="AB24" s="169" t="s">
        <v>437</v>
      </c>
      <c r="AC24" s="169" t="s">
        <v>437</v>
      </c>
      <c r="AD24" s="180" t="s">
        <v>437</v>
      </c>
      <c r="AE24" s="180" t="s">
        <v>437</v>
      </c>
      <c r="AF24" s="180" t="s">
        <v>437</v>
      </c>
      <c r="AG24" s="180" t="s">
        <v>437</v>
      </c>
      <c r="AH24" s="180" t="s">
        <v>437</v>
      </c>
      <c r="AI24" s="180" t="s">
        <v>437</v>
      </c>
      <c r="AJ24" s="180" t="s">
        <v>437</v>
      </c>
      <c r="AK24" s="180" t="s">
        <v>437</v>
      </c>
    </row>
    <row r="25" spans="1:37" s="57" customFormat="1" ht="15.6" customHeight="1" x14ac:dyDescent="0.3">
      <c r="A25" s="103" t="s">
        <v>108</v>
      </c>
      <c r="B25" s="104" t="s">
        <v>114</v>
      </c>
      <c r="C25" s="104" t="s">
        <v>9</v>
      </c>
      <c r="D25" s="105">
        <v>56</v>
      </c>
      <c r="E25" s="106" t="s">
        <v>65</v>
      </c>
      <c r="F25" s="108">
        <v>0.16600000000000001</v>
      </c>
      <c r="G25" s="214" t="s">
        <v>295</v>
      </c>
      <c r="H25" s="214">
        <v>0</v>
      </c>
      <c r="I25" s="107" t="s">
        <v>115</v>
      </c>
      <c r="K25" s="57" t="s">
        <v>295</v>
      </c>
      <c r="N25" s="56" t="s">
        <v>295</v>
      </c>
      <c r="O25" s="56" t="s">
        <v>295</v>
      </c>
      <c r="P25" s="56" t="s">
        <v>295</v>
      </c>
      <c r="Q25" s="56" t="s">
        <v>295</v>
      </c>
      <c r="R25" s="56" t="s">
        <v>295</v>
      </c>
      <c r="S25" s="56" t="s">
        <v>295</v>
      </c>
      <c r="T25" s="56" t="s">
        <v>295</v>
      </c>
      <c r="U25" s="56" t="s">
        <v>295</v>
      </c>
      <c r="V25" s="148" t="s">
        <v>295</v>
      </c>
      <c r="W25" s="148" t="s">
        <v>295</v>
      </c>
      <c r="X25" s="148" t="s">
        <v>295</v>
      </c>
      <c r="Y25" s="148" t="s">
        <v>295</v>
      </c>
      <c r="Z25" s="148" t="s">
        <v>295</v>
      </c>
      <c r="AA25" s="148" t="s">
        <v>295</v>
      </c>
      <c r="AB25" s="148" t="s">
        <v>295</v>
      </c>
      <c r="AC25" s="148" t="s">
        <v>295</v>
      </c>
      <c r="AD25" s="56" t="s">
        <v>295</v>
      </c>
      <c r="AE25" s="56" t="s">
        <v>295</v>
      </c>
      <c r="AF25" s="56" t="s">
        <v>295</v>
      </c>
      <c r="AG25" s="56" t="s">
        <v>295</v>
      </c>
      <c r="AH25" s="56" t="s">
        <v>295</v>
      </c>
      <c r="AI25" s="56" t="s">
        <v>295</v>
      </c>
      <c r="AJ25" s="56" t="s">
        <v>295</v>
      </c>
      <c r="AK25" s="56" t="s">
        <v>295</v>
      </c>
    </row>
    <row r="26" spans="1:37" ht="17.55" customHeight="1" x14ac:dyDescent="0.3">
      <c r="A26" s="11" t="s">
        <v>108</v>
      </c>
      <c r="B26" s="12" t="s">
        <v>116</v>
      </c>
      <c r="C26" s="12" t="s">
        <v>9</v>
      </c>
      <c r="D26" s="173">
        <v>56</v>
      </c>
      <c r="E26" s="20" t="s">
        <v>65</v>
      </c>
      <c r="F26" s="35">
        <v>0.16600000000000001</v>
      </c>
      <c r="G26" s="109">
        <v>30</v>
      </c>
      <c r="H26" s="109">
        <v>30</v>
      </c>
      <c r="I26" s="41" t="s">
        <v>117</v>
      </c>
      <c r="K26" s="82" t="s">
        <v>377</v>
      </c>
      <c r="L26" s="82" t="s">
        <v>451</v>
      </c>
      <c r="M26" s="177" t="s">
        <v>449</v>
      </c>
      <c r="N26" s="171">
        <v>8.6979881721602403</v>
      </c>
      <c r="O26" s="180" t="s">
        <v>437</v>
      </c>
      <c r="P26" s="180" t="s">
        <v>437</v>
      </c>
      <c r="Q26" s="180" t="s">
        <v>437</v>
      </c>
      <c r="R26" s="180" t="s">
        <v>437</v>
      </c>
      <c r="S26" s="180" t="s">
        <v>437</v>
      </c>
      <c r="T26" s="180" t="s">
        <v>437</v>
      </c>
      <c r="U26" s="180" t="s">
        <v>437</v>
      </c>
      <c r="V26" s="169" t="s">
        <v>437</v>
      </c>
      <c r="W26" s="169" t="s">
        <v>437</v>
      </c>
      <c r="X26" s="169" t="s">
        <v>437</v>
      </c>
      <c r="Y26" s="169" t="s">
        <v>437</v>
      </c>
      <c r="Z26" s="169" t="s">
        <v>437</v>
      </c>
      <c r="AA26" s="169" t="s">
        <v>437</v>
      </c>
      <c r="AB26" s="169" t="s">
        <v>437</v>
      </c>
      <c r="AC26" s="169" t="s">
        <v>437</v>
      </c>
      <c r="AD26" s="180" t="s">
        <v>437</v>
      </c>
      <c r="AE26" s="180" t="s">
        <v>437</v>
      </c>
      <c r="AF26" s="180" t="s">
        <v>437</v>
      </c>
      <c r="AG26" s="180" t="s">
        <v>437</v>
      </c>
      <c r="AH26" s="180" t="s">
        <v>437</v>
      </c>
      <c r="AI26" s="180" t="s">
        <v>437</v>
      </c>
      <c r="AJ26" s="180" t="s">
        <v>437</v>
      </c>
      <c r="AK26" s="180" t="s">
        <v>437</v>
      </c>
    </row>
    <row r="27" spans="1:37" x14ac:dyDescent="0.3">
      <c r="A27" s="11" t="s">
        <v>108</v>
      </c>
      <c r="B27" s="12" t="s">
        <v>118</v>
      </c>
      <c r="C27" s="12" t="s">
        <v>9</v>
      </c>
      <c r="D27" s="173">
        <v>56</v>
      </c>
      <c r="E27" s="20" t="s">
        <v>65</v>
      </c>
      <c r="F27" s="35">
        <v>0.16600000000000001</v>
      </c>
      <c r="G27" s="109">
        <v>30</v>
      </c>
      <c r="H27" s="109">
        <v>30</v>
      </c>
      <c r="I27" s="13"/>
      <c r="K27" s="82" t="s">
        <v>377</v>
      </c>
      <c r="L27" s="82" t="s">
        <v>451</v>
      </c>
      <c r="M27" s="177" t="s">
        <v>449</v>
      </c>
      <c r="N27" s="171">
        <v>6.2304653793003197</v>
      </c>
      <c r="O27" s="180" t="s">
        <v>437</v>
      </c>
      <c r="P27" s="180" t="s">
        <v>437</v>
      </c>
      <c r="Q27" s="180" t="s">
        <v>437</v>
      </c>
      <c r="R27" s="180" t="s">
        <v>437</v>
      </c>
      <c r="S27" s="180" t="s">
        <v>437</v>
      </c>
      <c r="T27" s="180" t="s">
        <v>437</v>
      </c>
      <c r="U27" s="180" t="s">
        <v>437</v>
      </c>
      <c r="V27" s="180" t="s">
        <v>437</v>
      </c>
      <c r="W27" s="180" t="s">
        <v>437</v>
      </c>
      <c r="X27" s="180" t="s">
        <v>437</v>
      </c>
      <c r="Y27" s="180" t="s">
        <v>437</v>
      </c>
      <c r="Z27" s="180" t="s">
        <v>437</v>
      </c>
      <c r="AA27" s="180" t="s">
        <v>437</v>
      </c>
      <c r="AB27" s="180" t="s">
        <v>437</v>
      </c>
      <c r="AC27" s="180" t="s">
        <v>437</v>
      </c>
      <c r="AD27" s="180" t="s">
        <v>437</v>
      </c>
      <c r="AE27" s="180" t="s">
        <v>437</v>
      </c>
      <c r="AF27" s="180" t="s">
        <v>437</v>
      </c>
      <c r="AG27" s="180" t="s">
        <v>437</v>
      </c>
      <c r="AH27" s="180" t="s">
        <v>437</v>
      </c>
      <c r="AI27" s="180" t="s">
        <v>437</v>
      </c>
      <c r="AJ27" s="180" t="s">
        <v>437</v>
      </c>
      <c r="AK27" s="180" t="s">
        <v>437</v>
      </c>
    </row>
    <row r="28" spans="1:37" ht="15" thickBot="1" x14ac:dyDescent="0.35">
      <c r="A28" s="14" t="s">
        <v>108</v>
      </c>
      <c r="B28" s="15" t="s">
        <v>119</v>
      </c>
      <c r="C28" s="15" t="s">
        <v>9</v>
      </c>
      <c r="D28" s="182">
        <v>56</v>
      </c>
      <c r="E28" s="22" t="s">
        <v>65</v>
      </c>
      <c r="F28" s="42">
        <v>0.16600000000000001</v>
      </c>
      <c r="G28" s="229">
        <v>45</v>
      </c>
      <c r="H28" s="229">
        <v>45</v>
      </c>
      <c r="I28" s="16"/>
      <c r="J28" s="174">
        <f>COUNT(G21:H24,G26:H28)/2</f>
        <v>7</v>
      </c>
      <c r="K28" s="82" t="s">
        <v>377</v>
      </c>
      <c r="L28" s="82" t="s">
        <v>451</v>
      </c>
      <c r="M28" s="177" t="s">
        <v>449</v>
      </c>
      <c r="N28" s="171">
        <v>8.1965549177920192</v>
      </c>
      <c r="O28" s="180" t="s">
        <v>437</v>
      </c>
      <c r="P28" s="180" t="s">
        <v>437</v>
      </c>
      <c r="Q28" s="180" t="s">
        <v>437</v>
      </c>
      <c r="R28" s="180" t="s">
        <v>437</v>
      </c>
      <c r="S28" s="180" t="s">
        <v>437</v>
      </c>
      <c r="T28" s="180" t="s">
        <v>437</v>
      </c>
      <c r="U28" s="180" t="s">
        <v>437</v>
      </c>
      <c r="V28" s="180" t="s">
        <v>437</v>
      </c>
      <c r="W28" s="180" t="s">
        <v>437</v>
      </c>
      <c r="X28" s="180" t="s">
        <v>437</v>
      </c>
      <c r="Y28" s="180" t="s">
        <v>437</v>
      </c>
      <c r="Z28" s="180" t="s">
        <v>437</v>
      </c>
      <c r="AA28" s="180" t="s">
        <v>437</v>
      </c>
      <c r="AB28" s="180" t="s">
        <v>437</v>
      </c>
      <c r="AC28" s="180" t="s">
        <v>437</v>
      </c>
      <c r="AD28" s="180" t="s">
        <v>437</v>
      </c>
      <c r="AE28" s="180" t="s">
        <v>437</v>
      </c>
      <c r="AF28" s="180" t="s">
        <v>437</v>
      </c>
      <c r="AG28" s="180" t="s">
        <v>437</v>
      </c>
      <c r="AH28" s="180" t="s">
        <v>437</v>
      </c>
      <c r="AI28" s="180" t="s">
        <v>437</v>
      </c>
      <c r="AJ28" s="180" t="s">
        <v>437</v>
      </c>
      <c r="AK28" s="180" t="s">
        <v>437</v>
      </c>
    </row>
    <row r="30" spans="1:37" x14ac:dyDescent="0.3">
      <c r="A30" s="11" t="s">
        <v>120</v>
      </c>
      <c r="B30" s="12" t="s">
        <v>121</v>
      </c>
      <c r="C30" s="12" t="s">
        <v>9</v>
      </c>
      <c r="D30" s="173">
        <v>56</v>
      </c>
      <c r="E30" s="20" t="s">
        <v>65</v>
      </c>
      <c r="F30" s="44">
        <v>0.5</v>
      </c>
      <c r="G30" s="223">
        <v>30</v>
      </c>
      <c r="H30" s="223">
        <v>30</v>
      </c>
      <c r="I30" s="13"/>
      <c r="K30" s="82" t="s">
        <v>377</v>
      </c>
      <c r="L30" s="82" t="s">
        <v>451</v>
      </c>
      <c r="M30" s="177" t="s">
        <v>449</v>
      </c>
      <c r="N30" s="170">
        <v>19.826273140195362</v>
      </c>
      <c r="O30" s="180" t="s">
        <v>437</v>
      </c>
      <c r="P30" s="180" t="s">
        <v>437</v>
      </c>
      <c r="Q30" s="180" t="s">
        <v>437</v>
      </c>
      <c r="R30" s="180" t="s">
        <v>437</v>
      </c>
      <c r="S30" s="180" t="s">
        <v>437</v>
      </c>
      <c r="T30" s="180" t="s">
        <v>437</v>
      </c>
      <c r="U30" s="180" t="s">
        <v>437</v>
      </c>
      <c r="V30" s="180" t="s">
        <v>437</v>
      </c>
      <c r="W30" s="180" t="s">
        <v>437</v>
      </c>
      <c r="X30" s="180" t="s">
        <v>437</v>
      </c>
      <c r="Y30" s="180" t="s">
        <v>437</v>
      </c>
      <c r="Z30" s="180" t="s">
        <v>437</v>
      </c>
      <c r="AA30" s="180" t="s">
        <v>437</v>
      </c>
      <c r="AB30" s="180" t="s">
        <v>437</v>
      </c>
      <c r="AC30" s="180" t="s">
        <v>437</v>
      </c>
      <c r="AD30" s="180" t="s">
        <v>437</v>
      </c>
      <c r="AE30" s="180" t="s">
        <v>437</v>
      </c>
      <c r="AF30" s="180" t="s">
        <v>437</v>
      </c>
      <c r="AG30" s="180" t="s">
        <v>437</v>
      </c>
      <c r="AH30" s="180" t="s">
        <v>437</v>
      </c>
      <c r="AI30" s="180" t="s">
        <v>437</v>
      </c>
      <c r="AJ30" s="180" t="s">
        <v>437</v>
      </c>
      <c r="AK30" s="180" t="s">
        <v>437</v>
      </c>
    </row>
    <row r="31" spans="1:37" x14ac:dyDescent="0.3">
      <c r="A31" s="11" t="s">
        <v>120</v>
      </c>
      <c r="B31" s="12" t="s">
        <v>122</v>
      </c>
      <c r="C31" s="12" t="s">
        <v>9</v>
      </c>
      <c r="D31" s="173">
        <v>56</v>
      </c>
      <c r="E31" s="20" t="s">
        <v>65</v>
      </c>
      <c r="F31" s="44">
        <v>0.5</v>
      </c>
      <c r="G31" s="223">
        <v>45</v>
      </c>
      <c r="H31" s="223">
        <v>45</v>
      </c>
      <c r="I31" s="13"/>
      <c r="K31" s="82" t="s">
        <v>377</v>
      </c>
      <c r="L31" s="82" t="s">
        <v>451</v>
      </c>
      <c r="M31" s="177" t="s">
        <v>449</v>
      </c>
      <c r="N31" s="170">
        <v>20.035598009994199</v>
      </c>
      <c r="O31" s="180" t="s">
        <v>437</v>
      </c>
      <c r="P31" s="180" t="s">
        <v>437</v>
      </c>
      <c r="Q31" s="180" t="s">
        <v>437</v>
      </c>
      <c r="R31" s="180" t="s">
        <v>437</v>
      </c>
      <c r="S31" s="180" t="s">
        <v>437</v>
      </c>
      <c r="T31" s="180" t="s">
        <v>437</v>
      </c>
      <c r="U31" s="180" t="s">
        <v>437</v>
      </c>
      <c r="V31" s="180" t="s">
        <v>437</v>
      </c>
      <c r="W31" s="180" t="s">
        <v>437</v>
      </c>
      <c r="X31" s="180" t="s">
        <v>437</v>
      </c>
      <c r="Y31" s="180" t="s">
        <v>437</v>
      </c>
      <c r="Z31" s="180" t="s">
        <v>437</v>
      </c>
      <c r="AA31" s="180" t="s">
        <v>437</v>
      </c>
      <c r="AB31" s="180" t="s">
        <v>437</v>
      </c>
      <c r="AC31" s="180" t="s">
        <v>437</v>
      </c>
      <c r="AD31" s="180" t="s">
        <v>437</v>
      </c>
      <c r="AE31" s="180" t="s">
        <v>437</v>
      </c>
      <c r="AF31" s="180" t="s">
        <v>437</v>
      </c>
      <c r="AG31" s="180" t="s">
        <v>437</v>
      </c>
      <c r="AH31" s="180" t="s">
        <v>437</v>
      </c>
      <c r="AI31" s="180" t="s">
        <v>437</v>
      </c>
      <c r="AJ31" s="180" t="s">
        <v>437</v>
      </c>
      <c r="AK31" s="180" t="s">
        <v>437</v>
      </c>
    </row>
    <row r="32" spans="1:37" x14ac:dyDescent="0.3">
      <c r="A32" s="11" t="s">
        <v>120</v>
      </c>
      <c r="B32" s="12" t="s">
        <v>123</v>
      </c>
      <c r="C32" s="12" t="s">
        <v>9</v>
      </c>
      <c r="D32" s="173">
        <v>56</v>
      </c>
      <c r="E32" s="20" t="s">
        <v>65</v>
      </c>
      <c r="F32" s="44">
        <v>0.5</v>
      </c>
      <c r="G32" s="223">
        <v>45</v>
      </c>
      <c r="H32" s="223">
        <v>45</v>
      </c>
      <c r="I32" s="13" t="s">
        <v>124</v>
      </c>
      <c r="K32" s="82" t="s">
        <v>377</v>
      </c>
      <c r="L32" s="82" t="s">
        <v>451</v>
      </c>
      <c r="M32" s="177" t="s">
        <v>449</v>
      </c>
      <c r="N32" s="170">
        <v>22.312821978252199</v>
      </c>
      <c r="O32" s="180" t="s">
        <v>437</v>
      </c>
      <c r="P32" s="180" t="s">
        <v>437</v>
      </c>
      <c r="Q32" s="180" t="s">
        <v>437</v>
      </c>
      <c r="R32" s="180" t="s">
        <v>437</v>
      </c>
      <c r="S32" s="180" t="s">
        <v>437</v>
      </c>
      <c r="T32" s="180" t="s">
        <v>437</v>
      </c>
      <c r="U32" s="180" t="s">
        <v>437</v>
      </c>
      <c r="V32" s="180" t="s">
        <v>437</v>
      </c>
      <c r="W32" s="180" t="s">
        <v>437</v>
      </c>
      <c r="X32" s="180" t="s">
        <v>437</v>
      </c>
      <c r="Y32" s="180" t="s">
        <v>437</v>
      </c>
      <c r="Z32" s="180" t="s">
        <v>437</v>
      </c>
      <c r="AA32" s="180" t="s">
        <v>437</v>
      </c>
      <c r="AB32" s="180" t="s">
        <v>437</v>
      </c>
      <c r="AC32" s="180" t="s">
        <v>437</v>
      </c>
      <c r="AD32" s="180" t="s">
        <v>437</v>
      </c>
      <c r="AE32" s="180" t="s">
        <v>437</v>
      </c>
      <c r="AF32" s="180" t="s">
        <v>437</v>
      </c>
      <c r="AG32" s="180" t="s">
        <v>437</v>
      </c>
      <c r="AH32" s="180" t="s">
        <v>437</v>
      </c>
      <c r="AI32" s="180" t="s">
        <v>437</v>
      </c>
      <c r="AJ32" s="180" t="s">
        <v>437</v>
      </c>
      <c r="AK32" s="180" t="s">
        <v>437</v>
      </c>
    </row>
    <row r="33" spans="1:37" x14ac:dyDescent="0.3">
      <c r="A33" s="11" t="s">
        <v>120</v>
      </c>
      <c r="B33" s="12" t="s">
        <v>125</v>
      </c>
      <c r="C33" s="12" t="s">
        <v>9</v>
      </c>
      <c r="D33" s="173">
        <v>56</v>
      </c>
      <c r="E33" s="20" t="s">
        <v>65</v>
      </c>
      <c r="F33" s="44">
        <v>0.5</v>
      </c>
      <c r="G33" s="223">
        <v>10</v>
      </c>
      <c r="H33" s="223">
        <v>10</v>
      </c>
      <c r="I33" s="13"/>
      <c r="K33" s="82" t="s">
        <v>377</v>
      </c>
      <c r="L33" s="82" t="s">
        <v>451</v>
      </c>
      <c r="M33" s="177" t="s">
        <v>449</v>
      </c>
      <c r="N33" s="170">
        <v>21.4939259803668</v>
      </c>
      <c r="O33" s="180" t="s">
        <v>437</v>
      </c>
      <c r="P33" s="180" t="s">
        <v>437</v>
      </c>
      <c r="Q33" s="180" t="s">
        <v>437</v>
      </c>
      <c r="R33" s="180" t="s">
        <v>437</v>
      </c>
      <c r="S33" s="180" t="s">
        <v>437</v>
      </c>
      <c r="T33" s="180" t="s">
        <v>437</v>
      </c>
      <c r="U33" s="180" t="s">
        <v>437</v>
      </c>
      <c r="V33" s="180" t="s">
        <v>437</v>
      </c>
      <c r="W33" s="180" t="s">
        <v>437</v>
      </c>
      <c r="X33" s="180" t="s">
        <v>437</v>
      </c>
      <c r="Y33" s="180" t="s">
        <v>437</v>
      </c>
      <c r="Z33" s="180" t="s">
        <v>437</v>
      </c>
      <c r="AA33" s="180" t="s">
        <v>437</v>
      </c>
      <c r="AB33" s="180" t="s">
        <v>437</v>
      </c>
      <c r="AC33" s="180" t="s">
        <v>437</v>
      </c>
      <c r="AD33" s="180" t="s">
        <v>437</v>
      </c>
      <c r="AE33" s="180" t="s">
        <v>437</v>
      </c>
      <c r="AF33" s="180" t="s">
        <v>437</v>
      </c>
      <c r="AG33" s="180" t="s">
        <v>437</v>
      </c>
      <c r="AH33" s="180" t="s">
        <v>437</v>
      </c>
      <c r="AI33" s="180" t="s">
        <v>437</v>
      </c>
      <c r="AJ33" s="180" t="s">
        <v>437</v>
      </c>
      <c r="AK33" s="180" t="s">
        <v>437</v>
      </c>
    </row>
    <row r="34" spans="1:37" x14ac:dyDescent="0.3">
      <c r="A34" s="11" t="s">
        <v>120</v>
      </c>
      <c r="B34" s="12" t="s">
        <v>126</v>
      </c>
      <c r="C34" s="12" t="s">
        <v>9</v>
      </c>
      <c r="D34" s="173">
        <v>56</v>
      </c>
      <c r="E34" s="20" t="s">
        <v>65</v>
      </c>
      <c r="F34" s="44">
        <v>0.5</v>
      </c>
      <c r="G34" s="223">
        <v>45</v>
      </c>
      <c r="H34" s="223">
        <v>45</v>
      </c>
      <c r="I34" s="13"/>
      <c r="K34" s="82" t="s">
        <v>377</v>
      </c>
      <c r="L34" s="82" t="s">
        <v>451</v>
      </c>
      <c r="M34" s="177" t="s">
        <v>449</v>
      </c>
      <c r="N34" s="170">
        <v>23.212218966885199</v>
      </c>
      <c r="O34" s="180" t="s">
        <v>437</v>
      </c>
      <c r="P34" s="180" t="s">
        <v>437</v>
      </c>
      <c r="Q34" s="180" t="s">
        <v>437</v>
      </c>
      <c r="R34" s="180" t="s">
        <v>437</v>
      </c>
      <c r="S34" s="180" t="s">
        <v>437</v>
      </c>
      <c r="T34" s="180" t="s">
        <v>437</v>
      </c>
      <c r="U34" s="180" t="s">
        <v>437</v>
      </c>
      <c r="V34" s="180" t="s">
        <v>437</v>
      </c>
      <c r="W34" s="180" t="s">
        <v>437</v>
      </c>
      <c r="X34" s="180" t="s">
        <v>437</v>
      </c>
      <c r="Y34" s="180" t="s">
        <v>437</v>
      </c>
      <c r="Z34" s="180" t="s">
        <v>437</v>
      </c>
      <c r="AA34" s="180" t="s">
        <v>437</v>
      </c>
      <c r="AB34" s="180" t="s">
        <v>437</v>
      </c>
      <c r="AC34" s="180" t="s">
        <v>437</v>
      </c>
      <c r="AD34" s="180" t="s">
        <v>437</v>
      </c>
      <c r="AE34" s="180" t="s">
        <v>437</v>
      </c>
      <c r="AF34" s="180" t="s">
        <v>437</v>
      </c>
      <c r="AG34" s="180" t="s">
        <v>437</v>
      </c>
      <c r="AH34" s="180" t="s">
        <v>437</v>
      </c>
      <c r="AI34" s="180" t="s">
        <v>437</v>
      </c>
      <c r="AJ34" s="180" t="s">
        <v>437</v>
      </c>
      <c r="AK34" s="180" t="s">
        <v>437</v>
      </c>
    </row>
    <row r="35" spans="1:37" x14ac:dyDescent="0.3">
      <c r="A35" s="11" t="s">
        <v>120</v>
      </c>
      <c r="B35" s="12" t="s">
        <v>127</v>
      </c>
      <c r="C35" s="12" t="s">
        <v>9</v>
      </c>
      <c r="D35" s="173">
        <v>56</v>
      </c>
      <c r="E35" s="20" t="s">
        <v>65</v>
      </c>
      <c r="F35" s="44">
        <v>0.5</v>
      </c>
      <c r="G35" s="223">
        <v>35</v>
      </c>
      <c r="H35" s="223">
        <v>35</v>
      </c>
      <c r="I35" s="13"/>
      <c r="K35" s="82" t="s">
        <v>377</v>
      </c>
      <c r="L35" s="82" t="s">
        <v>451</v>
      </c>
      <c r="M35" s="177" t="s">
        <v>449</v>
      </c>
      <c r="N35" s="170">
        <v>24.809829485445601</v>
      </c>
      <c r="O35" s="180" t="s">
        <v>437</v>
      </c>
      <c r="P35" s="180" t="s">
        <v>437</v>
      </c>
      <c r="Q35" s="180" t="s">
        <v>437</v>
      </c>
      <c r="R35" s="180" t="s">
        <v>437</v>
      </c>
      <c r="S35" s="180" t="s">
        <v>437</v>
      </c>
      <c r="T35" s="180" t="s">
        <v>437</v>
      </c>
      <c r="U35" s="180" t="s">
        <v>437</v>
      </c>
      <c r="V35" s="180" t="s">
        <v>437</v>
      </c>
      <c r="W35" s="180" t="s">
        <v>437</v>
      </c>
      <c r="X35" s="180" t="s">
        <v>437</v>
      </c>
      <c r="Y35" s="180" t="s">
        <v>437</v>
      </c>
      <c r="Z35" s="180" t="s">
        <v>437</v>
      </c>
      <c r="AA35" s="180" t="s">
        <v>437</v>
      </c>
      <c r="AB35" s="180" t="s">
        <v>437</v>
      </c>
      <c r="AC35" s="180" t="s">
        <v>437</v>
      </c>
      <c r="AD35" s="180" t="s">
        <v>437</v>
      </c>
      <c r="AE35" s="180" t="s">
        <v>437</v>
      </c>
      <c r="AF35" s="180" t="s">
        <v>437</v>
      </c>
      <c r="AG35" s="180" t="s">
        <v>437</v>
      </c>
      <c r="AH35" s="180" t="s">
        <v>437</v>
      </c>
      <c r="AI35" s="180" t="s">
        <v>437</v>
      </c>
      <c r="AJ35" s="180" t="s">
        <v>437</v>
      </c>
      <c r="AK35" s="180" t="s">
        <v>437</v>
      </c>
    </row>
    <row r="36" spans="1:37" x14ac:dyDescent="0.3">
      <c r="A36" s="11" t="s">
        <v>120</v>
      </c>
      <c r="B36" s="98" t="s">
        <v>128</v>
      </c>
      <c r="C36" s="12" t="s">
        <v>9</v>
      </c>
      <c r="D36" s="173">
        <v>56</v>
      </c>
      <c r="E36" s="20" t="s">
        <v>65</v>
      </c>
      <c r="F36" s="44">
        <v>0.5</v>
      </c>
      <c r="G36" s="223">
        <v>60</v>
      </c>
      <c r="H36" s="223">
        <v>60</v>
      </c>
      <c r="I36" s="13"/>
      <c r="K36" s="82" t="s">
        <v>377</v>
      </c>
      <c r="L36" s="82" t="s">
        <v>451</v>
      </c>
      <c r="M36" s="177" t="s">
        <v>449</v>
      </c>
      <c r="N36" s="170">
        <v>21.643490009282999</v>
      </c>
      <c r="O36" s="180" t="s">
        <v>437</v>
      </c>
      <c r="P36" s="180" t="s">
        <v>437</v>
      </c>
      <c r="Q36" s="180" t="s">
        <v>437</v>
      </c>
      <c r="R36" s="180" t="s">
        <v>437</v>
      </c>
      <c r="S36" s="180" t="s">
        <v>437</v>
      </c>
      <c r="T36" s="180" t="s">
        <v>437</v>
      </c>
      <c r="U36" s="180" t="s">
        <v>437</v>
      </c>
      <c r="V36" s="180" t="s">
        <v>437</v>
      </c>
      <c r="W36" s="180" t="s">
        <v>437</v>
      </c>
      <c r="X36" s="180" t="s">
        <v>437</v>
      </c>
      <c r="Y36" s="180" t="s">
        <v>437</v>
      </c>
      <c r="Z36" s="180" t="s">
        <v>437</v>
      </c>
      <c r="AA36" s="180" t="s">
        <v>437</v>
      </c>
      <c r="AB36" s="180" t="s">
        <v>437</v>
      </c>
      <c r="AC36" s="180" t="s">
        <v>437</v>
      </c>
      <c r="AD36" s="180" t="s">
        <v>437</v>
      </c>
      <c r="AE36" s="180" t="s">
        <v>437</v>
      </c>
      <c r="AF36" s="180" t="s">
        <v>437</v>
      </c>
      <c r="AG36" s="180" t="s">
        <v>437</v>
      </c>
      <c r="AH36" s="180" t="s">
        <v>437</v>
      </c>
      <c r="AI36" s="180" t="s">
        <v>437</v>
      </c>
      <c r="AJ36" s="180" t="s">
        <v>437</v>
      </c>
      <c r="AK36" s="180" t="s">
        <v>437</v>
      </c>
    </row>
    <row r="37" spans="1:37" x14ac:dyDescent="0.3">
      <c r="A37" s="127"/>
      <c r="B37" s="128" t="e">
        <f>#REF!</f>
        <v>#REF!</v>
      </c>
      <c r="C37" s="128"/>
      <c r="D37" s="181"/>
      <c r="E37" s="133"/>
      <c r="F37" s="134"/>
      <c r="G37" s="129"/>
      <c r="H37" s="129"/>
      <c r="I37" s="130"/>
      <c r="K37" s="82" t="s">
        <v>377</v>
      </c>
      <c r="L37" s="82" t="s">
        <v>451</v>
      </c>
      <c r="M37" s="177" t="s">
        <v>449</v>
      </c>
      <c r="N37" s="170">
        <v>20.108783215840202</v>
      </c>
      <c r="O37" s="180" t="s">
        <v>437</v>
      </c>
      <c r="P37" s="180" t="s">
        <v>437</v>
      </c>
      <c r="Q37" s="180" t="s">
        <v>437</v>
      </c>
      <c r="R37" s="180" t="s">
        <v>437</v>
      </c>
      <c r="S37" s="180" t="s">
        <v>437</v>
      </c>
      <c r="T37" s="180" t="s">
        <v>437</v>
      </c>
      <c r="U37" s="180" t="s">
        <v>437</v>
      </c>
      <c r="V37" s="180" t="s">
        <v>437</v>
      </c>
      <c r="W37" s="180" t="s">
        <v>437</v>
      </c>
      <c r="X37" s="180" t="s">
        <v>437</v>
      </c>
      <c r="Y37" s="180" t="s">
        <v>437</v>
      </c>
      <c r="Z37" s="180" t="s">
        <v>437</v>
      </c>
      <c r="AA37" s="180" t="s">
        <v>437</v>
      </c>
      <c r="AB37" s="180" t="s">
        <v>437</v>
      </c>
      <c r="AC37" s="180" t="s">
        <v>437</v>
      </c>
      <c r="AD37" s="180" t="s">
        <v>437</v>
      </c>
      <c r="AE37" s="180" t="s">
        <v>437</v>
      </c>
      <c r="AF37" s="180" t="s">
        <v>437</v>
      </c>
      <c r="AG37" s="180" t="s">
        <v>437</v>
      </c>
      <c r="AH37" s="180" t="s">
        <v>437</v>
      </c>
      <c r="AI37" s="180" t="s">
        <v>437</v>
      </c>
      <c r="AJ37" s="180" t="s">
        <v>437</v>
      </c>
      <c r="AK37" s="180" t="s">
        <v>437</v>
      </c>
    </row>
    <row r="38" spans="1:37" ht="15" thickBot="1" x14ac:dyDescent="0.35">
      <c r="A38" s="14" t="s">
        <v>120</v>
      </c>
      <c r="B38" s="15" t="s">
        <v>129</v>
      </c>
      <c r="C38" s="15" t="s">
        <v>9</v>
      </c>
      <c r="D38" s="175">
        <v>56</v>
      </c>
      <c r="E38" s="22" t="s">
        <v>65</v>
      </c>
      <c r="F38" s="45">
        <v>0.5</v>
      </c>
      <c r="G38" s="229">
        <v>35</v>
      </c>
      <c r="H38" s="229">
        <v>35</v>
      </c>
      <c r="I38" s="16"/>
      <c r="J38" s="174">
        <f>COUNT(G30:H38)/2</f>
        <v>8</v>
      </c>
      <c r="K38" s="82" t="s">
        <v>377</v>
      </c>
      <c r="L38" s="82" t="s">
        <v>451</v>
      </c>
      <c r="M38" s="177" t="s">
        <v>449</v>
      </c>
      <c r="N38" s="170">
        <v>22.493237349104</v>
      </c>
      <c r="O38" s="180" t="s">
        <v>437</v>
      </c>
      <c r="P38" s="180" t="s">
        <v>437</v>
      </c>
      <c r="Q38" s="180" t="s">
        <v>437</v>
      </c>
      <c r="R38" s="180" t="s">
        <v>437</v>
      </c>
      <c r="S38" s="180" t="s">
        <v>437</v>
      </c>
      <c r="T38" s="180" t="s">
        <v>437</v>
      </c>
      <c r="U38" s="180" t="s">
        <v>437</v>
      </c>
      <c r="V38" s="180" t="s">
        <v>437</v>
      </c>
      <c r="W38" s="180" t="s">
        <v>437</v>
      </c>
      <c r="X38" s="180" t="s">
        <v>437</v>
      </c>
      <c r="Y38" s="180" t="s">
        <v>437</v>
      </c>
      <c r="Z38" s="180" t="s">
        <v>437</v>
      </c>
      <c r="AA38" s="180" t="s">
        <v>437</v>
      </c>
      <c r="AB38" s="180" t="s">
        <v>437</v>
      </c>
      <c r="AC38" s="180" t="s">
        <v>437</v>
      </c>
      <c r="AD38" s="180" t="s">
        <v>437</v>
      </c>
      <c r="AE38" s="180" t="s">
        <v>437</v>
      </c>
      <c r="AF38" s="180" t="s">
        <v>437</v>
      </c>
      <c r="AG38" s="180" t="s">
        <v>437</v>
      </c>
      <c r="AH38" s="180" t="s">
        <v>437</v>
      </c>
      <c r="AI38" s="180" t="s">
        <v>437</v>
      </c>
      <c r="AJ38" s="180" t="s">
        <v>437</v>
      </c>
      <c r="AK38" s="180" t="s">
        <v>437</v>
      </c>
    </row>
    <row r="39" spans="1:37" x14ac:dyDescent="0.3">
      <c r="A39" s="11" t="s">
        <v>130</v>
      </c>
      <c r="B39" s="12" t="s">
        <v>131</v>
      </c>
      <c r="C39" s="12" t="s">
        <v>9</v>
      </c>
      <c r="D39" s="173">
        <v>56</v>
      </c>
      <c r="E39" s="20" t="s">
        <v>65</v>
      </c>
      <c r="F39" s="44">
        <v>1</v>
      </c>
      <c r="G39" s="223">
        <v>30</v>
      </c>
      <c r="H39" s="223">
        <v>30</v>
      </c>
      <c r="I39" s="13"/>
      <c r="K39" s="82" t="s">
        <v>376</v>
      </c>
      <c r="L39" s="82" t="s">
        <v>452</v>
      </c>
      <c r="M39" s="177" t="s">
        <v>449</v>
      </c>
      <c r="N39" s="170">
        <v>42.000754197838702</v>
      </c>
      <c r="O39" s="180" t="s">
        <v>437</v>
      </c>
      <c r="P39" s="180" t="s">
        <v>437</v>
      </c>
      <c r="Q39" s="180" t="s">
        <v>437</v>
      </c>
      <c r="R39" s="180" t="s">
        <v>437</v>
      </c>
      <c r="S39" s="180" t="s">
        <v>437</v>
      </c>
      <c r="T39" s="180" t="s">
        <v>437</v>
      </c>
      <c r="U39" s="180" t="s">
        <v>437</v>
      </c>
      <c r="V39" s="180" t="s">
        <v>437</v>
      </c>
      <c r="W39" s="180" t="s">
        <v>437</v>
      </c>
      <c r="X39" s="180" t="s">
        <v>437</v>
      </c>
      <c r="Y39" s="180" t="s">
        <v>437</v>
      </c>
      <c r="Z39" s="180" t="s">
        <v>437</v>
      </c>
      <c r="AA39" s="180" t="s">
        <v>437</v>
      </c>
      <c r="AB39" s="180" t="s">
        <v>437</v>
      </c>
      <c r="AC39" s="180" t="s">
        <v>437</v>
      </c>
      <c r="AD39" s="180" t="s">
        <v>437</v>
      </c>
      <c r="AE39" s="180" t="s">
        <v>437</v>
      </c>
      <c r="AF39" s="180" t="s">
        <v>437</v>
      </c>
      <c r="AG39" s="180" t="s">
        <v>437</v>
      </c>
      <c r="AH39" s="180" t="s">
        <v>437</v>
      </c>
      <c r="AI39" s="180" t="s">
        <v>437</v>
      </c>
      <c r="AJ39" s="180" t="s">
        <v>437</v>
      </c>
      <c r="AK39" s="180" t="s">
        <v>437</v>
      </c>
    </row>
    <row r="40" spans="1:37" x14ac:dyDescent="0.3">
      <c r="A40" s="11" t="s">
        <v>130</v>
      </c>
      <c r="B40" s="12" t="s">
        <v>132</v>
      </c>
      <c r="C40" s="12" t="s">
        <v>9</v>
      </c>
      <c r="D40" s="173">
        <v>56</v>
      </c>
      <c r="E40" s="20" t="s">
        <v>65</v>
      </c>
      <c r="F40" s="44">
        <v>1</v>
      </c>
      <c r="G40" s="223">
        <v>35</v>
      </c>
      <c r="H40" s="223">
        <v>35</v>
      </c>
      <c r="I40" s="13"/>
      <c r="K40" s="82" t="s">
        <v>376</v>
      </c>
      <c r="L40" s="82" t="s">
        <v>452</v>
      </c>
      <c r="M40" s="177" t="s">
        <v>449</v>
      </c>
      <c r="N40" s="170">
        <v>32.299645897478896</v>
      </c>
      <c r="O40" s="180" t="s">
        <v>437</v>
      </c>
      <c r="P40" s="180" t="s">
        <v>437</v>
      </c>
      <c r="Q40" s="180" t="s">
        <v>437</v>
      </c>
      <c r="R40" s="180" t="s">
        <v>437</v>
      </c>
      <c r="S40" s="180" t="s">
        <v>437</v>
      </c>
      <c r="T40" s="180" t="s">
        <v>437</v>
      </c>
      <c r="U40" s="180" t="s">
        <v>437</v>
      </c>
      <c r="V40" s="180" t="s">
        <v>437</v>
      </c>
      <c r="W40" s="180" t="s">
        <v>437</v>
      </c>
      <c r="X40" s="180" t="s">
        <v>437</v>
      </c>
      <c r="Y40" s="180" t="s">
        <v>437</v>
      </c>
      <c r="Z40" s="180" t="s">
        <v>437</v>
      </c>
      <c r="AA40" s="180" t="s">
        <v>437</v>
      </c>
      <c r="AB40" s="180" t="s">
        <v>437</v>
      </c>
      <c r="AC40" s="180" t="s">
        <v>437</v>
      </c>
      <c r="AD40" s="180" t="s">
        <v>437</v>
      </c>
      <c r="AE40" s="180" t="s">
        <v>437</v>
      </c>
      <c r="AF40" s="180" t="s">
        <v>437</v>
      </c>
      <c r="AG40" s="180" t="s">
        <v>437</v>
      </c>
      <c r="AH40" s="180" t="s">
        <v>437</v>
      </c>
      <c r="AI40" s="180" t="s">
        <v>437</v>
      </c>
      <c r="AJ40" s="180" t="s">
        <v>437</v>
      </c>
      <c r="AK40" s="180" t="s">
        <v>437</v>
      </c>
    </row>
    <row r="41" spans="1:37" ht="18.600000000000001" customHeight="1" x14ac:dyDescent="0.3">
      <c r="A41" s="36" t="s">
        <v>130</v>
      </c>
      <c r="B41" s="37" t="s">
        <v>133</v>
      </c>
      <c r="C41" s="37" t="s">
        <v>9</v>
      </c>
      <c r="D41" s="172">
        <v>56</v>
      </c>
      <c r="E41" s="38" t="s">
        <v>65</v>
      </c>
      <c r="F41" s="46">
        <v>1</v>
      </c>
      <c r="G41" s="223">
        <v>75</v>
      </c>
      <c r="H41" s="223">
        <v>75</v>
      </c>
      <c r="I41" s="40" t="s">
        <v>134</v>
      </c>
      <c r="K41" s="82" t="s">
        <v>376</v>
      </c>
      <c r="L41" s="82" t="s">
        <v>452</v>
      </c>
      <c r="M41" s="177" t="s">
        <v>449</v>
      </c>
      <c r="N41" s="170">
        <v>38.831715115965196</v>
      </c>
      <c r="O41" s="180" t="s">
        <v>437</v>
      </c>
      <c r="P41" s="180" t="s">
        <v>437</v>
      </c>
      <c r="Q41" s="180" t="s">
        <v>437</v>
      </c>
      <c r="R41" s="180" t="s">
        <v>437</v>
      </c>
      <c r="S41" s="180" t="s">
        <v>437</v>
      </c>
      <c r="T41" s="180" t="s">
        <v>437</v>
      </c>
      <c r="U41" s="180" t="s">
        <v>437</v>
      </c>
      <c r="V41" s="180" t="s">
        <v>437</v>
      </c>
      <c r="W41" s="180" t="s">
        <v>437</v>
      </c>
      <c r="X41" s="180" t="s">
        <v>437</v>
      </c>
      <c r="Y41" s="180" t="s">
        <v>437</v>
      </c>
      <c r="Z41" s="180" t="s">
        <v>437</v>
      </c>
      <c r="AA41" s="180" t="s">
        <v>437</v>
      </c>
      <c r="AB41" s="180" t="s">
        <v>437</v>
      </c>
      <c r="AC41" s="180" t="s">
        <v>437</v>
      </c>
      <c r="AD41" s="180" t="s">
        <v>437</v>
      </c>
      <c r="AE41" s="180" t="s">
        <v>437</v>
      </c>
      <c r="AF41" s="180" t="s">
        <v>437</v>
      </c>
      <c r="AG41" s="180" t="s">
        <v>437</v>
      </c>
      <c r="AH41" s="180" t="s">
        <v>437</v>
      </c>
      <c r="AI41" s="180" t="s">
        <v>437</v>
      </c>
      <c r="AJ41" s="180" t="s">
        <v>437</v>
      </c>
      <c r="AK41" s="180" t="s">
        <v>437</v>
      </c>
    </row>
    <row r="42" spans="1:37" x14ac:dyDescent="0.3">
      <c r="A42" s="11" t="s">
        <v>130</v>
      </c>
      <c r="B42" s="12" t="s">
        <v>135</v>
      </c>
      <c r="C42" s="12" t="s">
        <v>9</v>
      </c>
      <c r="D42" s="173">
        <v>56</v>
      </c>
      <c r="E42" s="20" t="s">
        <v>65</v>
      </c>
      <c r="F42" s="44">
        <v>1</v>
      </c>
      <c r="G42" s="223">
        <v>30</v>
      </c>
      <c r="H42" s="223">
        <v>30</v>
      </c>
      <c r="I42" s="13"/>
      <c r="K42" s="82" t="s">
        <v>376</v>
      </c>
      <c r="L42" s="82" t="s">
        <v>452</v>
      </c>
      <c r="M42" s="177" t="s">
        <v>449</v>
      </c>
      <c r="N42" s="170">
        <v>48.0323878776992</v>
      </c>
      <c r="O42" s="180" t="s">
        <v>437</v>
      </c>
      <c r="P42" s="180" t="s">
        <v>437</v>
      </c>
      <c r="Q42" s="180" t="s">
        <v>437</v>
      </c>
      <c r="R42" s="180" t="s">
        <v>437</v>
      </c>
      <c r="S42" s="180" t="s">
        <v>437</v>
      </c>
      <c r="T42" s="180" t="s">
        <v>437</v>
      </c>
      <c r="U42" s="180" t="s">
        <v>437</v>
      </c>
      <c r="V42" s="180" t="s">
        <v>437</v>
      </c>
      <c r="W42" s="180" t="s">
        <v>437</v>
      </c>
      <c r="X42" s="180" t="s">
        <v>437</v>
      </c>
      <c r="Y42" s="180" t="s">
        <v>437</v>
      </c>
      <c r="Z42" s="180" t="s">
        <v>437</v>
      </c>
      <c r="AA42" s="180" t="s">
        <v>437</v>
      </c>
      <c r="AB42" s="180" t="s">
        <v>437</v>
      </c>
      <c r="AC42" s="180" t="s">
        <v>437</v>
      </c>
      <c r="AD42" s="180" t="s">
        <v>437</v>
      </c>
      <c r="AE42" s="180" t="s">
        <v>437</v>
      </c>
      <c r="AF42" s="180" t="s">
        <v>437</v>
      </c>
      <c r="AG42" s="180" t="s">
        <v>437</v>
      </c>
      <c r="AH42" s="180" t="s">
        <v>437</v>
      </c>
      <c r="AI42" s="180" t="s">
        <v>437</v>
      </c>
      <c r="AJ42" s="180" t="s">
        <v>437</v>
      </c>
      <c r="AK42" s="180" t="s">
        <v>437</v>
      </c>
    </row>
    <row r="43" spans="1:37" x14ac:dyDescent="0.3">
      <c r="A43" s="11" t="s">
        <v>130</v>
      </c>
      <c r="B43" s="12" t="s">
        <v>136</v>
      </c>
      <c r="C43" s="12" t="s">
        <v>9</v>
      </c>
      <c r="D43" s="173">
        <v>56</v>
      </c>
      <c r="E43" s="20" t="s">
        <v>65</v>
      </c>
      <c r="F43" s="44">
        <v>1</v>
      </c>
      <c r="G43" s="223">
        <v>45</v>
      </c>
      <c r="H43" s="223">
        <v>45</v>
      </c>
      <c r="I43" s="13" t="s">
        <v>137</v>
      </c>
      <c r="K43" s="82" t="s">
        <v>376</v>
      </c>
      <c r="L43" s="82" t="s">
        <v>452</v>
      </c>
      <c r="M43" s="177" t="s">
        <v>449</v>
      </c>
      <c r="N43" s="170">
        <v>48.731551645968295</v>
      </c>
      <c r="O43" s="180" t="s">
        <v>437</v>
      </c>
      <c r="P43" s="180" t="s">
        <v>437</v>
      </c>
      <c r="Q43" s="180" t="s">
        <v>437</v>
      </c>
      <c r="R43" s="180" t="s">
        <v>437</v>
      </c>
      <c r="S43" s="180" t="s">
        <v>437</v>
      </c>
      <c r="T43" s="180" t="s">
        <v>437</v>
      </c>
      <c r="U43" s="180" t="s">
        <v>437</v>
      </c>
      <c r="V43" s="180" t="s">
        <v>437</v>
      </c>
      <c r="W43" s="180" t="s">
        <v>437</v>
      </c>
      <c r="X43" s="180" t="s">
        <v>437</v>
      </c>
      <c r="Y43" s="180" t="s">
        <v>437</v>
      </c>
      <c r="Z43" s="180" t="s">
        <v>437</v>
      </c>
      <c r="AA43" s="180" t="s">
        <v>437</v>
      </c>
      <c r="AB43" s="180" t="s">
        <v>437</v>
      </c>
      <c r="AC43" s="180" t="s">
        <v>437</v>
      </c>
      <c r="AD43" s="180" t="s">
        <v>437</v>
      </c>
      <c r="AE43" s="180" t="s">
        <v>437</v>
      </c>
      <c r="AF43" s="180" t="s">
        <v>437</v>
      </c>
      <c r="AG43" s="180" t="s">
        <v>437</v>
      </c>
      <c r="AH43" s="180" t="s">
        <v>437</v>
      </c>
      <c r="AI43" s="180" t="s">
        <v>437</v>
      </c>
      <c r="AJ43" s="180" t="s">
        <v>437</v>
      </c>
      <c r="AK43" s="180" t="s">
        <v>437</v>
      </c>
    </row>
    <row r="44" spans="1:37" x14ac:dyDescent="0.3">
      <c r="A44" s="11" t="s">
        <v>130</v>
      </c>
      <c r="B44" s="12" t="s">
        <v>138</v>
      </c>
      <c r="C44" s="12" t="s">
        <v>9</v>
      </c>
      <c r="D44" s="173">
        <v>56</v>
      </c>
      <c r="E44" s="20" t="s">
        <v>65</v>
      </c>
      <c r="F44" s="44">
        <v>1</v>
      </c>
      <c r="G44" s="223">
        <v>35</v>
      </c>
      <c r="H44" s="223">
        <v>35</v>
      </c>
      <c r="I44" s="13" t="s">
        <v>139</v>
      </c>
      <c r="K44" s="82" t="s">
        <v>376</v>
      </c>
      <c r="L44" s="82" t="s">
        <v>452</v>
      </c>
      <c r="M44" s="177" t="s">
        <v>449</v>
      </c>
      <c r="N44" s="170">
        <v>42.1167770342756</v>
      </c>
      <c r="O44" s="180" t="s">
        <v>437</v>
      </c>
      <c r="P44" s="180" t="s">
        <v>437</v>
      </c>
      <c r="Q44" s="180" t="s">
        <v>437</v>
      </c>
      <c r="R44" s="180" t="s">
        <v>437</v>
      </c>
      <c r="S44" s="180" t="s">
        <v>437</v>
      </c>
      <c r="T44" s="180" t="s">
        <v>437</v>
      </c>
      <c r="U44" s="180" t="s">
        <v>437</v>
      </c>
      <c r="V44" s="180" t="s">
        <v>437</v>
      </c>
      <c r="W44" s="180" t="s">
        <v>437</v>
      </c>
      <c r="X44" s="180" t="s">
        <v>437</v>
      </c>
      <c r="Y44" s="180" t="s">
        <v>437</v>
      </c>
      <c r="Z44" s="180" t="s">
        <v>437</v>
      </c>
      <c r="AA44" s="180" t="s">
        <v>437</v>
      </c>
      <c r="AB44" s="180" t="s">
        <v>437</v>
      </c>
      <c r="AC44" s="180" t="s">
        <v>437</v>
      </c>
      <c r="AD44" s="180" t="s">
        <v>437</v>
      </c>
      <c r="AE44" s="180" t="s">
        <v>437</v>
      </c>
      <c r="AF44" s="180" t="s">
        <v>437</v>
      </c>
      <c r="AG44" s="180" t="s">
        <v>437</v>
      </c>
      <c r="AH44" s="180" t="s">
        <v>437</v>
      </c>
      <c r="AI44" s="180" t="s">
        <v>437</v>
      </c>
      <c r="AJ44" s="180" t="s">
        <v>437</v>
      </c>
      <c r="AK44" s="180" t="s">
        <v>437</v>
      </c>
    </row>
    <row r="45" spans="1:37" x14ac:dyDescent="0.3">
      <c r="A45" s="11" t="s">
        <v>130</v>
      </c>
      <c r="B45" s="12" t="s">
        <v>140</v>
      </c>
      <c r="C45" s="12" t="s">
        <v>9</v>
      </c>
      <c r="D45" s="173">
        <v>56</v>
      </c>
      <c r="E45" s="20" t="s">
        <v>65</v>
      </c>
      <c r="F45" s="44">
        <v>1</v>
      </c>
      <c r="G45" s="223">
        <v>35</v>
      </c>
      <c r="H45" s="223">
        <v>35</v>
      </c>
      <c r="I45" s="13"/>
      <c r="K45" s="82" t="s">
        <v>376</v>
      </c>
      <c r="L45" s="82" t="s">
        <v>452</v>
      </c>
      <c r="M45" s="177" t="s">
        <v>449</v>
      </c>
      <c r="N45" s="170">
        <v>28.488744599816595</v>
      </c>
      <c r="O45" s="180" t="s">
        <v>437</v>
      </c>
      <c r="P45" s="180" t="s">
        <v>437</v>
      </c>
      <c r="Q45" s="180" t="s">
        <v>437</v>
      </c>
      <c r="R45" s="180" t="s">
        <v>437</v>
      </c>
      <c r="S45" s="180" t="s">
        <v>437</v>
      </c>
      <c r="T45" s="180" t="s">
        <v>437</v>
      </c>
      <c r="U45" s="180" t="s">
        <v>437</v>
      </c>
      <c r="V45" s="180" t="s">
        <v>437</v>
      </c>
      <c r="W45" s="180" t="s">
        <v>437</v>
      </c>
      <c r="X45" s="180" t="s">
        <v>437</v>
      </c>
      <c r="Y45" s="180" t="s">
        <v>437</v>
      </c>
      <c r="Z45" s="180" t="s">
        <v>437</v>
      </c>
      <c r="AA45" s="180" t="s">
        <v>437</v>
      </c>
      <c r="AB45" s="180" t="s">
        <v>437</v>
      </c>
      <c r="AC45" s="180" t="s">
        <v>437</v>
      </c>
      <c r="AD45" s="180" t="s">
        <v>437</v>
      </c>
      <c r="AE45" s="180" t="s">
        <v>437</v>
      </c>
      <c r="AF45" s="180" t="s">
        <v>437</v>
      </c>
      <c r="AG45" s="180" t="s">
        <v>437</v>
      </c>
      <c r="AH45" s="180" t="s">
        <v>437</v>
      </c>
      <c r="AI45" s="180" t="s">
        <v>437</v>
      </c>
      <c r="AJ45" s="180" t="s">
        <v>437</v>
      </c>
      <c r="AK45" s="180" t="s">
        <v>437</v>
      </c>
    </row>
    <row r="46" spans="1:37" ht="15" thickBot="1" x14ac:dyDescent="0.35">
      <c r="A46" s="14" t="s">
        <v>130</v>
      </c>
      <c r="B46" s="15" t="s">
        <v>141</v>
      </c>
      <c r="C46" s="15" t="s">
        <v>9</v>
      </c>
      <c r="D46" s="175">
        <v>56</v>
      </c>
      <c r="E46" s="22" t="s">
        <v>65</v>
      </c>
      <c r="F46" s="45">
        <v>1</v>
      </c>
      <c r="G46" s="229">
        <v>45</v>
      </c>
      <c r="H46" s="229">
        <v>45</v>
      </c>
      <c r="I46" s="16"/>
      <c r="J46" s="174">
        <f>COUNT(G39:H46)/2</f>
        <v>8</v>
      </c>
      <c r="K46" s="82" t="s">
        <v>376</v>
      </c>
      <c r="L46" s="82" t="s">
        <v>452</v>
      </c>
      <c r="M46" s="177" t="s">
        <v>449</v>
      </c>
      <c r="N46" s="170">
        <v>36.962351898070494</v>
      </c>
      <c r="O46" s="180" t="s">
        <v>437</v>
      </c>
      <c r="P46" s="180" t="s">
        <v>437</v>
      </c>
      <c r="Q46" s="180" t="s">
        <v>437</v>
      </c>
      <c r="R46" s="180" t="s">
        <v>437</v>
      </c>
      <c r="S46" s="180" t="s">
        <v>437</v>
      </c>
      <c r="T46" s="180" t="s">
        <v>437</v>
      </c>
      <c r="U46" s="180" t="s">
        <v>437</v>
      </c>
      <c r="V46" s="180" t="s">
        <v>437</v>
      </c>
      <c r="W46" s="180" t="s">
        <v>437</v>
      </c>
      <c r="X46" s="180" t="s">
        <v>437</v>
      </c>
      <c r="Y46" s="180" t="s">
        <v>437</v>
      </c>
      <c r="Z46" s="180" t="s">
        <v>437</v>
      </c>
      <c r="AA46" s="180" t="s">
        <v>437</v>
      </c>
      <c r="AB46" s="180" t="s">
        <v>437</v>
      </c>
      <c r="AC46" s="180" t="s">
        <v>437</v>
      </c>
      <c r="AD46" s="180" t="s">
        <v>437</v>
      </c>
      <c r="AE46" s="180" t="s">
        <v>437</v>
      </c>
      <c r="AF46" s="180" t="s">
        <v>437</v>
      </c>
      <c r="AG46" s="180" t="s">
        <v>437</v>
      </c>
      <c r="AH46" s="180" t="s">
        <v>437</v>
      </c>
      <c r="AI46" s="180" t="s">
        <v>437</v>
      </c>
      <c r="AJ46" s="180" t="s">
        <v>437</v>
      </c>
      <c r="AK46" s="180" t="s">
        <v>437</v>
      </c>
    </row>
    <row r="47" spans="1:37" ht="15" thickTop="1" x14ac:dyDescent="0.3">
      <c r="A47" s="8" t="s">
        <v>143</v>
      </c>
      <c r="B47" s="9" t="s">
        <v>144</v>
      </c>
      <c r="C47" s="9" t="s">
        <v>9</v>
      </c>
      <c r="D47" s="168">
        <v>56</v>
      </c>
      <c r="E47" s="18" t="s">
        <v>65</v>
      </c>
      <c r="F47" s="84">
        <v>1.5</v>
      </c>
      <c r="G47" s="227">
        <v>80</v>
      </c>
      <c r="H47" s="227">
        <v>80</v>
      </c>
      <c r="I47" s="85"/>
      <c r="K47" s="82" t="s">
        <v>376</v>
      </c>
      <c r="L47" s="82" t="s">
        <v>452</v>
      </c>
      <c r="M47" s="177" t="s">
        <v>449</v>
      </c>
      <c r="N47" s="170">
        <v>60.794737497066698</v>
      </c>
      <c r="O47" s="180" t="s">
        <v>437</v>
      </c>
      <c r="P47" s="180" t="s">
        <v>437</v>
      </c>
      <c r="Q47" s="180" t="s">
        <v>437</v>
      </c>
      <c r="R47" s="180" t="s">
        <v>437</v>
      </c>
      <c r="S47" s="180" t="s">
        <v>437</v>
      </c>
      <c r="T47" s="180" t="s">
        <v>437</v>
      </c>
      <c r="U47" s="180" t="s">
        <v>437</v>
      </c>
      <c r="V47" s="180" t="s">
        <v>437</v>
      </c>
      <c r="W47" s="180" t="s">
        <v>437</v>
      </c>
      <c r="X47" s="180" t="s">
        <v>437</v>
      </c>
      <c r="Y47" s="180" t="s">
        <v>437</v>
      </c>
      <c r="Z47" s="180" t="s">
        <v>437</v>
      </c>
      <c r="AA47" s="180" t="s">
        <v>437</v>
      </c>
      <c r="AB47" s="180" t="s">
        <v>437</v>
      </c>
      <c r="AC47" s="180" t="s">
        <v>437</v>
      </c>
      <c r="AD47" s="180" t="s">
        <v>437</v>
      </c>
      <c r="AE47" s="180" t="s">
        <v>437</v>
      </c>
      <c r="AF47" s="180" t="s">
        <v>437</v>
      </c>
      <c r="AG47" s="180" t="s">
        <v>437</v>
      </c>
      <c r="AH47" s="180" t="s">
        <v>437</v>
      </c>
      <c r="AI47" s="180" t="s">
        <v>437</v>
      </c>
      <c r="AJ47" s="180" t="s">
        <v>437</v>
      </c>
      <c r="AK47" s="180" t="s">
        <v>437</v>
      </c>
    </row>
    <row r="48" spans="1:37" x14ac:dyDescent="0.3">
      <c r="A48" s="11" t="s">
        <v>143</v>
      </c>
      <c r="B48" s="12" t="s">
        <v>145</v>
      </c>
      <c r="C48" s="12" t="s">
        <v>9</v>
      </c>
      <c r="D48" s="172">
        <v>56</v>
      </c>
      <c r="E48" s="20" t="s">
        <v>65</v>
      </c>
      <c r="F48" s="44">
        <v>1.5</v>
      </c>
      <c r="G48" s="223">
        <v>25</v>
      </c>
      <c r="H48" s="223">
        <v>25</v>
      </c>
      <c r="I48" s="86" t="s">
        <v>146</v>
      </c>
      <c r="K48" s="82" t="s">
        <v>376</v>
      </c>
      <c r="L48" s="82" t="s">
        <v>452</v>
      </c>
      <c r="M48" s="177" t="s">
        <v>449</v>
      </c>
      <c r="N48" s="170">
        <v>47.071352113769798</v>
      </c>
      <c r="O48" s="180" t="s">
        <v>437</v>
      </c>
      <c r="P48" s="180" t="s">
        <v>437</v>
      </c>
      <c r="Q48" s="180" t="s">
        <v>437</v>
      </c>
      <c r="R48" s="180" t="s">
        <v>437</v>
      </c>
      <c r="S48" s="180" t="s">
        <v>437</v>
      </c>
      <c r="T48" s="180" t="s">
        <v>437</v>
      </c>
      <c r="U48" s="180" t="s">
        <v>437</v>
      </c>
      <c r="V48" s="180" t="s">
        <v>437</v>
      </c>
      <c r="W48" s="180" t="s">
        <v>437</v>
      </c>
      <c r="X48" s="180" t="s">
        <v>437</v>
      </c>
      <c r="Y48" s="180" t="s">
        <v>437</v>
      </c>
      <c r="Z48" s="180" t="s">
        <v>437</v>
      </c>
      <c r="AA48" s="180" t="s">
        <v>437</v>
      </c>
      <c r="AB48" s="180" t="s">
        <v>437</v>
      </c>
      <c r="AC48" s="180" t="s">
        <v>437</v>
      </c>
      <c r="AD48" s="180" t="s">
        <v>437</v>
      </c>
      <c r="AE48" s="180" t="s">
        <v>437</v>
      </c>
      <c r="AF48" s="180" t="s">
        <v>437</v>
      </c>
      <c r="AG48" s="180" t="s">
        <v>437</v>
      </c>
      <c r="AH48" s="180" t="s">
        <v>437</v>
      </c>
      <c r="AI48" s="180" t="s">
        <v>437</v>
      </c>
      <c r="AJ48" s="180" t="s">
        <v>437</v>
      </c>
      <c r="AK48" s="180" t="s">
        <v>437</v>
      </c>
    </row>
    <row r="49" spans="1:37" ht="16.5" customHeight="1" x14ac:dyDescent="0.3">
      <c r="A49" s="11" t="s">
        <v>143</v>
      </c>
      <c r="B49" s="12" t="s">
        <v>147</v>
      </c>
      <c r="C49" s="12" t="s">
        <v>9</v>
      </c>
      <c r="D49" s="173">
        <v>56</v>
      </c>
      <c r="E49" s="20" t="s">
        <v>65</v>
      </c>
      <c r="F49" s="44">
        <v>1.5</v>
      </c>
      <c r="G49" s="223">
        <v>15</v>
      </c>
      <c r="H49" s="223">
        <v>15</v>
      </c>
      <c r="I49" s="87" t="s">
        <v>148</v>
      </c>
      <c r="K49" s="82" t="s">
        <v>376</v>
      </c>
      <c r="L49" s="82" t="s">
        <v>452</v>
      </c>
      <c r="M49" s="177" t="s">
        <v>449</v>
      </c>
      <c r="N49" s="170">
        <v>56.540717192965403</v>
      </c>
      <c r="O49" s="180" t="s">
        <v>437</v>
      </c>
      <c r="P49" s="180" t="s">
        <v>437</v>
      </c>
      <c r="Q49" s="180" t="s">
        <v>437</v>
      </c>
      <c r="R49" s="180" t="s">
        <v>437</v>
      </c>
      <c r="S49" s="180" t="s">
        <v>437</v>
      </c>
      <c r="T49" s="180" t="s">
        <v>437</v>
      </c>
      <c r="U49" s="180" t="s">
        <v>437</v>
      </c>
      <c r="V49" s="180" t="s">
        <v>437</v>
      </c>
      <c r="W49" s="180" t="s">
        <v>437</v>
      </c>
      <c r="X49" s="180" t="s">
        <v>437</v>
      </c>
      <c r="Y49" s="180" t="s">
        <v>437</v>
      </c>
      <c r="Z49" s="180" t="s">
        <v>437</v>
      </c>
      <c r="AA49" s="180" t="s">
        <v>437</v>
      </c>
      <c r="AB49" s="180" t="s">
        <v>437</v>
      </c>
      <c r="AC49" s="180" t="s">
        <v>437</v>
      </c>
      <c r="AD49" s="180" t="s">
        <v>437</v>
      </c>
      <c r="AE49" s="180" t="s">
        <v>437</v>
      </c>
      <c r="AF49" s="180" t="s">
        <v>437</v>
      </c>
      <c r="AG49" s="180" t="s">
        <v>437</v>
      </c>
      <c r="AH49" s="180" t="s">
        <v>437</v>
      </c>
      <c r="AI49" s="180" t="s">
        <v>437</v>
      </c>
      <c r="AJ49" s="180" t="s">
        <v>437</v>
      </c>
      <c r="AK49" s="180" t="s">
        <v>437</v>
      </c>
    </row>
    <row r="50" spans="1:37" x14ac:dyDescent="0.3">
      <c r="A50" s="11" t="s">
        <v>143</v>
      </c>
      <c r="B50" s="12" t="s">
        <v>149</v>
      </c>
      <c r="C50" s="12" t="s">
        <v>9</v>
      </c>
      <c r="D50" s="173">
        <v>56</v>
      </c>
      <c r="E50" s="20" t="s">
        <v>65</v>
      </c>
      <c r="F50" s="44">
        <v>1.5</v>
      </c>
      <c r="G50" s="223">
        <v>45</v>
      </c>
      <c r="H50" s="223">
        <v>45</v>
      </c>
      <c r="I50" s="87"/>
      <c r="K50" s="82" t="s">
        <v>376</v>
      </c>
      <c r="L50" s="82" t="s">
        <v>452</v>
      </c>
      <c r="M50" s="177" t="s">
        <v>449</v>
      </c>
      <c r="N50" s="170">
        <v>46.646219181195896</v>
      </c>
      <c r="O50" s="180" t="s">
        <v>437</v>
      </c>
      <c r="P50" s="180" t="s">
        <v>437</v>
      </c>
      <c r="Q50" s="180" t="s">
        <v>437</v>
      </c>
      <c r="R50" s="180" t="s">
        <v>437</v>
      </c>
      <c r="S50" s="180" t="s">
        <v>437</v>
      </c>
      <c r="T50" s="180" t="s">
        <v>437</v>
      </c>
      <c r="U50" s="180" t="s">
        <v>437</v>
      </c>
      <c r="V50" s="180" t="s">
        <v>437</v>
      </c>
      <c r="W50" s="180" t="s">
        <v>437</v>
      </c>
      <c r="X50" s="180" t="s">
        <v>437</v>
      </c>
      <c r="Y50" s="180" t="s">
        <v>437</v>
      </c>
      <c r="Z50" s="180" t="s">
        <v>437</v>
      </c>
      <c r="AA50" s="180" t="s">
        <v>437</v>
      </c>
      <c r="AB50" s="180" t="s">
        <v>437</v>
      </c>
      <c r="AC50" s="180" t="s">
        <v>437</v>
      </c>
      <c r="AD50" s="180" t="s">
        <v>437</v>
      </c>
      <c r="AE50" s="180" t="s">
        <v>437</v>
      </c>
      <c r="AF50" s="180" t="s">
        <v>437</v>
      </c>
      <c r="AG50" s="180" t="s">
        <v>437</v>
      </c>
      <c r="AH50" s="180" t="s">
        <v>437</v>
      </c>
      <c r="AI50" s="180" t="s">
        <v>437</v>
      </c>
      <c r="AJ50" s="180" t="s">
        <v>437</v>
      </c>
      <c r="AK50" s="180" t="s">
        <v>437</v>
      </c>
    </row>
    <row r="51" spans="1:37" x14ac:dyDescent="0.3">
      <c r="A51" s="11" t="s">
        <v>143</v>
      </c>
      <c r="B51" s="98" t="s">
        <v>150</v>
      </c>
      <c r="C51" s="12" t="s">
        <v>9</v>
      </c>
      <c r="D51" s="173">
        <v>56</v>
      </c>
      <c r="E51" s="20" t="s">
        <v>65</v>
      </c>
      <c r="F51" s="44">
        <v>1.5</v>
      </c>
      <c r="G51" s="223">
        <v>55</v>
      </c>
      <c r="H51" s="223">
        <v>55</v>
      </c>
      <c r="I51" s="87"/>
      <c r="K51" s="82" t="s">
        <v>376</v>
      </c>
      <c r="L51" s="82" t="s">
        <v>452</v>
      </c>
      <c r="M51" s="177" t="s">
        <v>449</v>
      </c>
      <c r="N51" s="170">
        <v>67.097959896914404</v>
      </c>
      <c r="O51" s="180" t="s">
        <v>437</v>
      </c>
      <c r="P51" s="180" t="s">
        <v>437</v>
      </c>
      <c r="Q51" s="180" t="s">
        <v>437</v>
      </c>
      <c r="R51" s="180" t="s">
        <v>437</v>
      </c>
      <c r="S51" s="180" t="s">
        <v>437</v>
      </c>
      <c r="T51" s="180" t="s">
        <v>437</v>
      </c>
      <c r="U51" s="180" t="s">
        <v>437</v>
      </c>
      <c r="V51" s="180" t="s">
        <v>437</v>
      </c>
      <c r="W51" s="180" t="s">
        <v>437</v>
      </c>
      <c r="X51" s="180" t="s">
        <v>437</v>
      </c>
      <c r="Y51" s="180" t="s">
        <v>437</v>
      </c>
      <c r="Z51" s="180" t="s">
        <v>437</v>
      </c>
      <c r="AA51" s="180" t="s">
        <v>437</v>
      </c>
      <c r="AB51" s="180" t="s">
        <v>437</v>
      </c>
      <c r="AC51" s="180" t="s">
        <v>437</v>
      </c>
      <c r="AD51" s="180" t="s">
        <v>437</v>
      </c>
      <c r="AE51" s="180" t="s">
        <v>437</v>
      </c>
      <c r="AF51" s="180" t="s">
        <v>437</v>
      </c>
      <c r="AG51" s="180" t="s">
        <v>437</v>
      </c>
      <c r="AH51" s="180" t="s">
        <v>437</v>
      </c>
      <c r="AI51" s="180" t="s">
        <v>437</v>
      </c>
      <c r="AJ51" s="180" t="s">
        <v>437</v>
      </c>
      <c r="AK51" s="180" t="s">
        <v>437</v>
      </c>
    </row>
    <row r="52" spans="1:37" x14ac:dyDescent="0.3">
      <c r="A52" s="11"/>
      <c r="B52" s="12" t="e">
        <f>#REF!</f>
        <v>#REF!</v>
      </c>
      <c r="C52" s="12"/>
      <c r="D52" s="173"/>
      <c r="E52" s="20"/>
      <c r="F52" s="44"/>
      <c r="G52" s="109"/>
      <c r="H52" s="109"/>
      <c r="I52" s="87"/>
      <c r="K52" s="82" t="s">
        <v>376</v>
      </c>
      <c r="L52" s="82" t="s">
        <v>452</v>
      </c>
      <c r="M52" s="177" t="s">
        <v>449</v>
      </c>
      <c r="N52" s="170">
        <v>62.666856623569096</v>
      </c>
      <c r="O52" s="180" t="s">
        <v>437</v>
      </c>
      <c r="P52" s="180" t="s">
        <v>437</v>
      </c>
      <c r="Q52" s="180" t="s">
        <v>437</v>
      </c>
      <c r="R52" s="180" t="s">
        <v>437</v>
      </c>
      <c r="S52" s="180" t="s">
        <v>437</v>
      </c>
      <c r="T52" s="180" t="s">
        <v>437</v>
      </c>
      <c r="U52" s="180" t="s">
        <v>437</v>
      </c>
      <c r="V52" s="180" t="s">
        <v>437</v>
      </c>
      <c r="W52" s="180" t="s">
        <v>437</v>
      </c>
      <c r="X52" s="180" t="s">
        <v>437</v>
      </c>
      <c r="Y52" s="180" t="s">
        <v>437</v>
      </c>
      <c r="Z52" s="180" t="s">
        <v>437</v>
      </c>
      <c r="AA52" s="180" t="s">
        <v>437</v>
      </c>
      <c r="AB52" s="180" t="s">
        <v>437</v>
      </c>
      <c r="AC52" s="180" t="s">
        <v>437</v>
      </c>
      <c r="AD52" s="180" t="s">
        <v>437</v>
      </c>
      <c r="AE52" s="180" t="s">
        <v>437</v>
      </c>
      <c r="AF52" s="180" t="s">
        <v>437</v>
      </c>
      <c r="AG52" s="180" t="s">
        <v>437</v>
      </c>
      <c r="AH52" s="180" t="s">
        <v>437</v>
      </c>
      <c r="AI52" s="180" t="s">
        <v>437</v>
      </c>
      <c r="AJ52" s="180" t="s">
        <v>437</v>
      </c>
      <c r="AK52" s="180" t="s">
        <v>437</v>
      </c>
    </row>
    <row r="53" spans="1:37" x14ac:dyDescent="0.3">
      <c r="A53" s="11" t="s">
        <v>143</v>
      </c>
      <c r="B53" s="12" t="s">
        <v>151</v>
      </c>
      <c r="C53" s="12" t="s">
        <v>9</v>
      </c>
      <c r="D53" s="173">
        <v>56</v>
      </c>
      <c r="E53" s="20" t="s">
        <v>65</v>
      </c>
      <c r="F53" s="44">
        <v>1.5</v>
      </c>
      <c r="G53" s="223">
        <v>55</v>
      </c>
      <c r="H53" s="223">
        <v>55</v>
      </c>
      <c r="I53" s="87"/>
      <c r="K53" s="82" t="s">
        <v>376</v>
      </c>
      <c r="L53" s="82" t="s">
        <v>452</v>
      </c>
      <c r="M53" s="177" t="s">
        <v>449</v>
      </c>
      <c r="N53" s="170">
        <v>71.7015646711789</v>
      </c>
      <c r="O53" s="180" t="s">
        <v>437</v>
      </c>
      <c r="P53" s="180" t="s">
        <v>437</v>
      </c>
      <c r="Q53" s="180" t="s">
        <v>437</v>
      </c>
      <c r="R53" s="180" t="s">
        <v>437</v>
      </c>
      <c r="S53" s="180" t="s">
        <v>437</v>
      </c>
      <c r="T53" s="180" t="s">
        <v>437</v>
      </c>
      <c r="U53" s="180" t="s">
        <v>437</v>
      </c>
      <c r="V53" s="180" t="s">
        <v>437</v>
      </c>
      <c r="W53" s="180" t="s">
        <v>437</v>
      </c>
      <c r="X53" s="180" t="s">
        <v>437</v>
      </c>
      <c r="Y53" s="180" t="s">
        <v>437</v>
      </c>
      <c r="Z53" s="180" t="s">
        <v>437</v>
      </c>
      <c r="AA53" s="180" t="s">
        <v>437</v>
      </c>
      <c r="AB53" s="180" t="s">
        <v>437</v>
      </c>
      <c r="AC53" s="180" t="s">
        <v>437</v>
      </c>
      <c r="AD53" s="180" t="s">
        <v>437</v>
      </c>
      <c r="AE53" s="180" t="s">
        <v>437</v>
      </c>
      <c r="AF53" s="180" t="s">
        <v>437</v>
      </c>
      <c r="AG53" s="180" t="s">
        <v>437</v>
      </c>
      <c r="AH53" s="180" t="s">
        <v>437</v>
      </c>
      <c r="AI53" s="180" t="s">
        <v>437</v>
      </c>
      <c r="AJ53" s="180" t="s">
        <v>437</v>
      </c>
      <c r="AK53" s="180" t="s">
        <v>437</v>
      </c>
    </row>
    <row r="54" spans="1:37" x14ac:dyDescent="0.3">
      <c r="A54" s="11" t="s">
        <v>143</v>
      </c>
      <c r="B54" s="12" t="s">
        <v>152</v>
      </c>
      <c r="C54" s="12" t="s">
        <v>9</v>
      </c>
      <c r="D54" s="173">
        <v>56</v>
      </c>
      <c r="E54" s="20" t="s">
        <v>65</v>
      </c>
      <c r="F54" s="44">
        <v>1.5</v>
      </c>
      <c r="G54" s="223">
        <v>40</v>
      </c>
      <c r="H54" s="223">
        <v>40</v>
      </c>
      <c r="I54" s="87"/>
      <c r="K54" s="82" t="s">
        <v>376</v>
      </c>
      <c r="L54" s="82" t="s">
        <v>452</v>
      </c>
      <c r="M54" s="177" t="s">
        <v>449</v>
      </c>
      <c r="N54" s="170">
        <v>58.776990467820198</v>
      </c>
      <c r="O54" s="180" t="s">
        <v>437</v>
      </c>
      <c r="P54" s="180" t="s">
        <v>437</v>
      </c>
      <c r="Q54" s="180" t="s">
        <v>437</v>
      </c>
      <c r="R54" s="169">
        <v>0.40473497230880001</v>
      </c>
      <c r="S54" s="180" t="s">
        <v>437</v>
      </c>
      <c r="T54" s="180" t="s">
        <v>437</v>
      </c>
      <c r="U54" s="180" t="s">
        <v>437</v>
      </c>
      <c r="V54" s="180" t="s">
        <v>437</v>
      </c>
      <c r="W54" s="180" t="s">
        <v>437</v>
      </c>
      <c r="X54" s="180" t="s">
        <v>437</v>
      </c>
      <c r="Y54" s="180" t="s">
        <v>437</v>
      </c>
      <c r="Z54" s="169">
        <v>0.74860866829954997</v>
      </c>
      <c r="AA54" s="180" t="s">
        <v>437</v>
      </c>
      <c r="AB54" s="180" t="s">
        <v>437</v>
      </c>
      <c r="AC54" s="180" t="s">
        <v>437</v>
      </c>
      <c r="AD54" s="180" t="s">
        <v>437</v>
      </c>
      <c r="AE54" s="180" t="s">
        <v>437</v>
      </c>
      <c r="AF54" s="180" t="s">
        <v>437</v>
      </c>
      <c r="AG54" s="180" t="s">
        <v>437</v>
      </c>
      <c r="AH54" s="180" t="s">
        <v>437</v>
      </c>
      <c r="AI54" s="180" t="s">
        <v>437</v>
      </c>
      <c r="AJ54" s="180" t="s">
        <v>437</v>
      </c>
      <c r="AK54" s="180" t="s">
        <v>437</v>
      </c>
    </row>
    <row r="55" spans="1:37" ht="15" thickBot="1" x14ac:dyDescent="0.35">
      <c r="A55" s="14" t="s">
        <v>143</v>
      </c>
      <c r="B55" s="15" t="s">
        <v>153</v>
      </c>
      <c r="C55" s="15" t="s">
        <v>9</v>
      </c>
      <c r="D55" s="175">
        <v>56</v>
      </c>
      <c r="E55" s="22" t="s">
        <v>65</v>
      </c>
      <c r="F55" s="45">
        <v>1.5</v>
      </c>
      <c r="G55" s="229">
        <v>45</v>
      </c>
      <c r="H55" s="229">
        <v>45</v>
      </c>
      <c r="I55" s="88"/>
      <c r="J55" s="174">
        <f>COUNT(G47:H55)/2</f>
        <v>8</v>
      </c>
      <c r="K55" s="82" t="s">
        <v>376</v>
      </c>
      <c r="L55" s="82" t="s">
        <v>452</v>
      </c>
      <c r="M55" s="177" t="s">
        <v>449</v>
      </c>
      <c r="N55" s="170">
        <v>52.5569215140548</v>
      </c>
      <c r="O55" s="180" t="s">
        <v>437</v>
      </c>
      <c r="P55" s="180" t="s">
        <v>437</v>
      </c>
      <c r="Q55" s="180" t="s">
        <v>437</v>
      </c>
      <c r="R55" s="180" t="s">
        <v>437</v>
      </c>
      <c r="S55" s="180" t="s">
        <v>437</v>
      </c>
      <c r="T55" s="180" t="s">
        <v>437</v>
      </c>
      <c r="U55" s="180" t="s">
        <v>437</v>
      </c>
      <c r="V55" s="180" t="s">
        <v>437</v>
      </c>
      <c r="W55" s="180" t="s">
        <v>437</v>
      </c>
      <c r="X55" s="180" t="s">
        <v>437</v>
      </c>
      <c r="Y55" s="180" t="s">
        <v>437</v>
      </c>
      <c r="Z55" s="180" t="s">
        <v>437</v>
      </c>
      <c r="AA55" s="180" t="s">
        <v>437</v>
      </c>
      <c r="AB55" s="180" t="s">
        <v>437</v>
      </c>
      <c r="AC55" s="180" t="s">
        <v>437</v>
      </c>
      <c r="AD55" s="180" t="s">
        <v>437</v>
      </c>
      <c r="AE55" s="180" t="s">
        <v>437</v>
      </c>
      <c r="AF55" s="180" t="s">
        <v>437</v>
      </c>
      <c r="AG55" s="180" t="s">
        <v>437</v>
      </c>
      <c r="AH55" s="180" t="s">
        <v>437</v>
      </c>
      <c r="AI55" s="180" t="s">
        <v>437</v>
      </c>
      <c r="AJ55" s="180" t="s">
        <v>437</v>
      </c>
      <c r="AK55" s="180" t="s">
        <v>437</v>
      </c>
    </row>
    <row r="56" spans="1:37" x14ac:dyDescent="0.3">
      <c r="A56" s="11" t="s">
        <v>154</v>
      </c>
      <c r="B56" s="12" t="s">
        <v>155</v>
      </c>
      <c r="C56" s="12" t="s">
        <v>9</v>
      </c>
      <c r="D56" s="173">
        <v>56</v>
      </c>
      <c r="E56" s="20" t="s">
        <v>48</v>
      </c>
      <c r="F56" s="35">
        <v>0.16600000000000001</v>
      </c>
      <c r="G56" s="223">
        <v>20</v>
      </c>
      <c r="H56" s="223">
        <v>20</v>
      </c>
      <c r="I56" s="87"/>
      <c r="K56" s="82" t="s">
        <v>377</v>
      </c>
      <c r="L56" s="82" t="s">
        <v>451</v>
      </c>
      <c r="M56" s="177" t="s">
        <v>449</v>
      </c>
      <c r="N56" s="170" t="s">
        <v>437</v>
      </c>
      <c r="O56" s="170">
        <v>43.203125066599597</v>
      </c>
      <c r="P56" s="170" t="s">
        <v>437</v>
      </c>
      <c r="Q56" s="170" t="s">
        <v>437</v>
      </c>
      <c r="R56" s="170" t="s">
        <v>437</v>
      </c>
      <c r="S56" s="170" t="s">
        <v>437</v>
      </c>
      <c r="T56" s="170" t="s">
        <v>437</v>
      </c>
      <c r="U56" s="170" t="s">
        <v>437</v>
      </c>
      <c r="V56" s="170" t="s">
        <v>437</v>
      </c>
      <c r="W56" s="170" t="s">
        <v>437</v>
      </c>
      <c r="X56" s="170" t="s">
        <v>437</v>
      </c>
      <c r="Y56" s="170" t="s">
        <v>437</v>
      </c>
      <c r="Z56" s="170" t="s">
        <v>437</v>
      </c>
      <c r="AA56" s="170" t="s">
        <v>437</v>
      </c>
      <c r="AB56" s="171">
        <v>1.0464405192727879</v>
      </c>
      <c r="AC56" s="171">
        <v>1.904107744915118</v>
      </c>
      <c r="AD56" s="170" t="s">
        <v>437</v>
      </c>
      <c r="AE56" s="170" t="s">
        <v>437</v>
      </c>
      <c r="AF56" s="170" t="s">
        <v>437</v>
      </c>
      <c r="AG56" s="170" t="s">
        <v>437</v>
      </c>
      <c r="AH56" s="170" t="s">
        <v>437</v>
      </c>
      <c r="AI56" s="170" t="s">
        <v>437</v>
      </c>
      <c r="AJ56" s="170" t="s">
        <v>437</v>
      </c>
      <c r="AK56" s="170" t="s">
        <v>437</v>
      </c>
    </row>
    <row r="57" spans="1:37" x14ac:dyDescent="0.3">
      <c r="A57" s="11" t="s">
        <v>154</v>
      </c>
      <c r="B57" s="12" t="s">
        <v>156</v>
      </c>
      <c r="C57" s="12" t="s">
        <v>9</v>
      </c>
      <c r="D57" s="173">
        <v>56</v>
      </c>
      <c r="E57" s="20" t="s">
        <v>48</v>
      </c>
      <c r="F57" s="35">
        <v>0.16600000000000001</v>
      </c>
      <c r="G57" s="223">
        <v>15</v>
      </c>
      <c r="H57" s="223">
        <v>15</v>
      </c>
      <c r="I57" s="87"/>
      <c r="K57" s="82" t="s">
        <v>377</v>
      </c>
      <c r="L57" s="82" t="s">
        <v>451</v>
      </c>
      <c r="M57" s="177" t="s">
        <v>449</v>
      </c>
      <c r="N57" s="170" t="s">
        <v>437</v>
      </c>
      <c r="O57" s="170">
        <v>32.857585463291599</v>
      </c>
      <c r="P57" s="170" t="s">
        <v>437</v>
      </c>
      <c r="Q57" s="170" t="s">
        <v>437</v>
      </c>
      <c r="R57" s="170" t="s">
        <v>437</v>
      </c>
      <c r="S57" s="170" t="s">
        <v>437</v>
      </c>
      <c r="T57" s="170" t="s">
        <v>437</v>
      </c>
      <c r="U57" s="170" t="s">
        <v>437</v>
      </c>
      <c r="V57" s="170" t="s">
        <v>437</v>
      </c>
      <c r="W57" s="170" t="s">
        <v>437</v>
      </c>
      <c r="X57" s="170" t="s">
        <v>437</v>
      </c>
      <c r="Y57" s="170" t="s">
        <v>437</v>
      </c>
      <c r="Z57" s="170" t="s">
        <v>437</v>
      </c>
      <c r="AA57" s="170" t="s">
        <v>437</v>
      </c>
      <c r="AB57" s="169">
        <v>0.90016862476192405</v>
      </c>
      <c r="AC57" s="171">
        <v>1.607464256997132</v>
      </c>
      <c r="AD57" s="170" t="s">
        <v>437</v>
      </c>
      <c r="AE57" s="170" t="s">
        <v>437</v>
      </c>
      <c r="AF57" s="170" t="s">
        <v>437</v>
      </c>
      <c r="AG57" s="170" t="s">
        <v>437</v>
      </c>
      <c r="AH57" s="170" t="s">
        <v>437</v>
      </c>
      <c r="AI57" s="170" t="s">
        <v>437</v>
      </c>
      <c r="AJ57" s="170" t="s">
        <v>437</v>
      </c>
      <c r="AK57" s="170" t="s">
        <v>437</v>
      </c>
    </row>
    <row r="58" spans="1:37" x14ac:dyDescent="0.3">
      <c r="A58" s="11" t="s">
        <v>154</v>
      </c>
      <c r="B58" s="12" t="s">
        <v>157</v>
      </c>
      <c r="C58" s="12" t="s">
        <v>9</v>
      </c>
      <c r="D58" s="173">
        <v>56</v>
      </c>
      <c r="E58" s="20" t="s">
        <v>48</v>
      </c>
      <c r="F58" s="35">
        <v>0.16600000000000001</v>
      </c>
      <c r="G58" s="223">
        <v>35</v>
      </c>
      <c r="H58" s="223">
        <v>35</v>
      </c>
      <c r="I58" s="87"/>
      <c r="K58" s="82" t="s">
        <v>377</v>
      </c>
      <c r="L58" s="82" t="s">
        <v>451</v>
      </c>
      <c r="M58" s="177" t="s">
        <v>449</v>
      </c>
      <c r="N58" s="170" t="s">
        <v>437</v>
      </c>
      <c r="O58" s="170">
        <v>41.492221337686402</v>
      </c>
      <c r="P58" s="170" t="s">
        <v>437</v>
      </c>
      <c r="Q58" s="170" t="s">
        <v>437</v>
      </c>
      <c r="R58" s="170" t="s">
        <v>437</v>
      </c>
      <c r="S58" s="170" t="s">
        <v>437</v>
      </c>
      <c r="T58" s="170" t="s">
        <v>437</v>
      </c>
      <c r="U58" s="170" t="s">
        <v>437</v>
      </c>
      <c r="V58" s="170" t="s">
        <v>437</v>
      </c>
      <c r="W58" s="170" t="s">
        <v>437</v>
      </c>
      <c r="X58" s="170" t="s">
        <v>437</v>
      </c>
      <c r="Y58" s="170" t="s">
        <v>437</v>
      </c>
      <c r="Z58" s="170" t="s">
        <v>437</v>
      </c>
      <c r="AA58" s="170" t="s">
        <v>437</v>
      </c>
      <c r="AB58" s="169">
        <v>0.97467452165851798</v>
      </c>
      <c r="AC58" s="171">
        <v>2.0479178865741798</v>
      </c>
      <c r="AD58" s="170" t="s">
        <v>437</v>
      </c>
      <c r="AE58" s="170" t="s">
        <v>437</v>
      </c>
      <c r="AF58" s="170" t="s">
        <v>437</v>
      </c>
      <c r="AG58" s="170" t="s">
        <v>437</v>
      </c>
      <c r="AH58" s="170" t="s">
        <v>437</v>
      </c>
      <c r="AI58" s="170" t="s">
        <v>437</v>
      </c>
      <c r="AJ58" s="170" t="s">
        <v>437</v>
      </c>
      <c r="AK58" s="170" t="s">
        <v>437</v>
      </c>
    </row>
    <row r="59" spans="1:37" ht="28.8" x14ac:dyDescent="0.3">
      <c r="A59" s="11" t="s">
        <v>154</v>
      </c>
      <c r="B59" s="89" t="s">
        <v>158</v>
      </c>
      <c r="C59" s="89" t="s">
        <v>9</v>
      </c>
      <c r="D59" s="173">
        <v>56</v>
      </c>
      <c r="E59" s="90" t="s">
        <v>48</v>
      </c>
      <c r="F59" s="91">
        <v>0.16600000000000001</v>
      </c>
      <c r="G59" s="223">
        <v>35</v>
      </c>
      <c r="H59" s="223">
        <v>35</v>
      </c>
      <c r="I59" s="87"/>
      <c r="K59" s="82" t="s">
        <v>377</v>
      </c>
      <c r="L59" s="82" t="s">
        <v>451</v>
      </c>
      <c r="M59" s="177" t="s">
        <v>449</v>
      </c>
      <c r="N59" s="170" t="s">
        <v>437</v>
      </c>
      <c r="O59" s="170">
        <v>41.288618781807997</v>
      </c>
      <c r="P59" s="170" t="s">
        <v>437</v>
      </c>
      <c r="Q59" s="170" t="s">
        <v>437</v>
      </c>
      <c r="R59" s="170" t="s">
        <v>437</v>
      </c>
      <c r="S59" s="170" t="s">
        <v>437</v>
      </c>
      <c r="T59" s="170" t="s">
        <v>437</v>
      </c>
      <c r="U59" s="170" t="s">
        <v>437</v>
      </c>
      <c r="V59" s="170" t="s">
        <v>437</v>
      </c>
      <c r="W59" s="170" t="s">
        <v>437</v>
      </c>
      <c r="X59" s="170" t="s">
        <v>437</v>
      </c>
      <c r="Y59" s="170" t="s">
        <v>437</v>
      </c>
      <c r="Z59" s="170" t="s">
        <v>437</v>
      </c>
      <c r="AA59" s="170" t="s">
        <v>437</v>
      </c>
      <c r="AB59" s="169">
        <v>0.89551652280835403</v>
      </c>
      <c r="AC59" s="171">
        <v>1.7179591740973319</v>
      </c>
      <c r="AD59" s="170" t="s">
        <v>437</v>
      </c>
      <c r="AE59" s="170" t="s">
        <v>437</v>
      </c>
      <c r="AF59" s="170" t="s">
        <v>437</v>
      </c>
      <c r="AG59" s="170" t="s">
        <v>437</v>
      </c>
      <c r="AH59" s="170" t="s">
        <v>437</v>
      </c>
      <c r="AI59" s="170" t="s">
        <v>437</v>
      </c>
      <c r="AJ59" s="170" t="s">
        <v>437</v>
      </c>
      <c r="AK59" s="170" t="s">
        <v>437</v>
      </c>
    </row>
    <row r="60" spans="1:37" ht="28.8" x14ac:dyDescent="0.3">
      <c r="A60" s="11" t="s">
        <v>154</v>
      </c>
      <c r="B60" s="89" t="s">
        <v>159</v>
      </c>
      <c r="C60" s="89" t="s">
        <v>9</v>
      </c>
      <c r="D60" s="173">
        <v>56</v>
      </c>
      <c r="E60" s="90" t="s">
        <v>48</v>
      </c>
      <c r="F60" s="35">
        <v>0.16600000000000001</v>
      </c>
      <c r="G60" s="223">
        <v>35</v>
      </c>
      <c r="H60" s="223">
        <v>35</v>
      </c>
      <c r="I60" s="87"/>
      <c r="K60" s="82" t="s">
        <v>377</v>
      </c>
      <c r="L60" s="82" t="s">
        <v>451</v>
      </c>
      <c r="M60" s="177" t="s">
        <v>449</v>
      </c>
      <c r="N60" s="170" t="s">
        <v>437</v>
      </c>
      <c r="O60" s="170">
        <v>41.6872268086234</v>
      </c>
      <c r="P60" s="170" t="s">
        <v>437</v>
      </c>
      <c r="Q60" s="170" t="s">
        <v>437</v>
      </c>
      <c r="R60" s="170" t="s">
        <v>437</v>
      </c>
      <c r="S60" s="170" t="s">
        <v>437</v>
      </c>
      <c r="T60" s="170" t="s">
        <v>437</v>
      </c>
      <c r="U60" s="170" t="s">
        <v>437</v>
      </c>
      <c r="V60" s="170" t="s">
        <v>437</v>
      </c>
      <c r="W60" s="170" t="s">
        <v>437</v>
      </c>
      <c r="X60" s="170" t="s">
        <v>437</v>
      </c>
      <c r="Y60" s="170" t="s">
        <v>437</v>
      </c>
      <c r="Z60" s="170" t="s">
        <v>437</v>
      </c>
      <c r="AA60" s="170" t="s">
        <v>437</v>
      </c>
      <c r="AB60" s="169">
        <v>0.91951208525630601</v>
      </c>
      <c r="AC60" s="171">
        <v>1.8945824844403161</v>
      </c>
      <c r="AD60" s="170" t="s">
        <v>437</v>
      </c>
      <c r="AE60" s="170" t="s">
        <v>437</v>
      </c>
      <c r="AF60" s="170" t="s">
        <v>437</v>
      </c>
      <c r="AG60" s="170" t="s">
        <v>437</v>
      </c>
      <c r="AH60" s="170" t="s">
        <v>437</v>
      </c>
      <c r="AI60" s="170" t="s">
        <v>437</v>
      </c>
      <c r="AJ60" s="170" t="s">
        <v>437</v>
      </c>
      <c r="AK60" s="170" t="s">
        <v>437</v>
      </c>
    </row>
    <row r="61" spans="1:37" ht="28.8" x14ac:dyDescent="0.3">
      <c r="A61" s="11" t="s">
        <v>154</v>
      </c>
      <c r="B61" s="89" t="s">
        <v>160</v>
      </c>
      <c r="C61" s="89" t="s">
        <v>9</v>
      </c>
      <c r="D61" s="173">
        <v>56</v>
      </c>
      <c r="E61" s="90" t="s">
        <v>48</v>
      </c>
      <c r="F61" s="35">
        <v>0.16600000000000001</v>
      </c>
      <c r="G61" s="223">
        <v>45</v>
      </c>
      <c r="H61" s="223">
        <v>45</v>
      </c>
      <c r="I61" s="87"/>
      <c r="K61" s="82" t="s">
        <v>377</v>
      </c>
      <c r="L61" s="82" t="s">
        <v>451</v>
      </c>
      <c r="M61" s="177" t="s">
        <v>449</v>
      </c>
      <c r="N61" s="170" t="s">
        <v>437</v>
      </c>
      <c r="O61" s="170">
        <v>43.318822679107001</v>
      </c>
      <c r="P61" s="170" t="s">
        <v>437</v>
      </c>
      <c r="Q61" s="170" t="s">
        <v>437</v>
      </c>
      <c r="R61" s="170" t="s">
        <v>437</v>
      </c>
      <c r="S61" s="170" t="s">
        <v>437</v>
      </c>
      <c r="T61" s="170" t="s">
        <v>437</v>
      </c>
      <c r="U61" s="170" t="s">
        <v>437</v>
      </c>
      <c r="V61" s="170" t="s">
        <v>437</v>
      </c>
      <c r="W61" s="170" t="s">
        <v>437</v>
      </c>
      <c r="X61" s="170" t="s">
        <v>437</v>
      </c>
      <c r="Y61" s="170" t="s">
        <v>437</v>
      </c>
      <c r="Z61" s="170" t="s">
        <v>437</v>
      </c>
      <c r="AA61" s="170" t="s">
        <v>437</v>
      </c>
      <c r="AB61" s="169">
        <v>0.96241038936589596</v>
      </c>
      <c r="AC61" s="171">
        <v>1.977655377776514</v>
      </c>
      <c r="AD61" s="170" t="s">
        <v>437</v>
      </c>
      <c r="AE61" s="170" t="s">
        <v>437</v>
      </c>
      <c r="AF61" s="170" t="s">
        <v>437</v>
      </c>
      <c r="AG61" s="170" t="s">
        <v>437</v>
      </c>
      <c r="AH61" s="170" t="s">
        <v>437</v>
      </c>
      <c r="AI61" s="170" t="s">
        <v>437</v>
      </c>
      <c r="AJ61" s="170" t="s">
        <v>437</v>
      </c>
      <c r="AK61" s="170" t="s">
        <v>437</v>
      </c>
    </row>
    <row r="62" spans="1:37" ht="28.8" x14ac:dyDescent="0.3">
      <c r="A62" s="11" t="s">
        <v>154</v>
      </c>
      <c r="B62" s="89" t="s">
        <v>161</v>
      </c>
      <c r="C62" s="89" t="s">
        <v>9</v>
      </c>
      <c r="D62" s="173">
        <v>56</v>
      </c>
      <c r="E62" s="90" t="s">
        <v>48</v>
      </c>
      <c r="F62" s="35">
        <v>0.16600000000000001</v>
      </c>
      <c r="G62" s="223">
        <v>25</v>
      </c>
      <c r="H62" s="223">
        <v>25</v>
      </c>
      <c r="I62" s="87"/>
      <c r="K62" s="82" t="s">
        <v>377</v>
      </c>
      <c r="L62" s="82" t="s">
        <v>451</v>
      </c>
      <c r="M62" s="177" t="s">
        <v>449</v>
      </c>
      <c r="N62" s="170" t="s">
        <v>437</v>
      </c>
      <c r="O62" s="170">
        <v>35.180268555663197</v>
      </c>
      <c r="P62" s="170" t="s">
        <v>437</v>
      </c>
      <c r="Q62" s="170" t="s">
        <v>437</v>
      </c>
      <c r="R62" s="170" t="s">
        <v>437</v>
      </c>
      <c r="S62" s="170" t="s">
        <v>437</v>
      </c>
      <c r="T62" s="170" t="s">
        <v>437</v>
      </c>
      <c r="U62" s="170" t="s">
        <v>437</v>
      </c>
      <c r="V62" s="170" t="s">
        <v>437</v>
      </c>
      <c r="W62" s="170" t="s">
        <v>437</v>
      </c>
      <c r="X62" s="170" t="s">
        <v>437</v>
      </c>
      <c r="Y62" s="170" t="s">
        <v>437</v>
      </c>
      <c r="Z62" s="170" t="s">
        <v>437</v>
      </c>
      <c r="AA62" s="170" t="s">
        <v>437</v>
      </c>
      <c r="AB62" s="169">
        <v>0.86504310173745402</v>
      </c>
      <c r="AC62" s="171">
        <v>1.6749296429198099</v>
      </c>
      <c r="AD62" s="170" t="s">
        <v>437</v>
      </c>
      <c r="AE62" s="170" t="s">
        <v>437</v>
      </c>
      <c r="AF62" s="170" t="s">
        <v>437</v>
      </c>
      <c r="AG62" s="170" t="s">
        <v>437</v>
      </c>
      <c r="AH62" s="170" t="s">
        <v>437</v>
      </c>
      <c r="AI62" s="170" t="s">
        <v>437</v>
      </c>
      <c r="AJ62" s="170" t="s">
        <v>437</v>
      </c>
      <c r="AK62" s="170" t="s">
        <v>437</v>
      </c>
    </row>
    <row r="63" spans="1:37" ht="29.4" thickBot="1" x14ac:dyDescent="0.35">
      <c r="A63" s="14" t="s">
        <v>154</v>
      </c>
      <c r="B63" s="92" t="s">
        <v>162</v>
      </c>
      <c r="C63" s="92" t="s">
        <v>9</v>
      </c>
      <c r="D63" s="175">
        <v>56</v>
      </c>
      <c r="E63" s="93" t="s">
        <v>48</v>
      </c>
      <c r="F63" s="94">
        <v>0.16600000000000001</v>
      </c>
      <c r="G63" s="229">
        <v>40</v>
      </c>
      <c r="H63" s="229">
        <v>40</v>
      </c>
      <c r="I63" s="88"/>
      <c r="J63" s="174">
        <f>COUNT(G56:H63)/2</f>
        <v>8</v>
      </c>
      <c r="K63" s="82" t="s">
        <v>377</v>
      </c>
      <c r="L63" s="82" t="s">
        <v>451</v>
      </c>
      <c r="M63" s="177" t="s">
        <v>449</v>
      </c>
      <c r="N63" s="170" t="s">
        <v>437</v>
      </c>
      <c r="O63" s="170">
        <v>35.669888305734197</v>
      </c>
      <c r="P63" s="170" t="s">
        <v>437</v>
      </c>
      <c r="Q63" s="170" t="s">
        <v>437</v>
      </c>
      <c r="R63" s="170" t="s">
        <v>437</v>
      </c>
      <c r="S63" s="170" t="s">
        <v>437</v>
      </c>
      <c r="T63" s="170" t="s">
        <v>437</v>
      </c>
      <c r="U63" s="170" t="s">
        <v>437</v>
      </c>
      <c r="V63" s="170" t="s">
        <v>437</v>
      </c>
      <c r="W63" s="170" t="s">
        <v>437</v>
      </c>
      <c r="X63" s="170" t="s">
        <v>437</v>
      </c>
      <c r="Y63" s="170" t="s">
        <v>437</v>
      </c>
      <c r="Z63" s="170" t="s">
        <v>437</v>
      </c>
      <c r="AA63" s="170" t="s">
        <v>437</v>
      </c>
      <c r="AB63" s="169">
        <v>0.90209519183046005</v>
      </c>
      <c r="AC63" s="171">
        <v>1.6735032299345021</v>
      </c>
      <c r="AD63" s="170" t="s">
        <v>437</v>
      </c>
      <c r="AE63" s="170" t="s">
        <v>437</v>
      </c>
      <c r="AF63" s="170" t="s">
        <v>437</v>
      </c>
      <c r="AG63" s="170" t="s">
        <v>437</v>
      </c>
      <c r="AH63" s="170" t="s">
        <v>437</v>
      </c>
      <c r="AI63" s="170" t="s">
        <v>437</v>
      </c>
      <c r="AJ63" s="170" t="s">
        <v>437</v>
      </c>
      <c r="AK63" s="170" t="s">
        <v>437</v>
      </c>
    </row>
    <row r="64" spans="1:37" ht="28.8" x14ac:dyDescent="0.3">
      <c r="A64" s="11" t="s">
        <v>163</v>
      </c>
      <c r="B64" s="89" t="s">
        <v>164</v>
      </c>
      <c r="C64" s="89" t="s">
        <v>9</v>
      </c>
      <c r="D64" s="173">
        <v>56</v>
      </c>
      <c r="E64" s="90" t="s">
        <v>48</v>
      </c>
      <c r="F64" s="95">
        <v>0.5</v>
      </c>
      <c r="G64" s="223">
        <v>35</v>
      </c>
      <c r="H64" s="223">
        <v>35</v>
      </c>
      <c r="I64" s="87"/>
      <c r="K64" s="82" t="s">
        <v>377</v>
      </c>
      <c r="L64" s="82" t="s">
        <v>451</v>
      </c>
      <c r="M64" s="177" t="s">
        <v>449</v>
      </c>
      <c r="N64" s="170" t="s">
        <v>437</v>
      </c>
      <c r="O64" s="170">
        <v>93.984186936690406</v>
      </c>
      <c r="P64" s="170" t="s">
        <v>437</v>
      </c>
      <c r="Q64" s="170" t="s">
        <v>437</v>
      </c>
      <c r="R64" s="170" t="s">
        <v>437</v>
      </c>
      <c r="S64" s="170" t="s">
        <v>437</v>
      </c>
      <c r="T64" s="170" t="s">
        <v>437</v>
      </c>
      <c r="U64" s="170" t="s">
        <v>437</v>
      </c>
      <c r="V64" s="170" t="s">
        <v>437</v>
      </c>
      <c r="W64" s="170" t="s">
        <v>437</v>
      </c>
      <c r="X64" s="170" t="s">
        <v>437</v>
      </c>
      <c r="Y64" s="170" t="s">
        <v>437</v>
      </c>
      <c r="Z64" s="170" t="s">
        <v>437</v>
      </c>
      <c r="AA64" s="170" t="s">
        <v>437</v>
      </c>
      <c r="AB64" s="171">
        <v>2.6720394535314602</v>
      </c>
      <c r="AC64" s="171">
        <v>4.8287595189338397</v>
      </c>
      <c r="AD64" s="170" t="s">
        <v>437</v>
      </c>
      <c r="AE64" s="170" t="s">
        <v>437</v>
      </c>
      <c r="AF64" s="170" t="s">
        <v>437</v>
      </c>
      <c r="AG64" s="170" t="s">
        <v>437</v>
      </c>
      <c r="AH64" s="170" t="s">
        <v>437</v>
      </c>
      <c r="AI64" s="170" t="s">
        <v>437</v>
      </c>
      <c r="AJ64" s="170" t="s">
        <v>437</v>
      </c>
      <c r="AK64" s="170" t="s">
        <v>437</v>
      </c>
    </row>
    <row r="65" spans="1:37" ht="28.8" x14ac:dyDescent="0.3">
      <c r="A65" s="11" t="s">
        <v>163</v>
      </c>
      <c r="B65" s="89" t="s">
        <v>165</v>
      </c>
      <c r="C65" s="89" t="s">
        <v>9</v>
      </c>
      <c r="D65" s="173">
        <v>56</v>
      </c>
      <c r="E65" s="90" t="s">
        <v>48</v>
      </c>
      <c r="F65" s="95">
        <v>0.5</v>
      </c>
      <c r="G65" s="223">
        <v>45</v>
      </c>
      <c r="H65" s="223">
        <v>45</v>
      </c>
      <c r="I65" s="87"/>
      <c r="K65" s="82" t="s">
        <v>377</v>
      </c>
      <c r="L65" s="82" t="s">
        <v>451</v>
      </c>
      <c r="M65" s="177" t="s">
        <v>449</v>
      </c>
      <c r="N65" s="170" t="s">
        <v>437</v>
      </c>
      <c r="O65" s="170">
        <v>113.9822303896248</v>
      </c>
      <c r="P65" s="170" t="s">
        <v>437</v>
      </c>
      <c r="Q65" s="170" t="s">
        <v>437</v>
      </c>
      <c r="R65" s="170" t="s">
        <v>437</v>
      </c>
      <c r="S65" s="170" t="s">
        <v>437</v>
      </c>
      <c r="T65" s="170" t="s">
        <v>437</v>
      </c>
      <c r="U65" s="170" t="s">
        <v>437</v>
      </c>
      <c r="V65" s="170" t="s">
        <v>437</v>
      </c>
      <c r="W65" s="170" t="s">
        <v>437</v>
      </c>
      <c r="X65" s="170" t="s">
        <v>437</v>
      </c>
      <c r="Y65" s="170" t="s">
        <v>437</v>
      </c>
      <c r="Z65" s="170" t="s">
        <v>437</v>
      </c>
      <c r="AA65" s="170" t="s">
        <v>437</v>
      </c>
      <c r="AB65" s="171">
        <v>3.1571412543884798</v>
      </c>
      <c r="AC65" s="171">
        <v>5.7237726298629203</v>
      </c>
      <c r="AD65" s="170" t="s">
        <v>437</v>
      </c>
      <c r="AE65" s="170" t="s">
        <v>437</v>
      </c>
      <c r="AF65" s="170" t="s">
        <v>437</v>
      </c>
      <c r="AG65" s="170" t="s">
        <v>437</v>
      </c>
      <c r="AH65" s="170" t="s">
        <v>437</v>
      </c>
      <c r="AI65" s="170" t="s">
        <v>437</v>
      </c>
      <c r="AJ65" s="170" t="s">
        <v>437</v>
      </c>
      <c r="AK65" s="170" t="s">
        <v>437</v>
      </c>
    </row>
    <row r="66" spans="1:37" ht="28.8" x14ac:dyDescent="0.3">
      <c r="A66" s="11" t="s">
        <v>163</v>
      </c>
      <c r="B66" s="89" t="s">
        <v>166</v>
      </c>
      <c r="C66" s="89" t="s">
        <v>9</v>
      </c>
      <c r="D66" s="173">
        <v>56</v>
      </c>
      <c r="E66" s="90" t="s">
        <v>48</v>
      </c>
      <c r="F66" s="95">
        <v>0.5</v>
      </c>
      <c r="G66" s="223">
        <v>45</v>
      </c>
      <c r="H66" s="223">
        <v>45</v>
      </c>
      <c r="I66" s="87"/>
      <c r="K66" s="82" t="s">
        <v>377</v>
      </c>
      <c r="L66" s="82" t="s">
        <v>451</v>
      </c>
      <c r="M66" s="177" t="s">
        <v>449</v>
      </c>
      <c r="N66" s="170" t="s">
        <v>437</v>
      </c>
      <c r="O66" s="170">
        <v>87.7454662462644</v>
      </c>
      <c r="P66" s="170" t="s">
        <v>437</v>
      </c>
      <c r="Q66" s="170" t="s">
        <v>437</v>
      </c>
      <c r="R66" s="170" t="s">
        <v>437</v>
      </c>
      <c r="S66" s="170" t="s">
        <v>437</v>
      </c>
      <c r="T66" s="170" t="s">
        <v>437</v>
      </c>
      <c r="U66" s="170" t="s">
        <v>437</v>
      </c>
      <c r="V66" s="170" t="s">
        <v>437</v>
      </c>
      <c r="W66" s="170" t="s">
        <v>437</v>
      </c>
      <c r="X66" s="170" t="s">
        <v>437</v>
      </c>
      <c r="Y66" s="170" t="s">
        <v>437</v>
      </c>
      <c r="Z66" s="170" t="s">
        <v>437</v>
      </c>
      <c r="AA66" s="170" t="s">
        <v>437</v>
      </c>
      <c r="AB66" s="171">
        <v>2.8798074442119601</v>
      </c>
      <c r="AC66" s="171">
        <v>4.8156029409152401</v>
      </c>
      <c r="AD66" s="170" t="s">
        <v>437</v>
      </c>
      <c r="AE66" s="170" t="s">
        <v>437</v>
      </c>
      <c r="AF66" s="170" t="s">
        <v>437</v>
      </c>
      <c r="AG66" s="170" t="s">
        <v>437</v>
      </c>
      <c r="AH66" s="170" t="s">
        <v>437</v>
      </c>
      <c r="AI66" s="170" t="s">
        <v>437</v>
      </c>
      <c r="AJ66" s="170" t="s">
        <v>437</v>
      </c>
      <c r="AK66" s="170" t="s">
        <v>437</v>
      </c>
    </row>
    <row r="67" spans="1:37" ht="28.8" x14ac:dyDescent="0.3">
      <c r="A67" s="11" t="s">
        <v>163</v>
      </c>
      <c r="B67" s="89" t="s">
        <v>167</v>
      </c>
      <c r="C67" s="89" t="s">
        <v>9</v>
      </c>
      <c r="D67" s="173">
        <v>56</v>
      </c>
      <c r="E67" s="90" t="s">
        <v>48</v>
      </c>
      <c r="F67" s="95">
        <v>0.5</v>
      </c>
      <c r="G67" s="223">
        <v>35</v>
      </c>
      <c r="H67" s="223">
        <v>35</v>
      </c>
      <c r="I67" s="87"/>
      <c r="K67" s="82" t="s">
        <v>377</v>
      </c>
      <c r="L67" s="82" t="s">
        <v>451</v>
      </c>
      <c r="M67" s="177" t="s">
        <v>449</v>
      </c>
      <c r="N67" s="170" t="s">
        <v>437</v>
      </c>
      <c r="O67" s="170">
        <v>87.336961854947006</v>
      </c>
      <c r="P67" s="170" t="s">
        <v>437</v>
      </c>
      <c r="Q67" s="170" t="s">
        <v>437</v>
      </c>
      <c r="R67" s="170" t="s">
        <v>437</v>
      </c>
      <c r="S67" s="170" t="s">
        <v>437</v>
      </c>
      <c r="T67" s="170" t="s">
        <v>437</v>
      </c>
      <c r="U67" s="170" t="s">
        <v>437</v>
      </c>
      <c r="V67" s="170" t="s">
        <v>437</v>
      </c>
      <c r="W67" s="170" t="s">
        <v>437</v>
      </c>
      <c r="X67" s="170" t="s">
        <v>437</v>
      </c>
      <c r="Y67" s="170" t="s">
        <v>437</v>
      </c>
      <c r="Z67" s="170" t="s">
        <v>437</v>
      </c>
      <c r="AA67" s="170" t="s">
        <v>437</v>
      </c>
      <c r="AB67" s="171">
        <v>3.0867287765791001</v>
      </c>
      <c r="AC67" s="171">
        <v>4.9241354265932404</v>
      </c>
      <c r="AD67" s="170" t="s">
        <v>437</v>
      </c>
      <c r="AE67" s="170" t="s">
        <v>437</v>
      </c>
      <c r="AF67" s="170" t="s">
        <v>437</v>
      </c>
      <c r="AG67" s="170" t="s">
        <v>437</v>
      </c>
      <c r="AH67" s="170" t="s">
        <v>437</v>
      </c>
      <c r="AI67" s="170" t="s">
        <v>437</v>
      </c>
      <c r="AJ67" s="170" t="s">
        <v>437</v>
      </c>
      <c r="AK67" s="170" t="s">
        <v>437</v>
      </c>
    </row>
    <row r="68" spans="1:37" ht="28.8" x14ac:dyDescent="0.3">
      <c r="A68" s="11" t="s">
        <v>163</v>
      </c>
      <c r="B68" s="89" t="s">
        <v>168</v>
      </c>
      <c r="C68" s="89" t="s">
        <v>9</v>
      </c>
      <c r="D68" s="173">
        <v>56</v>
      </c>
      <c r="E68" s="90" t="s">
        <v>48</v>
      </c>
      <c r="F68" s="95">
        <v>0.5</v>
      </c>
      <c r="G68" s="223">
        <v>35</v>
      </c>
      <c r="H68" s="223">
        <v>35</v>
      </c>
      <c r="I68" s="87"/>
      <c r="K68" s="82" t="s">
        <v>377</v>
      </c>
      <c r="L68" s="82" t="s">
        <v>451</v>
      </c>
      <c r="M68" s="177" t="s">
        <v>449</v>
      </c>
      <c r="N68" s="170" t="s">
        <v>437</v>
      </c>
      <c r="O68" s="170">
        <v>119.2595044437188</v>
      </c>
      <c r="P68" s="170" t="s">
        <v>437</v>
      </c>
      <c r="Q68" s="170" t="s">
        <v>437</v>
      </c>
      <c r="R68" s="170" t="s">
        <v>437</v>
      </c>
      <c r="S68" s="170" t="s">
        <v>437</v>
      </c>
      <c r="T68" s="170" t="s">
        <v>437</v>
      </c>
      <c r="U68" s="170" t="s">
        <v>437</v>
      </c>
      <c r="V68" s="170" t="s">
        <v>437</v>
      </c>
      <c r="W68" s="170" t="s">
        <v>437</v>
      </c>
      <c r="X68" s="170" t="s">
        <v>437</v>
      </c>
      <c r="Y68" s="170" t="s">
        <v>437</v>
      </c>
      <c r="Z68" s="170" t="s">
        <v>437</v>
      </c>
      <c r="AA68" s="170" t="s">
        <v>437</v>
      </c>
      <c r="AB68" s="171">
        <v>2.7615920676939201</v>
      </c>
      <c r="AC68" s="171">
        <v>5.1892088034809403</v>
      </c>
      <c r="AD68" s="170" t="s">
        <v>437</v>
      </c>
      <c r="AE68" s="170" t="s">
        <v>437</v>
      </c>
      <c r="AF68" s="170" t="s">
        <v>437</v>
      </c>
      <c r="AG68" s="170" t="s">
        <v>437</v>
      </c>
      <c r="AH68" s="170" t="s">
        <v>437</v>
      </c>
      <c r="AI68" s="170" t="s">
        <v>437</v>
      </c>
      <c r="AJ68" s="170" t="s">
        <v>437</v>
      </c>
      <c r="AK68" s="170" t="s">
        <v>437</v>
      </c>
    </row>
    <row r="69" spans="1:37" ht="19.05" customHeight="1" x14ac:dyDescent="0.3">
      <c r="A69" s="11" t="s">
        <v>163</v>
      </c>
      <c r="B69" s="89" t="s">
        <v>169</v>
      </c>
      <c r="C69" s="89" t="s">
        <v>9</v>
      </c>
      <c r="D69" s="173">
        <v>56</v>
      </c>
      <c r="E69" s="90" t="s">
        <v>48</v>
      </c>
      <c r="F69" s="95">
        <v>0.5</v>
      </c>
      <c r="G69" s="223">
        <v>15</v>
      </c>
      <c r="H69" s="223">
        <v>15</v>
      </c>
      <c r="I69" s="87" t="s">
        <v>170</v>
      </c>
      <c r="K69" s="82" t="s">
        <v>377</v>
      </c>
      <c r="L69" s="82" t="s">
        <v>451</v>
      </c>
      <c r="M69" s="177" t="s">
        <v>449</v>
      </c>
      <c r="N69" s="170" t="s">
        <v>437</v>
      </c>
      <c r="O69" s="170">
        <v>68.872885905459199</v>
      </c>
      <c r="P69" s="170" t="s">
        <v>437</v>
      </c>
      <c r="Q69" s="170" t="s">
        <v>437</v>
      </c>
      <c r="R69" s="170" t="s">
        <v>437</v>
      </c>
      <c r="S69" s="170" t="s">
        <v>437</v>
      </c>
      <c r="T69" s="170" t="s">
        <v>437</v>
      </c>
      <c r="U69" s="170" t="s">
        <v>437</v>
      </c>
      <c r="V69" s="170" t="s">
        <v>437</v>
      </c>
      <c r="W69" s="170" t="s">
        <v>437</v>
      </c>
      <c r="X69" s="170" t="s">
        <v>437</v>
      </c>
      <c r="Y69" s="170" t="s">
        <v>437</v>
      </c>
      <c r="Z69" s="170" t="s">
        <v>437</v>
      </c>
      <c r="AA69" s="170" t="s">
        <v>437</v>
      </c>
      <c r="AB69" s="171">
        <v>1.856289513025438</v>
      </c>
      <c r="AC69" s="171">
        <v>2.5961008550380198</v>
      </c>
      <c r="AD69" s="170" t="s">
        <v>437</v>
      </c>
      <c r="AE69" s="170" t="s">
        <v>437</v>
      </c>
      <c r="AF69" s="170" t="s">
        <v>437</v>
      </c>
      <c r="AG69" s="170" t="s">
        <v>437</v>
      </c>
      <c r="AH69" s="170" t="s">
        <v>437</v>
      </c>
      <c r="AI69" s="170" t="s">
        <v>437</v>
      </c>
      <c r="AJ69" s="170" t="s">
        <v>437</v>
      </c>
      <c r="AK69" s="170" t="s">
        <v>437</v>
      </c>
    </row>
    <row r="70" spans="1:37" ht="28.8" x14ac:dyDescent="0.3">
      <c r="A70" s="11" t="s">
        <v>163</v>
      </c>
      <c r="B70" s="89" t="s">
        <v>171</v>
      </c>
      <c r="C70" s="89" t="s">
        <v>9</v>
      </c>
      <c r="D70" s="173">
        <v>56</v>
      </c>
      <c r="E70" s="90" t="s">
        <v>48</v>
      </c>
      <c r="F70" s="95">
        <v>0.5</v>
      </c>
      <c r="G70" s="223">
        <v>45</v>
      </c>
      <c r="H70" s="223">
        <v>45</v>
      </c>
      <c r="I70" s="87"/>
      <c r="K70" s="82" t="s">
        <v>377</v>
      </c>
      <c r="L70" s="82" t="s">
        <v>451</v>
      </c>
      <c r="M70" s="177" t="s">
        <v>449</v>
      </c>
      <c r="N70" s="170" t="s">
        <v>437</v>
      </c>
      <c r="O70" s="170">
        <v>81.946451736793804</v>
      </c>
      <c r="P70" s="170" t="s">
        <v>437</v>
      </c>
      <c r="Q70" s="170" t="s">
        <v>437</v>
      </c>
      <c r="R70" s="170" t="s">
        <v>437</v>
      </c>
      <c r="S70" s="170" t="s">
        <v>437</v>
      </c>
      <c r="T70" s="170" t="s">
        <v>437</v>
      </c>
      <c r="U70" s="170" t="s">
        <v>437</v>
      </c>
      <c r="V70" s="170" t="s">
        <v>437</v>
      </c>
      <c r="W70" s="170" t="s">
        <v>437</v>
      </c>
      <c r="X70" s="170" t="s">
        <v>437</v>
      </c>
      <c r="Y70" s="170" t="s">
        <v>437</v>
      </c>
      <c r="Z70" s="170" t="s">
        <v>437</v>
      </c>
      <c r="AA70" s="170" t="s">
        <v>437</v>
      </c>
      <c r="AB70" s="171">
        <v>2.8165172474956601</v>
      </c>
      <c r="AC70" s="171">
        <v>4.4105329335415</v>
      </c>
      <c r="AD70" s="170" t="s">
        <v>437</v>
      </c>
      <c r="AE70" s="170" t="s">
        <v>437</v>
      </c>
      <c r="AF70" s="170" t="s">
        <v>437</v>
      </c>
      <c r="AG70" s="170" t="s">
        <v>437</v>
      </c>
      <c r="AH70" s="170" t="s">
        <v>437</v>
      </c>
      <c r="AI70" s="170" t="s">
        <v>437</v>
      </c>
      <c r="AJ70" s="170" t="s">
        <v>437</v>
      </c>
      <c r="AK70" s="170" t="s">
        <v>437</v>
      </c>
    </row>
    <row r="71" spans="1:37" ht="29.4" thickBot="1" x14ac:dyDescent="0.35">
      <c r="A71" s="14" t="s">
        <v>163</v>
      </c>
      <c r="B71" s="139" t="s">
        <v>172</v>
      </c>
      <c r="C71" s="92" t="s">
        <v>9</v>
      </c>
      <c r="D71" s="182">
        <v>56</v>
      </c>
      <c r="E71" s="93" t="s">
        <v>48</v>
      </c>
      <c r="F71" s="96">
        <v>0.5</v>
      </c>
      <c r="G71" s="229">
        <v>75</v>
      </c>
      <c r="H71" s="229">
        <v>75</v>
      </c>
      <c r="I71" s="88"/>
      <c r="J71" s="174">
        <f>COUNT(G64:H71)/2</f>
        <v>8</v>
      </c>
      <c r="K71" s="82" t="s">
        <v>377</v>
      </c>
      <c r="L71" s="82" t="s">
        <v>451</v>
      </c>
      <c r="M71" s="177" t="s">
        <v>449</v>
      </c>
      <c r="N71" s="170" t="s">
        <v>437</v>
      </c>
      <c r="O71" s="170">
        <v>81.708322720536401</v>
      </c>
      <c r="P71" s="170" t="s">
        <v>437</v>
      </c>
      <c r="Q71" s="170" t="s">
        <v>437</v>
      </c>
      <c r="R71" s="170" t="s">
        <v>437</v>
      </c>
      <c r="S71" s="170" t="s">
        <v>437</v>
      </c>
      <c r="T71" s="170" t="s">
        <v>437</v>
      </c>
      <c r="U71" s="170" t="s">
        <v>437</v>
      </c>
      <c r="V71" s="170" t="s">
        <v>437</v>
      </c>
      <c r="W71" s="170" t="s">
        <v>437</v>
      </c>
      <c r="X71" s="170" t="s">
        <v>437</v>
      </c>
      <c r="Y71" s="170" t="s">
        <v>437</v>
      </c>
      <c r="Z71" s="170" t="s">
        <v>437</v>
      </c>
      <c r="AA71" s="170" t="s">
        <v>437</v>
      </c>
      <c r="AB71" s="171">
        <v>2.4364970544276798</v>
      </c>
      <c r="AC71" s="171">
        <v>4.2400128322510202</v>
      </c>
      <c r="AD71" s="170" t="s">
        <v>437</v>
      </c>
      <c r="AE71" s="170" t="s">
        <v>437</v>
      </c>
      <c r="AF71" s="170" t="s">
        <v>437</v>
      </c>
      <c r="AG71" s="170" t="s">
        <v>437</v>
      </c>
      <c r="AH71" s="170" t="s">
        <v>437</v>
      </c>
      <c r="AI71" s="170" t="s">
        <v>437</v>
      </c>
      <c r="AJ71" s="170" t="s">
        <v>437</v>
      </c>
      <c r="AK71" s="170" t="s">
        <v>437</v>
      </c>
    </row>
    <row r="72" spans="1:37" x14ac:dyDescent="0.3">
      <c r="A72" s="127"/>
      <c r="B72" s="135" t="e">
        <f>#REF!</f>
        <v>#REF!</v>
      </c>
      <c r="C72" s="135"/>
      <c r="D72" s="183"/>
      <c r="E72" s="136"/>
      <c r="F72" s="137"/>
      <c r="G72" s="129"/>
      <c r="H72" s="129"/>
      <c r="I72" s="138"/>
      <c r="J72" s="174"/>
      <c r="K72" s="82" t="s">
        <v>377</v>
      </c>
      <c r="L72" s="82" t="s">
        <v>451</v>
      </c>
      <c r="M72" s="177" t="s">
        <v>449</v>
      </c>
      <c r="N72" s="170" t="s">
        <v>437</v>
      </c>
      <c r="O72" s="170">
        <v>82.716318104070993</v>
      </c>
      <c r="P72" s="170" t="s">
        <v>437</v>
      </c>
      <c r="Q72" s="170" t="s">
        <v>437</v>
      </c>
      <c r="R72" s="170" t="s">
        <v>437</v>
      </c>
      <c r="S72" s="170" t="s">
        <v>437</v>
      </c>
      <c r="T72" s="170" t="s">
        <v>437</v>
      </c>
      <c r="U72" s="170" t="s">
        <v>437</v>
      </c>
      <c r="V72" s="170" t="s">
        <v>437</v>
      </c>
      <c r="W72" s="170" t="s">
        <v>437</v>
      </c>
      <c r="X72" s="170" t="s">
        <v>437</v>
      </c>
      <c r="Y72" s="170" t="s">
        <v>437</v>
      </c>
      <c r="Z72" s="170" t="s">
        <v>437</v>
      </c>
      <c r="AA72" s="170" t="s">
        <v>437</v>
      </c>
      <c r="AB72" s="171">
        <v>2.3391571517287599</v>
      </c>
      <c r="AC72" s="171">
        <v>4.2110529345476602</v>
      </c>
      <c r="AD72" s="170" t="s">
        <v>437</v>
      </c>
      <c r="AE72" s="170" t="s">
        <v>437</v>
      </c>
      <c r="AF72" s="170" t="s">
        <v>437</v>
      </c>
      <c r="AG72" s="170" t="s">
        <v>437</v>
      </c>
      <c r="AH72" s="170" t="s">
        <v>437</v>
      </c>
      <c r="AI72" s="170" t="s">
        <v>437</v>
      </c>
      <c r="AJ72" s="170" t="s">
        <v>437</v>
      </c>
      <c r="AK72" s="170" t="s">
        <v>437</v>
      </c>
    </row>
    <row r="73" spans="1:37" ht="28.8" x14ac:dyDescent="0.3">
      <c r="A73" s="11" t="s">
        <v>173</v>
      </c>
      <c r="B73" s="89" t="s">
        <v>174</v>
      </c>
      <c r="C73" s="89" t="s">
        <v>9</v>
      </c>
      <c r="D73" s="173">
        <v>56</v>
      </c>
      <c r="E73" s="90" t="s">
        <v>48</v>
      </c>
      <c r="F73" s="95">
        <v>1</v>
      </c>
      <c r="G73" s="223">
        <v>35</v>
      </c>
      <c r="H73" s="223">
        <v>35</v>
      </c>
      <c r="I73" s="87"/>
      <c r="K73" s="82" t="s">
        <v>376</v>
      </c>
      <c r="L73" s="82" t="s">
        <v>452</v>
      </c>
      <c r="M73" s="177" t="s">
        <v>449</v>
      </c>
      <c r="N73" s="176" t="s">
        <v>437</v>
      </c>
      <c r="O73" s="176">
        <v>160.44783726745902</v>
      </c>
      <c r="P73" s="176" t="s">
        <v>437</v>
      </c>
      <c r="Q73" s="176" t="s">
        <v>437</v>
      </c>
      <c r="R73" s="176" t="s">
        <v>437</v>
      </c>
      <c r="S73" s="176" t="s">
        <v>437</v>
      </c>
      <c r="T73" s="176" t="s">
        <v>437</v>
      </c>
      <c r="U73" s="176" t="s">
        <v>437</v>
      </c>
      <c r="V73" s="176" t="s">
        <v>437</v>
      </c>
      <c r="W73" s="176" t="s">
        <v>437</v>
      </c>
      <c r="X73" s="176" t="s">
        <v>437</v>
      </c>
      <c r="Y73" s="176" t="s">
        <v>437</v>
      </c>
      <c r="Z73" s="176" t="s">
        <v>437</v>
      </c>
      <c r="AA73" s="176" t="s">
        <v>437</v>
      </c>
      <c r="AB73" s="171">
        <v>5.2964745755562701</v>
      </c>
      <c r="AC73" s="171">
        <v>8.2944709413663897</v>
      </c>
      <c r="AD73" s="176" t="s">
        <v>437</v>
      </c>
      <c r="AE73" s="176" t="s">
        <v>437</v>
      </c>
      <c r="AF73" s="176" t="s">
        <v>437</v>
      </c>
      <c r="AG73" s="176" t="s">
        <v>437</v>
      </c>
      <c r="AH73" s="176" t="s">
        <v>437</v>
      </c>
      <c r="AI73" s="176" t="s">
        <v>437</v>
      </c>
      <c r="AJ73" s="176" t="s">
        <v>437</v>
      </c>
      <c r="AK73" s="176" t="s">
        <v>437</v>
      </c>
    </row>
    <row r="74" spans="1:37" ht="28.8" x14ac:dyDescent="0.3">
      <c r="A74" s="11" t="s">
        <v>173</v>
      </c>
      <c r="B74" s="89" t="s">
        <v>175</v>
      </c>
      <c r="C74" s="89" t="s">
        <v>9</v>
      </c>
      <c r="D74" s="173">
        <v>56</v>
      </c>
      <c r="E74" s="90" t="s">
        <v>48</v>
      </c>
      <c r="F74" s="95">
        <v>1</v>
      </c>
      <c r="G74" s="223">
        <v>35</v>
      </c>
      <c r="H74" s="223">
        <v>35</v>
      </c>
      <c r="I74" s="86" t="s">
        <v>146</v>
      </c>
      <c r="K74" s="82" t="s">
        <v>376</v>
      </c>
      <c r="L74" s="82" t="s">
        <v>452</v>
      </c>
      <c r="M74" s="177" t="s">
        <v>449</v>
      </c>
      <c r="N74" s="176" t="s">
        <v>437</v>
      </c>
      <c r="O74" s="176">
        <v>146.929887133156</v>
      </c>
      <c r="P74" s="176" t="s">
        <v>437</v>
      </c>
      <c r="Q74" s="176" t="s">
        <v>437</v>
      </c>
      <c r="R74" s="176" t="s">
        <v>437</v>
      </c>
      <c r="S74" s="176" t="s">
        <v>437</v>
      </c>
      <c r="T74" s="176" t="s">
        <v>437</v>
      </c>
      <c r="U74" s="176" t="s">
        <v>437</v>
      </c>
      <c r="V74" s="176" t="s">
        <v>437</v>
      </c>
      <c r="W74" s="176" t="s">
        <v>437</v>
      </c>
      <c r="X74" s="176" t="s">
        <v>437</v>
      </c>
      <c r="Y74" s="176" t="s">
        <v>437</v>
      </c>
      <c r="Z74" s="176" t="s">
        <v>437</v>
      </c>
      <c r="AA74" s="176" t="s">
        <v>437</v>
      </c>
      <c r="AB74" s="171">
        <v>5.4559337287852907</v>
      </c>
      <c r="AC74" s="171">
        <v>8.9293417847024497</v>
      </c>
      <c r="AD74" s="176" t="s">
        <v>437</v>
      </c>
      <c r="AE74" s="176" t="s">
        <v>437</v>
      </c>
      <c r="AF74" s="176" t="s">
        <v>437</v>
      </c>
      <c r="AG74" s="176" t="s">
        <v>437</v>
      </c>
      <c r="AH74" s="176" t="s">
        <v>437</v>
      </c>
      <c r="AI74" s="176" t="s">
        <v>437</v>
      </c>
      <c r="AJ74" s="176" t="s">
        <v>437</v>
      </c>
      <c r="AK74" s="176" t="s">
        <v>437</v>
      </c>
    </row>
    <row r="75" spans="1:37" ht="28.8" x14ac:dyDescent="0.3">
      <c r="A75" s="11" t="s">
        <v>173</v>
      </c>
      <c r="B75" s="89" t="s">
        <v>176</v>
      </c>
      <c r="C75" s="89" t="s">
        <v>9</v>
      </c>
      <c r="D75" s="173">
        <v>56</v>
      </c>
      <c r="E75" s="90" t="s">
        <v>48</v>
      </c>
      <c r="F75" s="95">
        <v>1</v>
      </c>
      <c r="G75" s="223">
        <v>35</v>
      </c>
      <c r="H75" s="223">
        <v>35</v>
      </c>
      <c r="I75" s="87"/>
      <c r="K75" s="82" t="s">
        <v>376</v>
      </c>
      <c r="L75" s="82" t="s">
        <v>452</v>
      </c>
      <c r="M75" s="177" t="s">
        <v>449</v>
      </c>
      <c r="N75" s="176" t="s">
        <v>437</v>
      </c>
      <c r="O75" s="176">
        <v>122.845049944357</v>
      </c>
      <c r="P75" s="176" t="s">
        <v>437</v>
      </c>
      <c r="Q75" s="176" t="s">
        <v>437</v>
      </c>
      <c r="R75" s="176" t="s">
        <v>437</v>
      </c>
      <c r="S75" s="176" t="s">
        <v>437</v>
      </c>
      <c r="T75" s="176" t="s">
        <v>437</v>
      </c>
      <c r="U75" s="176" t="s">
        <v>437</v>
      </c>
      <c r="V75" s="176" t="s">
        <v>437</v>
      </c>
      <c r="W75" s="176" t="s">
        <v>437</v>
      </c>
      <c r="X75" s="176" t="s">
        <v>437</v>
      </c>
      <c r="Y75" s="176" t="s">
        <v>437</v>
      </c>
      <c r="Z75" s="176" t="s">
        <v>437</v>
      </c>
      <c r="AA75" s="176" t="s">
        <v>437</v>
      </c>
      <c r="AB75" s="171">
        <v>5.7982443380648103</v>
      </c>
      <c r="AC75" s="171">
        <v>8.0626113693860493</v>
      </c>
      <c r="AD75" s="176" t="s">
        <v>437</v>
      </c>
      <c r="AE75" s="176" t="s">
        <v>437</v>
      </c>
      <c r="AF75" s="176" t="s">
        <v>437</v>
      </c>
      <c r="AG75" s="176" t="s">
        <v>437</v>
      </c>
      <c r="AH75" s="176" t="s">
        <v>437</v>
      </c>
      <c r="AI75" s="176" t="s">
        <v>437</v>
      </c>
      <c r="AJ75" s="176" t="s">
        <v>437</v>
      </c>
      <c r="AK75" s="176" t="s">
        <v>437</v>
      </c>
    </row>
    <row r="76" spans="1:37" ht="28.8" x14ac:dyDescent="0.3">
      <c r="A76" s="11" t="s">
        <v>173</v>
      </c>
      <c r="B76" s="89" t="s">
        <v>177</v>
      </c>
      <c r="C76" s="89" t="s">
        <v>9</v>
      </c>
      <c r="D76" s="173">
        <v>56</v>
      </c>
      <c r="E76" s="90" t="s">
        <v>48</v>
      </c>
      <c r="F76" s="44">
        <v>1</v>
      </c>
      <c r="G76" s="223">
        <v>15</v>
      </c>
      <c r="H76" s="223">
        <v>15</v>
      </c>
      <c r="I76" s="87"/>
      <c r="K76" s="82" t="s">
        <v>376</v>
      </c>
      <c r="L76" s="82" t="s">
        <v>452</v>
      </c>
      <c r="M76" s="177" t="s">
        <v>449</v>
      </c>
      <c r="N76" s="176" t="s">
        <v>437</v>
      </c>
      <c r="O76" s="176">
        <v>138.185240871113</v>
      </c>
      <c r="P76" s="176" t="s">
        <v>437</v>
      </c>
      <c r="Q76" s="176" t="s">
        <v>437</v>
      </c>
      <c r="R76" s="176" t="s">
        <v>437</v>
      </c>
      <c r="S76" s="176" t="s">
        <v>437</v>
      </c>
      <c r="T76" s="176" t="s">
        <v>437</v>
      </c>
      <c r="U76" s="176" t="s">
        <v>437</v>
      </c>
      <c r="V76" s="176" t="s">
        <v>437</v>
      </c>
      <c r="W76" s="176" t="s">
        <v>437</v>
      </c>
      <c r="X76" s="176" t="s">
        <v>437</v>
      </c>
      <c r="Y76" s="176" t="s">
        <v>437</v>
      </c>
      <c r="Z76" s="176" t="s">
        <v>437</v>
      </c>
      <c r="AA76" s="176" t="s">
        <v>437</v>
      </c>
      <c r="AB76" s="171">
        <v>5.0173245552572094</v>
      </c>
      <c r="AC76" s="171">
        <v>7.9074602578859006</v>
      </c>
      <c r="AD76" s="176" t="s">
        <v>437</v>
      </c>
      <c r="AE76" s="176" t="s">
        <v>437</v>
      </c>
      <c r="AF76" s="176" t="s">
        <v>437</v>
      </c>
      <c r="AG76" s="176" t="s">
        <v>437</v>
      </c>
      <c r="AH76" s="176" t="s">
        <v>437</v>
      </c>
      <c r="AI76" s="176" t="s">
        <v>437</v>
      </c>
      <c r="AJ76" s="176" t="s">
        <v>437</v>
      </c>
      <c r="AK76" s="176" t="s">
        <v>437</v>
      </c>
    </row>
    <row r="77" spans="1:37" ht="28.8" x14ac:dyDescent="0.3">
      <c r="A77" s="11" t="s">
        <v>173</v>
      </c>
      <c r="B77" s="89" t="s">
        <v>178</v>
      </c>
      <c r="C77" s="89" t="s">
        <v>9</v>
      </c>
      <c r="D77" s="173">
        <v>56</v>
      </c>
      <c r="E77" s="90" t="s">
        <v>48</v>
      </c>
      <c r="F77" s="44">
        <v>1</v>
      </c>
      <c r="G77" s="223">
        <v>55</v>
      </c>
      <c r="H77" s="223">
        <v>55</v>
      </c>
      <c r="I77" s="87"/>
      <c r="K77" s="82" t="s">
        <v>376</v>
      </c>
      <c r="L77" s="82" t="s">
        <v>452</v>
      </c>
      <c r="M77" s="177" t="s">
        <v>449</v>
      </c>
      <c r="N77" s="176" t="s">
        <v>437</v>
      </c>
      <c r="O77" s="176">
        <v>176.075450949795</v>
      </c>
      <c r="P77" s="176" t="s">
        <v>437</v>
      </c>
      <c r="Q77" s="169">
        <v>8.610990934967E-2</v>
      </c>
      <c r="R77" s="176" t="s">
        <v>437</v>
      </c>
      <c r="S77" s="176" t="s">
        <v>437</v>
      </c>
      <c r="T77" s="176" t="s">
        <v>437</v>
      </c>
      <c r="U77" s="176" t="s">
        <v>437</v>
      </c>
      <c r="V77" s="176" t="s">
        <v>437</v>
      </c>
      <c r="W77" s="176" t="s">
        <v>437</v>
      </c>
      <c r="X77" s="176" t="s">
        <v>437</v>
      </c>
      <c r="Y77" s="176" t="s">
        <v>437</v>
      </c>
      <c r="Z77" s="176" t="s">
        <v>437</v>
      </c>
      <c r="AA77" s="176" t="s">
        <v>437</v>
      </c>
      <c r="AB77" s="171">
        <v>6.1760711707986902</v>
      </c>
      <c r="AC77" s="170">
        <v>10.3056738038012</v>
      </c>
      <c r="AD77" s="176" t="s">
        <v>437</v>
      </c>
      <c r="AE77" s="176" t="s">
        <v>437</v>
      </c>
      <c r="AF77" s="176" t="s">
        <v>437</v>
      </c>
      <c r="AG77" s="176" t="s">
        <v>437</v>
      </c>
      <c r="AH77" s="176" t="s">
        <v>437</v>
      </c>
      <c r="AI77" s="176" t="s">
        <v>437</v>
      </c>
      <c r="AJ77" s="176" t="s">
        <v>437</v>
      </c>
      <c r="AK77" s="176" t="s">
        <v>437</v>
      </c>
    </row>
    <row r="78" spans="1:37" ht="28.8" x14ac:dyDescent="0.3">
      <c r="A78" s="11" t="s">
        <v>173</v>
      </c>
      <c r="B78" s="89" t="s">
        <v>179</v>
      </c>
      <c r="C78" s="89" t="s">
        <v>9</v>
      </c>
      <c r="D78" s="173">
        <v>56</v>
      </c>
      <c r="E78" s="90" t="s">
        <v>48</v>
      </c>
      <c r="F78" s="44">
        <v>1</v>
      </c>
      <c r="G78" s="223">
        <v>45</v>
      </c>
      <c r="H78" s="223">
        <v>45</v>
      </c>
      <c r="I78" s="87"/>
      <c r="K78" s="82" t="s">
        <v>376</v>
      </c>
      <c r="L78" s="82" t="s">
        <v>452</v>
      </c>
      <c r="M78" s="177" t="s">
        <v>449</v>
      </c>
      <c r="N78" s="176" t="s">
        <v>437</v>
      </c>
      <c r="O78" s="176">
        <v>233.64156706861303</v>
      </c>
      <c r="P78" s="176" t="s">
        <v>437</v>
      </c>
      <c r="Q78" s="176" t="s">
        <v>437</v>
      </c>
      <c r="R78" s="176" t="s">
        <v>437</v>
      </c>
      <c r="S78" s="176" t="s">
        <v>437</v>
      </c>
      <c r="T78" s="176" t="s">
        <v>437</v>
      </c>
      <c r="U78" s="176" t="s">
        <v>437</v>
      </c>
      <c r="V78" s="176" t="s">
        <v>437</v>
      </c>
      <c r="W78" s="176" t="s">
        <v>437</v>
      </c>
      <c r="X78" s="176" t="s">
        <v>437</v>
      </c>
      <c r="Y78" s="176" t="s">
        <v>437</v>
      </c>
      <c r="Z78" s="176" t="s">
        <v>437</v>
      </c>
      <c r="AA78" s="176" t="s">
        <v>437</v>
      </c>
      <c r="AB78" s="171">
        <v>6.301608894548461</v>
      </c>
      <c r="AC78" s="170">
        <v>11.635454403282798</v>
      </c>
      <c r="AD78" s="176" t="s">
        <v>437</v>
      </c>
      <c r="AE78" s="176" t="s">
        <v>437</v>
      </c>
      <c r="AF78" s="176" t="s">
        <v>437</v>
      </c>
      <c r="AG78" s="176" t="s">
        <v>437</v>
      </c>
      <c r="AH78" s="176" t="s">
        <v>437</v>
      </c>
      <c r="AI78" s="176" t="s">
        <v>437</v>
      </c>
      <c r="AJ78" s="176" t="s">
        <v>437</v>
      </c>
      <c r="AK78" s="176" t="s">
        <v>437</v>
      </c>
    </row>
    <row r="79" spans="1:37" ht="17.100000000000001" customHeight="1" x14ac:dyDescent="0.3">
      <c r="A79" s="11" t="s">
        <v>173</v>
      </c>
      <c r="B79" s="89" t="s">
        <v>180</v>
      </c>
      <c r="C79" s="89" t="s">
        <v>9</v>
      </c>
      <c r="D79" s="173">
        <v>56</v>
      </c>
      <c r="E79" s="90" t="s">
        <v>48</v>
      </c>
      <c r="F79" s="44">
        <v>1</v>
      </c>
      <c r="G79" s="223">
        <v>35</v>
      </c>
      <c r="H79" s="223">
        <v>35</v>
      </c>
      <c r="I79" s="87" t="s">
        <v>181</v>
      </c>
      <c r="K79" s="82" t="s">
        <v>376</v>
      </c>
      <c r="L79" s="82" t="s">
        <v>452</v>
      </c>
      <c r="M79" s="177" t="s">
        <v>449</v>
      </c>
      <c r="N79" s="171">
        <v>1.9368863982843099</v>
      </c>
      <c r="O79" s="176">
        <v>130.240650497074</v>
      </c>
      <c r="P79" s="176" t="s">
        <v>437</v>
      </c>
      <c r="Q79" s="176" t="s">
        <v>437</v>
      </c>
      <c r="R79" s="176" t="s">
        <v>437</v>
      </c>
      <c r="S79" s="176" t="s">
        <v>437</v>
      </c>
      <c r="T79" s="176" t="s">
        <v>437</v>
      </c>
      <c r="U79" s="176" t="s">
        <v>437</v>
      </c>
      <c r="V79" s="176" t="s">
        <v>437</v>
      </c>
      <c r="W79" s="176" t="s">
        <v>437</v>
      </c>
      <c r="X79" s="176" t="s">
        <v>437</v>
      </c>
      <c r="Y79" s="176" t="s">
        <v>437</v>
      </c>
      <c r="Z79" s="176" t="s">
        <v>437</v>
      </c>
      <c r="AA79" s="176" t="s">
        <v>437</v>
      </c>
      <c r="AB79" s="171">
        <v>5.8917647707348593</v>
      </c>
      <c r="AC79" s="171">
        <v>8.2578025152014298</v>
      </c>
      <c r="AD79" s="176" t="s">
        <v>437</v>
      </c>
      <c r="AE79" s="176" t="s">
        <v>437</v>
      </c>
      <c r="AF79" s="176" t="s">
        <v>437</v>
      </c>
      <c r="AG79" s="176" t="s">
        <v>437</v>
      </c>
      <c r="AH79" s="176" t="s">
        <v>437</v>
      </c>
      <c r="AI79" s="176" t="s">
        <v>437</v>
      </c>
      <c r="AJ79" s="176" t="s">
        <v>437</v>
      </c>
      <c r="AK79" s="176" t="s">
        <v>437</v>
      </c>
    </row>
    <row r="80" spans="1:37" ht="29.4" thickBot="1" x14ac:dyDescent="0.35">
      <c r="A80" s="14" t="s">
        <v>173</v>
      </c>
      <c r="B80" s="92" t="s">
        <v>182</v>
      </c>
      <c r="C80" s="92" t="s">
        <v>9</v>
      </c>
      <c r="D80" s="175">
        <v>56</v>
      </c>
      <c r="E80" s="93" t="s">
        <v>48</v>
      </c>
      <c r="F80" s="45">
        <v>1</v>
      </c>
      <c r="G80" s="229">
        <v>35</v>
      </c>
      <c r="H80" s="229">
        <v>35</v>
      </c>
      <c r="I80" s="88"/>
      <c r="J80" s="174">
        <f>COUNT(G73:H80)/2</f>
        <v>8</v>
      </c>
      <c r="K80" s="82" t="s">
        <v>376</v>
      </c>
      <c r="L80" s="82" t="s">
        <v>452</v>
      </c>
      <c r="M80" s="177" t="s">
        <v>449</v>
      </c>
      <c r="N80" s="176" t="s">
        <v>437</v>
      </c>
      <c r="O80" s="176">
        <v>157.20877205081399</v>
      </c>
      <c r="P80" s="176" t="s">
        <v>437</v>
      </c>
      <c r="Q80" s="176" t="s">
        <v>437</v>
      </c>
      <c r="R80" s="176" t="s">
        <v>437</v>
      </c>
      <c r="S80" s="176" t="s">
        <v>437</v>
      </c>
      <c r="T80" s="176" t="s">
        <v>437</v>
      </c>
      <c r="U80" s="176" t="s">
        <v>437</v>
      </c>
      <c r="V80" s="176" t="s">
        <v>437</v>
      </c>
      <c r="W80" s="176" t="s">
        <v>437</v>
      </c>
      <c r="X80" s="176" t="s">
        <v>437</v>
      </c>
      <c r="Y80" s="176" t="s">
        <v>437</v>
      </c>
      <c r="Z80" s="176" t="s">
        <v>437</v>
      </c>
      <c r="AA80" s="176" t="s">
        <v>437</v>
      </c>
      <c r="AB80" s="171">
        <v>5.4385394157469502</v>
      </c>
      <c r="AC80" s="171">
        <v>8.6091209060872984</v>
      </c>
      <c r="AD80" s="176" t="s">
        <v>437</v>
      </c>
      <c r="AE80" s="176" t="s">
        <v>437</v>
      </c>
      <c r="AF80" s="176" t="s">
        <v>437</v>
      </c>
      <c r="AG80" s="176" t="s">
        <v>437</v>
      </c>
      <c r="AH80" s="176" t="s">
        <v>437</v>
      </c>
      <c r="AI80" s="176" t="s">
        <v>437</v>
      </c>
      <c r="AJ80" s="176" t="s">
        <v>437</v>
      </c>
      <c r="AK80" s="176" t="s">
        <v>437</v>
      </c>
    </row>
    <row r="81" spans="1:37" ht="28.8" x14ac:dyDescent="0.3">
      <c r="A81" s="11" t="s">
        <v>183</v>
      </c>
      <c r="B81" s="89" t="s">
        <v>184</v>
      </c>
      <c r="C81" s="89" t="s">
        <v>9</v>
      </c>
      <c r="D81" s="173">
        <v>56</v>
      </c>
      <c r="E81" s="90" t="s">
        <v>48</v>
      </c>
      <c r="F81" s="95">
        <v>1.5</v>
      </c>
      <c r="G81" s="223">
        <v>40</v>
      </c>
      <c r="H81" s="223">
        <v>40</v>
      </c>
      <c r="I81" s="86" t="s">
        <v>185</v>
      </c>
      <c r="K81" s="82" t="s">
        <v>376</v>
      </c>
      <c r="L81" s="82" t="s">
        <v>452</v>
      </c>
      <c r="M81" s="177" t="s">
        <v>449</v>
      </c>
      <c r="N81" s="176" t="s">
        <v>437</v>
      </c>
      <c r="O81" s="176">
        <v>223.647653501918</v>
      </c>
      <c r="P81" s="176" t="s">
        <v>437</v>
      </c>
      <c r="Q81" s="176" t="s">
        <v>437</v>
      </c>
      <c r="R81" s="176" t="s">
        <v>437</v>
      </c>
      <c r="S81" s="176" t="s">
        <v>437</v>
      </c>
      <c r="T81" s="176" t="s">
        <v>437</v>
      </c>
      <c r="U81" s="176" t="s">
        <v>437</v>
      </c>
      <c r="V81" s="176" t="s">
        <v>437</v>
      </c>
      <c r="W81" s="176" t="s">
        <v>437</v>
      </c>
      <c r="X81" s="176" t="s">
        <v>437</v>
      </c>
      <c r="Y81" s="176" t="s">
        <v>437</v>
      </c>
      <c r="Z81" s="176" t="s">
        <v>437</v>
      </c>
      <c r="AA81" s="176" t="s">
        <v>437</v>
      </c>
      <c r="AB81" s="171">
        <v>7.9781974547946302</v>
      </c>
      <c r="AC81" s="170">
        <v>12.271580663046899</v>
      </c>
      <c r="AD81" s="176" t="s">
        <v>437</v>
      </c>
      <c r="AE81" s="176" t="s">
        <v>437</v>
      </c>
      <c r="AF81" s="176" t="s">
        <v>437</v>
      </c>
      <c r="AG81" s="176" t="s">
        <v>437</v>
      </c>
      <c r="AH81" s="176" t="s">
        <v>437</v>
      </c>
      <c r="AI81" s="176" t="s">
        <v>437</v>
      </c>
      <c r="AJ81" s="176" t="s">
        <v>437</v>
      </c>
      <c r="AK81" s="176" t="s">
        <v>437</v>
      </c>
    </row>
    <row r="82" spans="1:37" ht="28.8" x14ac:dyDescent="0.3">
      <c r="A82" s="11" t="s">
        <v>183</v>
      </c>
      <c r="B82" s="140" t="s">
        <v>186</v>
      </c>
      <c r="C82" s="89" t="s">
        <v>9</v>
      </c>
      <c r="D82" s="173">
        <v>56</v>
      </c>
      <c r="E82" s="90" t="s">
        <v>48</v>
      </c>
      <c r="F82" s="95">
        <v>1.5</v>
      </c>
      <c r="G82" s="223">
        <v>65</v>
      </c>
      <c r="H82" s="223">
        <v>65</v>
      </c>
      <c r="I82" s="87"/>
      <c r="K82" s="82" t="s">
        <v>376</v>
      </c>
      <c r="L82" s="82" t="s">
        <v>452</v>
      </c>
      <c r="M82" s="177" t="s">
        <v>449</v>
      </c>
      <c r="N82" s="176" t="s">
        <v>437</v>
      </c>
      <c r="O82" s="176">
        <v>293.34173812397302</v>
      </c>
      <c r="P82" s="176" t="s">
        <v>437</v>
      </c>
      <c r="Q82" s="176" t="s">
        <v>437</v>
      </c>
      <c r="R82" s="176" t="s">
        <v>437</v>
      </c>
      <c r="S82" s="176" t="s">
        <v>437</v>
      </c>
      <c r="T82" s="176" t="s">
        <v>437</v>
      </c>
      <c r="U82" s="176" t="s">
        <v>437</v>
      </c>
      <c r="V82" s="176" t="s">
        <v>437</v>
      </c>
      <c r="W82" s="176" t="s">
        <v>437</v>
      </c>
      <c r="X82" s="176" t="s">
        <v>437</v>
      </c>
      <c r="Y82" s="176" t="s">
        <v>437</v>
      </c>
      <c r="Z82" s="176" t="s">
        <v>437</v>
      </c>
      <c r="AA82" s="176" t="s">
        <v>437</v>
      </c>
      <c r="AB82" s="171">
        <v>9.2165533905362693</v>
      </c>
      <c r="AC82" s="170">
        <v>16.517155602727701</v>
      </c>
      <c r="AD82" s="176" t="s">
        <v>437</v>
      </c>
      <c r="AE82" s="176" t="s">
        <v>437</v>
      </c>
      <c r="AF82" s="176" t="s">
        <v>437</v>
      </c>
      <c r="AG82" s="176" t="s">
        <v>437</v>
      </c>
      <c r="AH82" s="176" t="s">
        <v>437</v>
      </c>
      <c r="AI82" s="176" t="s">
        <v>437</v>
      </c>
      <c r="AJ82" s="176" t="s">
        <v>437</v>
      </c>
      <c r="AK82" s="176" t="s">
        <v>437</v>
      </c>
    </row>
    <row r="83" spans="1:37" x14ac:dyDescent="0.3">
      <c r="A83" s="11"/>
      <c r="B83" s="89" t="e">
        <f>#REF!</f>
        <v>#REF!</v>
      </c>
      <c r="C83" s="89"/>
      <c r="D83" s="173"/>
      <c r="E83" s="90"/>
      <c r="F83" s="95"/>
      <c r="G83" s="109"/>
      <c r="H83" s="109"/>
      <c r="I83" s="87"/>
      <c r="K83" s="82" t="s">
        <v>376</v>
      </c>
      <c r="L83" s="82" t="s">
        <v>452</v>
      </c>
      <c r="M83" s="177" t="s">
        <v>449</v>
      </c>
      <c r="N83" s="176" t="s">
        <v>437</v>
      </c>
      <c r="O83" s="176">
        <v>267.98605994347798</v>
      </c>
      <c r="P83" s="176" t="s">
        <v>437</v>
      </c>
      <c r="Q83" s="176" t="s">
        <v>437</v>
      </c>
      <c r="R83" s="176" t="s">
        <v>437</v>
      </c>
      <c r="S83" s="176" t="s">
        <v>437</v>
      </c>
      <c r="T83" s="176" t="s">
        <v>437</v>
      </c>
      <c r="U83" s="176" t="s">
        <v>437</v>
      </c>
      <c r="V83" s="176" t="s">
        <v>437</v>
      </c>
      <c r="W83" s="176" t="s">
        <v>437</v>
      </c>
      <c r="X83" s="176" t="s">
        <v>437</v>
      </c>
      <c r="Y83" s="176" t="s">
        <v>437</v>
      </c>
      <c r="Z83" s="176" t="s">
        <v>437</v>
      </c>
      <c r="AA83" s="176" t="s">
        <v>437</v>
      </c>
      <c r="AB83" s="171">
        <v>8.7404503367293884</v>
      </c>
      <c r="AC83" s="170">
        <v>14.9567266283593</v>
      </c>
      <c r="AD83" s="176" t="s">
        <v>437</v>
      </c>
      <c r="AE83" s="176" t="s">
        <v>437</v>
      </c>
      <c r="AF83" s="176" t="s">
        <v>437</v>
      </c>
      <c r="AG83" s="176" t="s">
        <v>437</v>
      </c>
      <c r="AH83" s="176" t="s">
        <v>437</v>
      </c>
      <c r="AI83" s="176" t="s">
        <v>437</v>
      </c>
      <c r="AJ83" s="176" t="s">
        <v>437</v>
      </c>
      <c r="AK83" s="176" t="s">
        <v>437</v>
      </c>
    </row>
    <row r="84" spans="1:37" ht="28.8" x14ac:dyDescent="0.3">
      <c r="A84" s="11" t="s">
        <v>183</v>
      </c>
      <c r="B84" s="89" t="s">
        <v>187</v>
      </c>
      <c r="C84" s="89" t="s">
        <v>9</v>
      </c>
      <c r="D84" s="173">
        <v>56</v>
      </c>
      <c r="E84" s="90" t="s">
        <v>48</v>
      </c>
      <c r="F84" s="95">
        <v>1.5</v>
      </c>
      <c r="G84" s="223">
        <v>55</v>
      </c>
      <c r="H84" s="223">
        <v>55</v>
      </c>
      <c r="I84" s="87"/>
      <c r="K84" s="82" t="s">
        <v>376</v>
      </c>
      <c r="L84" s="82" t="s">
        <v>452</v>
      </c>
      <c r="M84" s="177" t="s">
        <v>449</v>
      </c>
      <c r="N84" s="176" t="s">
        <v>437</v>
      </c>
      <c r="O84" s="176">
        <v>227.52351857190001</v>
      </c>
      <c r="P84" s="176" t="s">
        <v>437</v>
      </c>
      <c r="Q84" s="176" t="s">
        <v>437</v>
      </c>
      <c r="R84" s="176" t="s">
        <v>437</v>
      </c>
      <c r="S84" s="176" t="s">
        <v>437</v>
      </c>
      <c r="T84" s="176" t="s">
        <v>437</v>
      </c>
      <c r="U84" s="176" t="s">
        <v>437</v>
      </c>
      <c r="V84" s="176" t="s">
        <v>437</v>
      </c>
      <c r="W84" s="176" t="s">
        <v>437</v>
      </c>
      <c r="X84" s="176" t="s">
        <v>437</v>
      </c>
      <c r="Y84" s="176" t="s">
        <v>437</v>
      </c>
      <c r="Z84" s="176" t="s">
        <v>437</v>
      </c>
      <c r="AA84" s="176" t="s">
        <v>437</v>
      </c>
      <c r="AB84" s="171">
        <v>7.3343568153626606</v>
      </c>
      <c r="AC84" s="170">
        <v>13.0628076187452</v>
      </c>
      <c r="AD84" s="176" t="s">
        <v>437</v>
      </c>
      <c r="AE84" s="176" t="s">
        <v>437</v>
      </c>
      <c r="AF84" s="176" t="s">
        <v>437</v>
      </c>
      <c r="AG84" s="176" t="s">
        <v>437</v>
      </c>
      <c r="AH84" s="176" t="s">
        <v>437</v>
      </c>
      <c r="AI84" s="176" t="s">
        <v>437</v>
      </c>
      <c r="AJ84" s="176" t="s">
        <v>437</v>
      </c>
      <c r="AK84" s="176" t="s">
        <v>437</v>
      </c>
    </row>
    <row r="85" spans="1:37" ht="28.8" x14ac:dyDescent="0.3">
      <c r="A85" s="11" t="s">
        <v>183</v>
      </c>
      <c r="B85" s="89" t="s">
        <v>188</v>
      </c>
      <c r="C85" s="89" t="s">
        <v>9</v>
      </c>
      <c r="D85" s="173">
        <v>56</v>
      </c>
      <c r="E85" s="90" t="s">
        <v>48</v>
      </c>
      <c r="F85" s="44">
        <v>1.5</v>
      </c>
      <c r="G85" s="223">
        <v>35</v>
      </c>
      <c r="H85" s="223">
        <v>35</v>
      </c>
      <c r="I85" s="87"/>
      <c r="K85" s="82" t="s">
        <v>376</v>
      </c>
      <c r="L85" s="82" t="s">
        <v>452</v>
      </c>
      <c r="M85" s="177" t="s">
        <v>449</v>
      </c>
      <c r="N85" s="176" t="s">
        <v>437</v>
      </c>
      <c r="O85" s="176">
        <v>219.25955061056101</v>
      </c>
      <c r="P85" s="176" t="s">
        <v>437</v>
      </c>
      <c r="Q85" s="176" t="s">
        <v>437</v>
      </c>
      <c r="R85" s="176" t="s">
        <v>437</v>
      </c>
      <c r="S85" s="176" t="s">
        <v>437</v>
      </c>
      <c r="T85" s="176" t="s">
        <v>437</v>
      </c>
      <c r="U85" s="176" t="s">
        <v>437</v>
      </c>
      <c r="V85" s="176" t="s">
        <v>437</v>
      </c>
      <c r="W85" s="176" t="s">
        <v>437</v>
      </c>
      <c r="X85" s="176" t="s">
        <v>437</v>
      </c>
      <c r="Y85" s="176" t="s">
        <v>437</v>
      </c>
      <c r="Z85" s="176" t="s">
        <v>437</v>
      </c>
      <c r="AA85" s="176" t="s">
        <v>437</v>
      </c>
      <c r="AB85" s="171">
        <v>7.4569017559529902</v>
      </c>
      <c r="AC85" s="170">
        <v>12.5259574845633</v>
      </c>
      <c r="AD85" s="176" t="s">
        <v>437</v>
      </c>
      <c r="AE85" s="176" t="s">
        <v>437</v>
      </c>
      <c r="AF85" s="176" t="s">
        <v>437</v>
      </c>
      <c r="AG85" s="176" t="s">
        <v>437</v>
      </c>
      <c r="AH85" s="176" t="s">
        <v>437</v>
      </c>
      <c r="AI85" s="176" t="s">
        <v>437</v>
      </c>
      <c r="AJ85" s="176" t="s">
        <v>437</v>
      </c>
      <c r="AK85" s="176" t="s">
        <v>437</v>
      </c>
    </row>
    <row r="86" spans="1:37" ht="28.8" x14ac:dyDescent="0.3">
      <c r="A86" s="11" t="s">
        <v>183</v>
      </c>
      <c r="B86" s="89" t="s">
        <v>189</v>
      </c>
      <c r="C86" s="89" t="s">
        <v>9</v>
      </c>
      <c r="D86" s="173">
        <v>56</v>
      </c>
      <c r="E86" s="90" t="s">
        <v>48</v>
      </c>
      <c r="F86" s="44">
        <v>1.5</v>
      </c>
      <c r="G86" s="223">
        <v>35</v>
      </c>
      <c r="H86" s="223">
        <v>35</v>
      </c>
      <c r="I86" s="87"/>
      <c r="K86" s="82" t="s">
        <v>376</v>
      </c>
      <c r="L86" s="82" t="s">
        <v>452</v>
      </c>
      <c r="M86" s="177" t="s">
        <v>449</v>
      </c>
      <c r="N86" s="176" t="s">
        <v>437</v>
      </c>
      <c r="O86" s="176">
        <v>204.049291656371</v>
      </c>
      <c r="P86" s="176" t="s">
        <v>437</v>
      </c>
      <c r="Q86" s="176" t="s">
        <v>437</v>
      </c>
      <c r="R86" s="176" t="s">
        <v>437</v>
      </c>
      <c r="S86" s="176" t="s">
        <v>437</v>
      </c>
      <c r="T86" s="176" t="s">
        <v>437</v>
      </c>
      <c r="U86" s="176" t="s">
        <v>437</v>
      </c>
      <c r="V86" s="176" t="s">
        <v>437</v>
      </c>
      <c r="W86" s="176" t="s">
        <v>437</v>
      </c>
      <c r="X86" s="176" t="s">
        <v>437</v>
      </c>
      <c r="Y86" s="176" t="s">
        <v>437</v>
      </c>
      <c r="Z86" s="176" t="s">
        <v>437</v>
      </c>
      <c r="AA86" s="176" t="s">
        <v>437</v>
      </c>
      <c r="AB86" s="171">
        <v>6.67678996964049</v>
      </c>
      <c r="AC86" s="170">
        <v>10.888366207887401</v>
      </c>
      <c r="AD86" s="176" t="s">
        <v>437</v>
      </c>
      <c r="AE86" s="176" t="s">
        <v>437</v>
      </c>
      <c r="AF86" s="176" t="s">
        <v>437</v>
      </c>
      <c r="AG86" s="176" t="s">
        <v>437</v>
      </c>
      <c r="AH86" s="176" t="s">
        <v>437</v>
      </c>
      <c r="AI86" s="176" t="s">
        <v>437</v>
      </c>
      <c r="AJ86" s="176" t="s">
        <v>437</v>
      </c>
      <c r="AK86" s="176" t="s">
        <v>437</v>
      </c>
    </row>
    <row r="87" spans="1:37" ht="28.8" x14ac:dyDescent="0.3">
      <c r="A87" s="11" t="s">
        <v>183</v>
      </c>
      <c r="B87" s="89" t="s">
        <v>190</v>
      </c>
      <c r="C87" s="89" t="s">
        <v>9</v>
      </c>
      <c r="D87" s="173">
        <v>56</v>
      </c>
      <c r="E87" s="90" t="s">
        <v>48</v>
      </c>
      <c r="F87" s="44">
        <v>1.5</v>
      </c>
      <c r="G87" s="223">
        <v>45</v>
      </c>
      <c r="H87" s="223">
        <v>45</v>
      </c>
      <c r="I87" s="87"/>
      <c r="K87" s="82" t="s">
        <v>376</v>
      </c>
      <c r="L87" s="82" t="s">
        <v>452</v>
      </c>
      <c r="M87" s="177" t="s">
        <v>449</v>
      </c>
      <c r="N87" s="176" t="s">
        <v>437</v>
      </c>
      <c r="O87" s="176">
        <v>214.391336418175</v>
      </c>
      <c r="P87" s="176" t="s">
        <v>437</v>
      </c>
      <c r="Q87" s="176" t="s">
        <v>437</v>
      </c>
      <c r="R87" s="176" t="s">
        <v>437</v>
      </c>
      <c r="S87" s="176" t="s">
        <v>437</v>
      </c>
      <c r="T87" s="176" t="s">
        <v>437</v>
      </c>
      <c r="U87" s="176" t="s">
        <v>437</v>
      </c>
      <c r="V87" s="176" t="s">
        <v>437</v>
      </c>
      <c r="W87" s="176" t="s">
        <v>437</v>
      </c>
      <c r="X87" s="176" t="s">
        <v>437</v>
      </c>
      <c r="Y87" s="176" t="s">
        <v>437</v>
      </c>
      <c r="Z87" s="176" t="s">
        <v>437</v>
      </c>
      <c r="AA87" s="176" t="s">
        <v>437</v>
      </c>
      <c r="AB87" s="171">
        <v>8.8414185209318497</v>
      </c>
      <c r="AC87" s="170">
        <v>13.519079312910801</v>
      </c>
      <c r="AD87" s="176" t="s">
        <v>437</v>
      </c>
      <c r="AE87" s="176" t="s">
        <v>437</v>
      </c>
      <c r="AF87" s="176" t="s">
        <v>437</v>
      </c>
      <c r="AG87" s="176" t="s">
        <v>437</v>
      </c>
      <c r="AH87" s="176" t="s">
        <v>437</v>
      </c>
      <c r="AI87" s="176" t="s">
        <v>437</v>
      </c>
      <c r="AJ87" s="176" t="s">
        <v>437</v>
      </c>
      <c r="AK87" s="176" t="s">
        <v>437</v>
      </c>
    </row>
    <row r="88" spans="1:37" ht="28.8" x14ac:dyDescent="0.3">
      <c r="A88" s="11" t="s">
        <v>183</v>
      </c>
      <c r="B88" s="89" t="s">
        <v>191</v>
      </c>
      <c r="C88" s="89" t="s">
        <v>9</v>
      </c>
      <c r="D88" s="173">
        <v>56</v>
      </c>
      <c r="E88" s="90" t="s">
        <v>48</v>
      </c>
      <c r="F88" s="44">
        <v>1.5</v>
      </c>
      <c r="G88" s="223">
        <v>65</v>
      </c>
      <c r="H88" s="223">
        <v>65</v>
      </c>
      <c r="I88" s="87"/>
      <c r="K88" s="82" t="s">
        <v>376</v>
      </c>
      <c r="L88" s="82" t="s">
        <v>452</v>
      </c>
      <c r="M88" s="177" t="s">
        <v>449</v>
      </c>
      <c r="N88" s="176" t="s">
        <v>437</v>
      </c>
      <c r="O88" s="176">
        <v>152.54651000843299</v>
      </c>
      <c r="P88" s="176" t="s">
        <v>437</v>
      </c>
      <c r="Q88" s="176" t="s">
        <v>437</v>
      </c>
      <c r="R88" s="176" t="s">
        <v>437</v>
      </c>
      <c r="S88" s="176" t="s">
        <v>437</v>
      </c>
      <c r="T88" s="176" t="s">
        <v>437</v>
      </c>
      <c r="U88" s="176" t="s">
        <v>437</v>
      </c>
      <c r="V88" s="176" t="s">
        <v>437</v>
      </c>
      <c r="W88" s="176" t="s">
        <v>437</v>
      </c>
      <c r="X88" s="176" t="s">
        <v>437</v>
      </c>
      <c r="Y88" s="176" t="s">
        <v>437</v>
      </c>
      <c r="Z88" s="176" t="s">
        <v>437</v>
      </c>
      <c r="AA88" s="176" t="s">
        <v>437</v>
      </c>
      <c r="AB88" s="171">
        <v>7.46552095764513</v>
      </c>
      <c r="AC88" s="170">
        <v>10.1023912311272</v>
      </c>
      <c r="AD88" s="176" t="s">
        <v>437</v>
      </c>
      <c r="AE88" s="176" t="s">
        <v>437</v>
      </c>
      <c r="AF88" s="176" t="s">
        <v>437</v>
      </c>
      <c r="AG88" s="176" t="s">
        <v>437</v>
      </c>
      <c r="AH88" s="176" t="s">
        <v>437</v>
      </c>
      <c r="AI88" s="176" t="s">
        <v>437</v>
      </c>
      <c r="AJ88" s="176" t="s">
        <v>437</v>
      </c>
      <c r="AK88" s="176" t="s">
        <v>437</v>
      </c>
    </row>
    <row r="89" spans="1:37" ht="29.4" thickBot="1" x14ac:dyDescent="0.35">
      <c r="A89" s="14" t="s">
        <v>183</v>
      </c>
      <c r="B89" s="92" t="s">
        <v>192</v>
      </c>
      <c r="C89" s="92" t="s">
        <v>9</v>
      </c>
      <c r="D89" s="175">
        <v>56</v>
      </c>
      <c r="E89" s="93" t="s">
        <v>48</v>
      </c>
      <c r="F89" s="45">
        <v>1.5</v>
      </c>
      <c r="G89" s="229">
        <v>30</v>
      </c>
      <c r="H89" s="229">
        <v>30</v>
      </c>
      <c r="I89" s="88"/>
      <c r="J89" s="174">
        <f>COUNT(G81:H89)/2</f>
        <v>8</v>
      </c>
      <c r="K89" s="82" t="s">
        <v>376</v>
      </c>
      <c r="L89" s="82" t="s">
        <v>452</v>
      </c>
      <c r="M89" s="177" t="s">
        <v>449</v>
      </c>
      <c r="N89" s="176" t="s">
        <v>437</v>
      </c>
      <c r="O89" s="176">
        <v>180.774276488531</v>
      </c>
      <c r="P89" s="176" t="s">
        <v>437</v>
      </c>
      <c r="Q89" s="176" t="s">
        <v>437</v>
      </c>
      <c r="R89" s="176" t="s">
        <v>437</v>
      </c>
      <c r="S89" s="176" t="s">
        <v>437</v>
      </c>
      <c r="T89" s="176" t="s">
        <v>437</v>
      </c>
      <c r="U89" s="176" t="s">
        <v>437</v>
      </c>
      <c r="V89" s="176" t="s">
        <v>437</v>
      </c>
      <c r="W89" s="176" t="s">
        <v>437</v>
      </c>
      <c r="X89" s="176" t="s">
        <v>437</v>
      </c>
      <c r="Y89" s="176" t="s">
        <v>437</v>
      </c>
      <c r="Z89" s="176" t="s">
        <v>437</v>
      </c>
      <c r="AA89" s="176" t="s">
        <v>437</v>
      </c>
      <c r="AB89" s="171">
        <v>8.120695184649561</v>
      </c>
      <c r="AC89" s="170">
        <v>11.6825597961653</v>
      </c>
      <c r="AD89" s="176" t="s">
        <v>437</v>
      </c>
      <c r="AE89" s="176" t="s">
        <v>437</v>
      </c>
      <c r="AF89" s="176" t="s">
        <v>437</v>
      </c>
      <c r="AG89" s="176" t="s">
        <v>437</v>
      </c>
      <c r="AH89" s="176" t="s">
        <v>437</v>
      </c>
      <c r="AI89" s="176" t="s">
        <v>437</v>
      </c>
      <c r="AJ89" s="176" t="s">
        <v>437</v>
      </c>
      <c r="AK89" s="176" t="s">
        <v>437</v>
      </c>
    </row>
    <row r="90" spans="1:37" x14ac:dyDescent="0.3">
      <c r="A90" s="1" t="s">
        <v>142</v>
      </c>
      <c r="B90" s="1"/>
      <c r="C90" s="1"/>
      <c r="D90" s="1"/>
      <c r="E90" s="1"/>
      <c r="F90" s="25"/>
      <c r="G90" s="1"/>
      <c r="I90" s="97"/>
    </row>
    <row r="91" spans="1:37" x14ac:dyDescent="0.3">
      <c r="A91" s="179" t="s">
        <v>341</v>
      </c>
      <c r="B91" s="1"/>
      <c r="C91" s="1"/>
      <c r="D91" s="1"/>
      <c r="E91" s="1"/>
      <c r="F91" s="25"/>
      <c r="G91" s="1"/>
    </row>
    <row r="92" spans="1:37" x14ac:dyDescent="0.3">
      <c r="N92" s="213"/>
      <c r="O92" s="212"/>
    </row>
    <row r="93" spans="1:37" x14ac:dyDescent="0.3">
      <c r="N93" s="212"/>
      <c r="O93" s="212"/>
    </row>
    <row r="94" spans="1:37" x14ac:dyDescent="0.3">
      <c r="A94" s="210" t="s">
        <v>463</v>
      </c>
      <c r="N94" s="212"/>
      <c r="O94" s="211"/>
    </row>
    <row r="95" spans="1:37" x14ac:dyDescent="0.3">
      <c r="N95" s="212"/>
      <c r="O95" s="211"/>
    </row>
  </sheetData>
  <mergeCells count="76">
    <mergeCell ref="G89:H89"/>
    <mergeCell ref="G88:H88"/>
    <mergeCell ref="G81:H81"/>
    <mergeCell ref="G82:H82"/>
    <mergeCell ref="G84:H84"/>
    <mergeCell ref="G85:H85"/>
    <mergeCell ref="G86:H86"/>
    <mergeCell ref="G87:H87"/>
    <mergeCell ref="G80:H80"/>
    <mergeCell ref="G68:H68"/>
    <mergeCell ref="G69:H69"/>
    <mergeCell ref="G70:H70"/>
    <mergeCell ref="G71:H71"/>
    <mergeCell ref="G73:H73"/>
    <mergeCell ref="G74:H74"/>
    <mergeCell ref="G75:H75"/>
    <mergeCell ref="G76:H76"/>
    <mergeCell ref="G77:H77"/>
    <mergeCell ref="G78:H78"/>
    <mergeCell ref="G79:H79"/>
    <mergeCell ref="G67:H67"/>
    <mergeCell ref="G56:H56"/>
    <mergeCell ref="G57:H57"/>
    <mergeCell ref="G58:H58"/>
    <mergeCell ref="G59:H59"/>
    <mergeCell ref="G60:H60"/>
    <mergeCell ref="G61:H61"/>
    <mergeCell ref="G62:H62"/>
    <mergeCell ref="G63:H63"/>
    <mergeCell ref="G64:H64"/>
    <mergeCell ref="G65:H65"/>
    <mergeCell ref="G66:H66"/>
    <mergeCell ref="G55:H55"/>
    <mergeCell ref="G45:H45"/>
    <mergeCell ref="G46:H46"/>
    <mergeCell ref="G47:H47"/>
    <mergeCell ref="G48:H48"/>
    <mergeCell ref="G49:H49"/>
    <mergeCell ref="G50:H50"/>
    <mergeCell ref="G51:H51"/>
    <mergeCell ref="G53:H53"/>
    <mergeCell ref="G54:H54"/>
    <mergeCell ref="G44:H44"/>
    <mergeCell ref="G32:H32"/>
    <mergeCell ref="G33:H33"/>
    <mergeCell ref="G34:H34"/>
    <mergeCell ref="G35:H35"/>
    <mergeCell ref="G36:H36"/>
    <mergeCell ref="G38:H38"/>
    <mergeCell ref="G39:H39"/>
    <mergeCell ref="G40:H40"/>
    <mergeCell ref="G41:H41"/>
    <mergeCell ref="G42:H42"/>
    <mergeCell ref="G43:H43"/>
    <mergeCell ref="E11:F11"/>
    <mergeCell ref="G11:H11"/>
    <mergeCell ref="E12:F12"/>
    <mergeCell ref="G12:H12"/>
    <mergeCell ref="G31:H31"/>
    <mergeCell ref="E20:F20"/>
    <mergeCell ref="G20:H20"/>
    <mergeCell ref="G28:H28"/>
    <mergeCell ref="G30:H30"/>
    <mergeCell ref="E8:F8"/>
    <mergeCell ref="G8:H8"/>
    <mergeCell ref="E9:F9"/>
    <mergeCell ref="G9:H9"/>
    <mergeCell ref="E10:F10"/>
    <mergeCell ref="G10:H10"/>
    <mergeCell ref="E7:F7"/>
    <mergeCell ref="G7:H7"/>
    <mergeCell ref="G4:H4"/>
    <mergeCell ref="E5:F5"/>
    <mergeCell ref="G5:H5"/>
    <mergeCell ref="E6:F6"/>
    <mergeCell ref="G6:H6"/>
  </mergeCells>
  <phoneticPr fontId="7" type="noConversion"/>
  <pageMargins left="0.7" right="0.7" top="0.75" bottom="0.75" header="0.3" footer="0.3"/>
  <headerFooter>
    <oddHeader>&amp;R&amp;"Calibri"&amp;12&amp;K000000 Unclassified / Non classifié&amp;1#_x000D_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1CEB9-AA80-4A21-8E3B-1721DEB881C5}">
  <dimension ref="A1:AK98"/>
  <sheetViews>
    <sheetView zoomScale="70" zoomScaleNormal="70" workbookViewId="0">
      <pane xSplit="6" ySplit="4" topLeftCell="G70" activePane="bottomRight" state="frozen"/>
      <selection pane="topRight" activeCell="G1" sqref="G1"/>
      <selection pane="bottomLeft" activeCell="A5" sqref="A5"/>
      <selection pane="bottomRight" activeCell="AK21" sqref="N19:AK21"/>
    </sheetView>
  </sheetViews>
  <sheetFormatPr defaultColWidth="8.6640625" defaultRowHeight="14.4" x14ac:dyDescent="0.3"/>
  <cols>
    <col min="1" max="1" width="25.88671875" style="82" customWidth="1"/>
    <col min="2" max="2" width="6.5546875" style="82" bestFit="1" customWidth="1"/>
    <col min="3" max="3" width="6.88671875" style="82" bestFit="1" customWidth="1"/>
    <col min="4" max="4" width="8.5546875" style="82" bestFit="1" customWidth="1"/>
    <col min="5" max="5" width="5.21875" style="82" bestFit="1" customWidth="1"/>
    <col min="6" max="6" width="8.44140625" style="82" bestFit="1" customWidth="1"/>
    <col min="7" max="8" width="7.44140625" style="82" bestFit="1" customWidth="1"/>
    <col min="9" max="9" width="45.21875" style="82" customWidth="1"/>
    <col min="10" max="10" width="8.6640625" style="82"/>
    <col min="11" max="12" width="24.6640625" style="82" customWidth="1"/>
    <col min="13" max="37" width="12.6640625" style="82" customWidth="1"/>
    <col min="38" max="16384" width="8.6640625" style="82"/>
  </cols>
  <sheetData>
    <row r="1" spans="1:37" ht="17.399999999999999" x14ac:dyDescent="0.35">
      <c r="A1" s="166" t="s">
        <v>291</v>
      </c>
      <c r="B1" s="1"/>
      <c r="C1" s="1"/>
      <c r="D1" s="1"/>
      <c r="E1" s="1"/>
      <c r="F1" s="25"/>
      <c r="G1" s="1"/>
    </row>
    <row r="2" spans="1:37" x14ac:dyDescent="0.3">
      <c r="A2" s="2" t="s">
        <v>350</v>
      </c>
      <c r="B2" s="2"/>
      <c r="C2" s="2"/>
      <c r="D2" s="1"/>
      <c r="E2" s="1"/>
      <c r="F2" s="25"/>
      <c r="G2" s="1"/>
    </row>
    <row r="3" spans="1:37" x14ac:dyDescent="0.3">
      <c r="A3" s="1"/>
      <c r="B3" s="1"/>
      <c r="C3" s="1"/>
      <c r="D3" s="1"/>
      <c r="E3" s="1"/>
      <c r="F3" s="25"/>
      <c r="G3" s="1"/>
    </row>
    <row r="4" spans="1:37" ht="43.8" thickBot="1" x14ac:dyDescent="0.35">
      <c r="A4" s="3" t="s">
        <v>0</v>
      </c>
      <c r="B4" s="4" t="s">
        <v>1</v>
      </c>
      <c r="C4" s="3" t="s">
        <v>2</v>
      </c>
      <c r="D4" s="4" t="s">
        <v>3</v>
      </c>
      <c r="E4" s="5" t="s">
        <v>4</v>
      </c>
      <c r="F4" s="26" t="s">
        <v>5</v>
      </c>
      <c r="G4" s="224" t="s">
        <v>338</v>
      </c>
      <c r="H4" s="225"/>
      <c r="I4" s="7" t="s">
        <v>6</v>
      </c>
      <c r="K4" s="82" t="s">
        <v>336</v>
      </c>
      <c r="L4" s="123" t="s">
        <v>442</v>
      </c>
      <c r="M4" s="123" t="s">
        <v>443</v>
      </c>
      <c r="N4" s="126" t="s">
        <v>65</v>
      </c>
      <c r="O4" s="126" t="s">
        <v>48</v>
      </c>
      <c r="P4" s="126" t="s">
        <v>407</v>
      </c>
      <c r="Q4" s="126" t="s">
        <v>408</v>
      </c>
      <c r="R4" s="126" t="s">
        <v>409</v>
      </c>
      <c r="S4" s="126" t="s">
        <v>410</v>
      </c>
      <c r="T4" s="126" t="s">
        <v>411</v>
      </c>
      <c r="U4" s="126" t="s">
        <v>412</v>
      </c>
      <c r="V4" s="126" t="s">
        <v>413</v>
      </c>
      <c r="W4" s="126" t="s">
        <v>414</v>
      </c>
      <c r="X4" s="126" t="s">
        <v>415</v>
      </c>
      <c r="Y4" s="126" t="s">
        <v>416</v>
      </c>
      <c r="Z4" s="126" t="s">
        <v>417</v>
      </c>
      <c r="AA4" s="126" t="s">
        <v>418</v>
      </c>
      <c r="AB4" s="126" t="s">
        <v>419</v>
      </c>
      <c r="AC4" s="126" t="s">
        <v>420</v>
      </c>
      <c r="AD4" s="126" t="s">
        <v>421</v>
      </c>
      <c r="AE4" s="126" t="s">
        <v>422</v>
      </c>
      <c r="AF4" s="126" t="s">
        <v>423</v>
      </c>
      <c r="AG4" s="126" t="s">
        <v>424</v>
      </c>
      <c r="AH4" s="126" t="s">
        <v>425</v>
      </c>
      <c r="AI4" s="126" t="s">
        <v>426</v>
      </c>
      <c r="AJ4" s="126" t="s">
        <v>427</v>
      </c>
      <c r="AK4" s="167" t="s">
        <v>428</v>
      </c>
    </row>
    <row r="5" spans="1:37" ht="15" thickTop="1" x14ac:dyDescent="0.3">
      <c r="A5" s="27" t="s">
        <v>7</v>
      </c>
      <c r="B5" s="28" t="s">
        <v>194</v>
      </c>
      <c r="C5" s="28" t="s">
        <v>19</v>
      </c>
      <c r="D5" s="184">
        <v>56</v>
      </c>
      <c r="E5" s="231" t="s">
        <v>10</v>
      </c>
      <c r="F5" s="231"/>
      <c r="G5" s="233">
        <v>35</v>
      </c>
      <c r="H5" s="234"/>
      <c r="I5" s="29"/>
      <c r="K5" s="82" t="s">
        <v>379</v>
      </c>
      <c r="L5" s="82" t="s">
        <v>450</v>
      </c>
      <c r="M5" s="124" t="s">
        <v>444</v>
      </c>
      <c r="N5" s="169">
        <v>0.22494708015051001</v>
      </c>
      <c r="O5" s="171">
        <v>1.58064576604608</v>
      </c>
      <c r="P5" s="169">
        <v>3.69204519889953</v>
      </c>
      <c r="Q5" s="169" t="s">
        <v>437</v>
      </c>
      <c r="R5" s="169" t="s">
        <v>437</v>
      </c>
      <c r="S5" s="169">
        <v>0.12175674144632</v>
      </c>
      <c r="T5" s="169">
        <v>0.18206715114015001</v>
      </c>
      <c r="U5" s="169">
        <v>0.14710132343664001</v>
      </c>
      <c r="V5" s="171" t="s">
        <v>437</v>
      </c>
      <c r="W5" s="171" t="s">
        <v>437</v>
      </c>
      <c r="X5" s="171" t="s">
        <v>437</v>
      </c>
      <c r="Y5" s="171" t="s">
        <v>437</v>
      </c>
      <c r="Z5" s="169">
        <v>0.16510452021444999</v>
      </c>
      <c r="AA5" s="171" t="s">
        <v>437</v>
      </c>
      <c r="AB5" s="171" t="s">
        <v>437</v>
      </c>
      <c r="AC5" s="171" t="s">
        <v>437</v>
      </c>
      <c r="AD5" s="171" t="s">
        <v>437</v>
      </c>
      <c r="AE5" s="171" t="s">
        <v>437</v>
      </c>
      <c r="AF5" s="171" t="s">
        <v>437</v>
      </c>
      <c r="AG5" s="171" t="s">
        <v>437</v>
      </c>
      <c r="AH5" s="171" t="s">
        <v>437</v>
      </c>
      <c r="AI5" s="171" t="s">
        <v>437</v>
      </c>
      <c r="AJ5" s="171" t="s">
        <v>437</v>
      </c>
      <c r="AK5" s="171" t="s">
        <v>295</v>
      </c>
    </row>
    <row r="6" spans="1:37" x14ac:dyDescent="0.3">
      <c r="A6" s="11" t="s">
        <v>7</v>
      </c>
      <c r="B6" s="12" t="s">
        <v>195</v>
      </c>
      <c r="C6" s="12" t="s">
        <v>19</v>
      </c>
      <c r="D6" s="172">
        <v>56</v>
      </c>
      <c r="E6" s="222" t="s">
        <v>10</v>
      </c>
      <c r="F6" s="222"/>
      <c r="G6" s="235">
        <v>30</v>
      </c>
      <c r="H6" s="236"/>
      <c r="I6" s="13"/>
      <c r="K6" s="82" t="s">
        <v>379</v>
      </c>
      <c r="L6" s="82" t="s">
        <v>450</v>
      </c>
      <c r="M6" s="124" t="s">
        <v>444</v>
      </c>
      <c r="N6" s="169">
        <v>0.22584277195485999</v>
      </c>
      <c r="O6" s="171">
        <v>1.50102863148738</v>
      </c>
      <c r="P6" s="169">
        <v>0.30929055302172997</v>
      </c>
      <c r="Q6" s="169" t="s">
        <v>437</v>
      </c>
      <c r="R6" s="169" t="s">
        <v>437</v>
      </c>
      <c r="S6" s="169">
        <v>0.13445123744973</v>
      </c>
      <c r="T6" s="169">
        <v>0.22966494641677998</v>
      </c>
      <c r="U6" s="169">
        <v>0.19121499102403</v>
      </c>
      <c r="V6" s="171" t="s">
        <v>437</v>
      </c>
      <c r="W6" s="171" t="s">
        <v>437</v>
      </c>
      <c r="X6" s="171" t="s">
        <v>437</v>
      </c>
      <c r="Y6" s="171" t="s">
        <v>437</v>
      </c>
      <c r="Z6" s="171">
        <v>0.19886842952857001</v>
      </c>
      <c r="AA6" s="171" t="s">
        <v>437</v>
      </c>
      <c r="AB6" s="171" t="s">
        <v>437</v>
      </c>
      <c r="AC6" s="171" t="s">
        <v>437</v>
      </c>
      <c r="AD6" s="171" t="s">
        <v>437</v>
      </c>
      <c r="AE6" s="171" t="s">
        <v>437</v>
      </c>
      <c r="AF6" s="171" t="s">
        <v>437</v>
      </c>
      <c r="AG6" s="171" t="s">
        <v>437</v>
      </c>
      <c r="AH6" s="171" t="s">
        <v>437</v>
      </c>
      <c r="AI6" s="171" t="s">
        <v>437</v>
      </c>
      <c r="AJ6" s="171" t="s">
        <v>437</v>
      </c>
      <c r="AK6" s="171" t="s">
        <v>295</v>
      </c>
    </row>
    <row r="7" spans="1:37" x14ac:dyDescent="0.3">
      <c r="A7" s="11" t="s">
        <v>7</v>
      </c>
      <c r="B7" s="12" t="s">
        <v>196</v>
      </c>
      <c r="C7" s="12" t="s">
        <v>19</v>
      </c>
      <c r="D7" s="173">
        <v>56</v>
      </c>
      <c r="E7" s="222" t="s">
        <v>10</v>
      </c>
      <c r="F7" s="222"/>
      <c r="G7" s="237">
        <v>35</v>
      </c>
      <c r="H7" s="238"/>
      <c r="I7" s="13"/>
      <c r="K7" s="82" t="s">
        <v>379</v>
      </c>
      <c r="L7" s="82" t="s">
        <v>450</v>
      </c>
      <c r="M7" s="124" t="s">
        <v>444</v>
      </c>
      <c r="N7" s="169">
        <v>0.22717006892312999</v>
      </c>
      <c r="O7" s="171">
        <v>1.76038994005842</v>
      </c>
      <c r="P7" s="169">
        <v>0.33374507932483</v>
      </c>
      <c r="Q7" s="169" t="s">
        <v>437</v>
      </c>
      <c r="R7" s="169" t="s">
        <v>437</v>
      </c>
      <c r="S7" s="169">
        <v>0.11023213639697001</v>
      </c>
      <c r="T7" s="169">
        <v>0.18709192798616997</v>
      </c>
      <c r="U7" s="169">
        <v>0.17088047544438001</v>
      </c>
      <c r="V7" s="171" t="s">
        <v>437</v>
      </c>
      <c r="W7" s="171" t="s">
        <v>437</v>
      </c>
      <c r="X7" s="171" t="s">
        <v>437</v>
      </c>
      <c r="Y7" s="171" t="s">
        <v>437</v>
      </c>
      <c r="Z7" s="171" t="s">
        <v>437</v>
      </c>
      <c r="AA7" s="171" t="s">
        <v>437</v>
      </c>
      <c r="AB7" s="171" t="s">
        <v>437</v>
      </c>
      <c r="AC7" s="171" t="s">
        <v>437</v>
      </c>
      <c r="AD7" s="171" t="s">
        <v>437</v>
      </c>
      <c r="AE7" s="171" t="s">
        <v>437</v>
      </c>
      <c r="AF7" s="171" t="s">
        <v>437</v>
      </c>
      <c r="AG7" s="171" t="s">
        <v>437</v>
      </c>
      <c r="AH7" s="171" t="s">
        <v>437</v>
      </c>
      <c r="AI7" s="171" t="s">
        <v>437</v>
      </c>
      <c r="AJ7" s="171" t="s">
        <v>437</v>
      </c>
      <c r="AK7" s="171" t="s">
        <v>295</v>
      </c>
    </row>
    <row r="8" spans="1:37" x14ac:dyDescent="0.3">
      <c r="A8" s="11" t="s">
        <v>7</v>
      </c>
      <c r="B8" s="12" t="s">
        <v>197</v>
      </c>
      <c r="C8" s="12" t="s">
        <v>19</v>
      </c>
      <c r="D8" s="173">
        <v>56</v>
      </c>
      <c r="E8" s="222" t="s">
        <v>10</v>
      </c>
      <c r="F8" s="222"/>
      <c r="G8" s="237">
        <v>44</v>
      </c>
      <c r="H8" s="238"/>
      <c r="I8" s="13" t="s">
        <v>198</v>
      </c>
      <c r="K8" s="82" t="s">
        <v>379</v>
      </c>
      <c r="L8" s="82" t="s">
        <v>450</v>
      </c>
      <c r="M8" s="124" t="s">
        <v>444</v>
      </c>
      <c r="N8" s="169" t="s">
        <v>437</v>
      </c>
      <c r="O8" s="171">
        <v>1.68819682336582</v>
      </c>
      <c r="P8" s="169">
        <v>0.19510400334009001</v>
      </c>
      <c r="Q8" s="169" t="s">
        <v>437</v>
      </c>
      <c r="R8" s="169" t="s">
        <v>437</v>
      </c>
      <c r="S8" s="169" t="s">
        <v>437</v>
      </c>
      <c r="T8" s="169">
        <v>0.21099530163331998</v>
      </c>
      <c r="U8" s="169">
        <v>0.16557778199994</v>
      </c>
      <c r="V8" s="171" t="s">
        <v>437</v>
      </c>
      <c r="W8" s="171" t="s">
        <v>437</v>
      </c>
      <c r="X8" s="171" t="s">
        <v>437</v>
      </c>
      <c r="Y8" s="171" t="s">
        <v>437</v>
      </c>
      <c r="Z8" s="171" t="s">
        <v>437</v>
      </c>
      <c r="AA8" s="171" t="s">
        <v>437</v>
      </c>
      <c r="AB8" s="171" t="s">
        <v>437</v>
      </c>
      <c r="AC8" s="171" t="s">
        <v>437</v>
      </c>
      <c r="AD8" s="171" t="s">
        <v>437</v>
      </c>
      <c r="AE8" s="171" t="s">
        <v>437</v>
      </c>
      <c r="AF8" s="171" t="s">
        <v>437</v>
      </c>
      <c r="AG8" s="171" t="s">
        <v>437</v>
      </c>
      <c r="AH8" s="171" t="s">
        <v>437</v>
      </c>
      <c r="AI8" s="171" t="s">
        <v>437</v>
      </c>
      <c r="AJ8" s="171" t="s">
        <v>437</v>
      </c>
      <c r="AK8" s="171" t="s">
        <v>295</v>
      </c>
    </row>
    <row r="9" spans="1:37" x14ac:dyDescent="0.3">
      <c r="A9" s="11" t="s">
        <v>7</v>
      </c>
      <c r="B9" s="12" t="s">
        <v>199</v>
      </c>
      <c r="C9" s="12" t="s">
        <v>19</v>
      </c>
      <c r="D9" s="173">
        <v>56</v>
      </c>
      <c r="E9" s="222" t="s">
        <v>10</v>
      </c>
      <c r="F9" s="222"/>
      <c r="G9" s="237">
        <v>45</v>
      </c>
      <c r="H9" s="238"/>
      <c r="I9" s="13"/>
      <c r="K9" s="82" t="s">
        <v>379</v>
      </c>
      <c r="L9" s="82" t="s">
        <v>450</v>
      </c>
      <c r="M9" s="124" t="s">
        <v>444</v>
      </c>
      <c r="N9" s="169" t="s">
        <v>437</v>
      </c>
      <c r="O9" s="171">
        <v>1.8422447336593599</v>
      </c>
      <c r="P9" s="169">
        <v>0.22815391607881</v>
      </c>
      <c r="Q9" s="169" t="s">
        <v>437</v>
      </c>
      <c r="R9" s="169" t="s">
        <v>437</v>
      </c>
      <c r="S9" s="169">
        <v>0.10163126177700001</v>
      </c>
      <c r="T9" s="169">
        <v>0.13600850657892</v>
      </c>
      <c r="U9" s="169" t="s">
        <v>437</v>
      </c>
      <c r="V9" s="171" t="s">
        <v>437</v>
      </c>
      <c r="W9" s="171" t="s">
        <v>437</v>
      </c>
      <c r="X9" s="171" t="s">
        <v>437</v>
      </c>
      <c r="Y9" s="171" t="s">
        <v>437</v>
      </c>
      <c r="Z9" s="171" t="s">
        <v>437</v>
      </c>
      <c r="AA9" s="171" t="s">
        <v>437</v>
      </c>
      <c r="AB9" s="171" t="s">
        <v>437</v>
      </c>
      <c r="AC9" s="171" t="s">
        <v>437</v>
      </c>
      <c r="AD9" s="171" t="s">
        <v>437</v>
      </c>
      <c r="AE9" s="171" t="s">
        <v>437</v>
      </c>
      <c r="AF9" s="171" t="s">
        <v>437</v>
      </c>
      <c r="AG9" s="171" t="s">
        <v>437</v>
      </c>
      <c r="AH9" s="171" t="s">
        <v>437</v>
      </c>
      <c r="AI9" s="171" t="s">
        <v>437</v>
      </c>
      <c r="AJ9" s="171" t="s">
        <v>437</v>
      </c>
      <c r="AK9" s="171" t="s">
        <v>295</v>
      </c>
    </row>
    <row r="10" spans="1:37" x14ac:dyDescent="0.3">
      <c r="A10" s="11" t="s">
        <v>7</v>
      </c>
      <c r="B10" s="12" t="s">
        <v>200</v>
      </c>
      <c r="C10" s="12" t="s">
        <v>19</v>
      </c>
      <c r="D10" s="173">
        <v>56</v>
      </c>
      <c r="E10" s="222" t="s">
        <v>10</v>
      </c>
      <c r="F10" s="222"/>
      <c r="G10" s="237">
        <v>40</v>
      </c>
      <c r="H10" s="238"/>
      <c r="I10" s="13" t="s">
        <v>198</v>
      </c>
      <c r="K10" s="82" t="s">
        <v>379</v>
      </c>
      <c r="L10" s="82" t="s">
        <v>450</v>
      </c>
      <c r="M10" s="124" t="s">
        <v>444</v>
      </c>
      <c r="N10" s="169" t="s">
        <v>437</v>
      </c>
      <c r="O10" s="171">
        <v>1.1588231372472799</v>
      </c>
      <c r="P10" s="169">
        <v>0.29420655644151</v>
      </c>
      <c r="Q10" s="169">
        <v>0.58275427390239998</v>
      </c>
      <c r="R10" s="169" t="s">
        <v>437</v>
      </c>
      <c r="S10" s="169" t="s">
        <v>437</v>
      </c>
      <c r="T10" s="169">
        <v>0.18320384738095999</v>
      </c>
      <c r="U10" s="169">
        <v>0.14309873915428001</v>
      </c>
      <c r="V10" s="171" t="s">
        <v>437</v>
      </c>
      <c r="W10" s="171" t="s">
        <v>437</v>
      </c>
      <c r="X10" s="171" t="s">
        <v>437</v>
      </c>
      <c r="Y10" s="171" t="s">
        <v>437</v>
      </c>
      <c r="Z10" s="171" t="s">
        <v>437</v>
      </c>
      <c r="AA10" s="171" t="s">
        <v>437</v>
      </c>
      <c r="AB10" s="171" t="s">
        <v>437</v>
      </c>
      <c r="AC10" s="171" t="s">
        <v>437</v>
      </c>
      <c r="AD10" s="171" t="s">
        <v>437</v>
      </c>
      <c r="AE10" s="171" t="s">
        <v>437</v>
      </c>
      <c r="AF10" s="171" t="s">
        <v>437</v>
      </c>
      <c r="AG10" s="171" t="s">
        <v>437</v>
      </c>
      <c r="AH10" s="171" t="s">
        <v>437</v>
      </c>
      <c r="AI10" s="171" t="s">
        <v>437</v>
      </c>
      <c r="AJ10" s="171" t="s">
        <v>437</v>
      </c>
      <c r="AK10" s="171" t="s">
        <v>295</v>
      </c>
    </row>
    <row r="11" spans="1:37" x14ac:dyDescent="0.3">
      <c r="A11" s="11" t="s">
        <v>7</v>
      </c>
      <c r="B11" s="12" t="s">
        <v>201</v>
      </c>
      <c r="C11" s="12" t="s">
        <v>19</v>
      </c>
      <c r="D11" s="173">
        <v>56</v>
      </c>
      <c r="E11" s="222" t="s">
        <v>10</v>
      </c>
      <c r="F11" s="222"/>
      <c r="G11" s="237">
        <v>75</v>
      </c>
      <c r="H11" s="238"/>
      <c r="I11" s="13" t="s">
        <v>202</v>
      </c>
      <c r="K11" s="82" t="s">
        <v>379</v>
      </c>
      <c r="L11" s="82" t="s">
        <v>450</v>
      </c>
      <c r="M11" s="124" t="s">
        <v>444</v>
      </c>
      <c r="N11" s="169" t="s">
        <v>437</v>
      </c>
      <c r="O11" s="171">
        <v>1.7427474563688401</v>
      </c>
      <c r="P11" s="169">
        <v>0.27301118911460998</v>
      </c>
      <c r="Q11" s="169">
        <v>0.37582911358608001</v>
      </c>
      <c r="R11" s="169" t="s">
        <v>437</v>
      </c>
      <c r="S11" s="169" t="s">
        <v>437</v>
      </c>
      <c r="T11" s="169">
        <v>0.17159905015781002</v>
      </c>
      <c r="U11" s="169">
        <v>0.13989542105243999</v>
      </c>
      <c r="V11" s="171" t="s">
        <v>437</v>
      </c>
      <c r="W11" s="171" t="s">
        <v>437</v>
      </c>
      <c r="X11" s="171" t="s">
        <v>437</v>
      </c>
      <c r="Y11" s="171" t="s">
        <v>437</v>
      </c>
      <c r="Z11" s="171" t="s">
        <v>437</v>
      </c>
      <c r="AA11" s="171" t="s">
        <v>437</v>
      </c>
      <c r="AB11" s="171" t="s">
        <v>437</v>
      </c>
      <c r="AC11" s="171" t="s">
        <v>437</v>
      </c>
      <c r="AD11" s="171" t="s">
        <v>437</v>
      </c>
      <c r="AE11" s="171" t="s">
        <v>437</v>
      </c>
      <c r="AF11" s="171" t="s">
        <v>437</v>
      </c>
      <c r="AG11" s="171" t="s">
        <v>437</v>
      </c>
      <c r="AH11" s="171" t="s">
        <v>437</v>
      </c>
      <c r="AI11" s="171" t="s">
        <v>437</v>
      </c>
      <c r="AJ11" s="171" t="s">
        <v>437</v>
      </c>
      <c r="AK11" s="171" t="s">
        <v>295</v>
      </c>
    </row>
    <row r="12" spans="1:37" ht="15" thickBot="1" x14ac:dyDescent="0.35">
      <c r="A12" s="14" t="s">
        <v>7</v>
      </c>
      <c r="B12" s="15" t="s">
        <v>203</v>
      </c>
      <c r="C12" s="15" t="s">
        <v>19</v>
      </c>
      <c r="D12" s="175">
        <v>56</v>
      </c>
      <c r="E12" s="228" t="s">
        <v>10</v>
      </c>
      <c r="F12" s="228"/>
      <c r="G12" s="239">
        <v>45</v>
      </c>
      <c r="H12" s="240"/>
      <c r="I12" s="16" t="s">
        <v>198</v>
      </c>
      <c r="J12" s="174">
        <f>COUNT(G5:H12)</f>
        <v>8</v>
      </c>
      <c r="K12" s="82" t="s">
        <v>379</v>
      </c>
      <c r="L12" s="82" t="s">
        <v>450</v>
      </c>
      <c r="M12" s="124" t="s">
        <v>444</v>
      </c>
      <c r="N12" s="169" t="s">
        <v>437</v>
      </c>
      <c r="O12" s="171">
        <v>2.2943936846882402</v>
      </c>
      <c r="P12" s="169">
        <v>0.22736374654107</v>
      </c>
      <c r="Q12" s="169" t="s">
        <v>437</v>
      </c>
      <c r="R12" s="169" t="s">
        <v>437</v>
      </c>
      <c r="S12" s="169" t="s">
        <v>437</v>
      </c>
      <c r="T12" s="169">
        <v>0.13040387228889</v>
      </c>
      <c r="U12" s="169" t="s">
        <v>437</v>
      </c>
      <c r="V12" s="171" t="s">
        <v>437</v>
      </c>
      <c r="W12" s="171" t="s">
        <v>437</v>
      </c>
      <c r="X12" s="171" t="s">
        <v>437</v>
      </c>
      <c r="Y12" s="171" t="s">
        <v>437</v>
      </c>
      <c r="Z12" s="171" t="s">
        <v>437</v>
      </c>
      <c r="AA12" s="171" t="s">
        <v>437</v>
      </c>
      <c r="AB12" s="171" t="s">
        <v>437</v>
      </c>
      <c r="AC12" s="171" t="s">
        <v>437</v>
      </c>
      <c r="AD12" s="171" t="s">
        <v>437</v>
      </c>
      <c r="AE12" s="171" t="s">
        <v>437</v>
      </c>
      <c r="AF12" s="171" t="s">
        <v>437</v>
      </c>
      <c r="AG12" s="171" t="s">
        <v>437</v>
      </c>
      <c r="AH12" s="171" t="s">
        <v>437</v>
      </c>
      <c r="AI12" s="171" t="s">
        <v>437</v>
      </c>
      <c r="AJ12" s="171" t="s">
        <v>437</v>
      </c>
      <c r="AK12" s="171" t="s">
        <v>295</v>
      </c>
    </row>
    <row r="13" spans="1:37" x14ac:dyDescent="0.3">
      <c r="A13" s="30" t="s">
        <v>28</v>
      </c>
      <c r="B13" s="31" t="s">
        <v>204</v>
      </c>
      <c r="C13" s="31" t="s">
        <v>19</v>
      </c>
      <c r="D13" s="188">
        <v>56</v>
      </c>
      <c r="E13" s="232" t="s">
        <v>30</v>
      </c>
      <c r="F13" s="232"/>
      <c r="G13" s="241">
        <v>30</v>
      </c>
      <c r="H13" s="242"/>
      <c r="I13" s="32" t="s">
        <v>205</v>
      </c>
      <c r="K13" s="82" t="s">
        <v>379</v>
      </c>
      <c r="L13" s="82" t="s">
        <v>450</v>
      </c>
      <c r="M13" s="124" t="s">
        <v>444</v>
      </c>
      <c r="N13" s="169">
        <v>0.58452916038722003</v>
      </c>
      <c r="O13" s="171">
        <v>2.7079265925365399</v>
      </c>
      <c r="P13" s="169">
        <v>0.27223737546255</v>
      </c>
      <c r="Q13" s="169" t="s">
        <v>437</v>
      </c>
      <c r="R13" s="169" t="s">
        <v>437</v>
      </c>
      <c r="S13" s="169">
        <v>9.9476342383919988E-2</v>
      </c>
      <c r="T13" s="169">
        <v>0.14542139766518</v>
      </c>
      <c r="U13" s="169">
        <v>0.14602057973814001</v>
      </c>
      <c r="V13" s="171" t="s">
        <v>437</v>
      </c>
      <c r="W13" s="171" t="s">
        <v>437</v>
      </c>
      <c r="X13" s="171" t="s">
        <v>437</v>
      </c>
      <c r="Y13" s="171" t="s">
        <v>437</v>
      </c>
      <c r="Z13" s="171" t="s">
        <v>437</v>
      </c>
      <c r="AA13" s="171" t="s">
        <v>437</v>
      </c>
      <c r="AB13" s="171" t="s">
        <v>437</v>
      </c>
      <c r="AC13" s="171" t="s">
        <v>437</v>
      </c>
      <c r="AD13" s="171" t="s">
        <v>437</v>
      </c>
      <c r="AE13" s="171" t="s">
        <v>437</v>
      </c>
      <c r="AF13" s="171" t="s">
        <v>437</v>
      </c>
      <c r="AG13" s="171" t="s">
        <v>437</v>
      </c>
      <c r="AH13" s="171" t="s">
        <v>437</v>
      </c>
      <c r="AI13" s="171" t="s">
        <v>437</v>
      </c>
      <c r="AJ13" s="171" t="s">
        <v>437</v>
      </c>
      <c r="AK13" s="171" t="s">
        <v>295</v>
      </c>
    </row>
    <row r="14" spans="1:37" x14ac:dyDescent="0.3">
      <c r="A14" s="11" t="s">
        <v>28</v>
      </c>
      <c r="B14" s="12" t="s">
        <v>206</v>
      </c>
      <c r="C14" s="12" t="s">
        <v>19</v>
      </c>
      <c r="D14" s="173">
        <v>56</v>
      </c>
      <c r="E14" s="222" t="s">
        <v>30</v>
      </c>
      <c r="F14" s="222"/>
      <c r="G14" s="237">
        <v>30</v>
      </c>
      <c r="H14" s="238"/>
      <c r="I14" s="13"/>
      <c r="K14" s="82" t="s">
        <v>379</v>
      </c>
      <c r="L14" s="82" t="s">
        <v>450</v>
      </c>
      <c r="M14" s="124" t="s">
        <v>444</v>
      </c>
      <c r="N14" s="171">
        <v>3.2356479596968701</v>
      </c>
      <c r="O14" s="171">
        <v>1.97166528517254</v>
      </c>
      <c r="P14" s="169">
        <v>0.20681237055884</v>
      </c>
      <c r="Q14" s="169" t="s">
        <v>437</v>
      </c>
      <c r="R14" s="169" t="s">
        <v>437</v>
      </c>
      <c r="S14" s="169" t="s">
        <v>437</v>
      </c>
      <c r="T14" s="169">
        <v>0.14312763079801</v>
      </c>
      <c r="U14" s="169" t="s">
        <v>437</v>
      </c>
      <c r="V14" s="171" t="s">
        <v>437</v>
      </c>
      <c r="W14" s="171" t="s">
        <v>437</v>
      </c>
      <c r="X14" s="171" t="s">
        <v>437</v>
      </c>
      <c r="Y14" s="171" t="s">
        <v>437</v>
      </c>
      <c r="Z14" s="171" t="s">
        <v>437</v>
      </c>
      <c r="AA14" s="171" t="s">
        <v>437</v>
      </c>
      <c r="AB14" s="171" t="s">
        <v>437</v>
      </c>
      <c r="AC14" s="171" t="s">
        <v>437</v>
      </c>
      <c r="AD14" s="171" t="s">
        <v>437</v>
      </c>
      <c r="AE14" s="171" t="s">
        <v>437</v>
      </c>
      <c r="AF14" s="171" t="s">
        <v>437</v>
      </c>
      <c r="AG14" s="171" t="s">
        <v>437</v>
      </c>
      <c r="AH14" s="171" t="s">
        <v>437</v>
      </c>
      <c r="AI14" s="171" t="s">
        <v>437</v>
      </c>
      <c r="AJ14" s="171" t="s">
        <v>437</v>
      </c>
      <c r="AK14" s="171" t="s">
        <v>295</v>
      </c>
    </row>
    <row r="15" spans="1:37" x14ac:dyDescent="0.3">
      <c r="A15" s="11" t="s">
        <v>28</v>
      </c>
      <c r="B15" s="12" t="s">
        <v>207</v>
      </c>
      <c r="C15" s="12" t="s">
        <v>19</v>
      </c>
      <c r="D15" s="173">
        <v>56</v>
      </c>
      <c r="E15" s="222" t="s">
        <v>30</v>
      </c>
      <c r="F15" s="222"/>
      <c r="G15" s="237">
        <v>35</v>
      </c>
      <c r="H15" s="238"/>
      <c r="I15" s="13"/>
      <c r="K15" s="82" t="s">
        <v>379</v>
      </c>
      <c r="L15" s="82" t="s">
        <v>450</v>
      </c>
      <c r="M15" s="124" t="s">
        <v>444</v>
      </c>
      <c r="N15" s="169">
        <v>0.35215086433634002</v>
      </c>
      <c r="O15" s="171">
        <v>3.0655298533820403</v>
      </c>
      <c r="P15" s="169">
        <v>0.27164438521395001</v>
      </c>
      <c r="Q15" s="169" t="s">
        <v>437</v>
      </c>
      <c r="R15" s="169" t="s">
        <v>437</v>
      </c>
      <c r="S15" s="169" t="s">
        <v>437</v>
      </c>
      <c r="T15" s="169">
        <v>0.14324058796573999</v>
      </c>
      <c r="U15" s="169" t="s">
        <v>437</v>
      </c>
      <c r="V15" s="171" t="s">
        <v>437</v>
      </c>
      <c r="W15" s="171" t="s">
        <v>437</v>
      </c>
      <c r="X15" s="171" t="s">
        <v>437</v>
      </c>
      <c r="Y15" s="171" t="s">
        <v>437</v>
      </c>
      <c r="Z15" s="171" t="s">
        <v>437</v>
      </c>
      <c r="AA15" s="171" t="s">
        <v>437</v>
      </c>
      <c r="AB15" s="171" t="s">
        <v>437</v>
      </c>
      <c r="AC15" s="171" t="s">
        <v>437</v>
      </c>
      <c r="AD15" s="171" t="s">
        <v>437</v>
      </c>
      <c r="AE15" s="171" t="s">
        <v>437</v>
      </c>
      <c r="AF15" s="171" t="s">
        <v>437</v>
      </c>
      <c r="AG15" s="171" t="s">
        <v>437</v>
      </c>
      <c r="AH15" s="171" t="s">
        <v>437</v>
      </c>
      <c r="AI15" s="171" t="s">
        <v>437</v>
      </c>
      <c r="AJ15" s="171" t="s">
        <v>437</v>
      </c>
      <c r="AK15" s="171" t="s">
        <v>295</v>
      </c>
    </row>
    <row r="16" spans="1:37" x14ac:dyDescent="0.3">
      <c r="A16" s="11" t="s">
        <v>28</v>
      </c>
      <c r="B16" s="12" t="s">
        <v>208</v>
      </c>
      <c r="C16" s="12" t="s">
        <v>19</v>
      </c>
      <c r="D16" s="173">
        <v>56</v>
      </c>
      <c r="E16" s="222" t="s">
        <v>30</v>
      </c>
      <c r="F16" s="222"/>
      <c r="G16" s="237">
        <v>30</v>
      </c>
      <c r="H16" s="238"/>
      <c r="I16" s="13" t="s">
        <v>209</v>
      </c>
      <c r="K16" s="82" t="s">
        <v>379</v>
      </c>
      <c r="L16" s="82" t="s">
        <v>450</v>
      </c>
      <c r="M16" s="124" t="s">
        <v>444</v>
      </c>
      <c r="N16" s="169">
        <v>0.46071195254525998</v>
      </c>
      <c r="O16" s="171">
        <v>2.18585892686546</v>
      </c>
      <c r="P16" s="169">
        <v>0.52514351130940007</v>
      </c>
      <c r="Q16" s="169" t="s">
        <v>437</v>
      </c>
      <c r="R16" s="169" t="s">
        <v>437</v>
      </c>
      <c r="S16" s="169">
        <v>0.10031375465924</v>
      </c>
      <c r="T16" s="169">
        <v>0.22204765264995999</v>
      </c>
      <c r="U16" s="169">
        <v>0.14528962222952999</v>
      </c>
      <c r="V16" s="171" t="s">
        <v>437</v>
      </c>
      <c r="W16" s="171" t="s">
        <v>437</v>
      </c>
      <c r="X16" s="171" t="s">
        <v>437</v>
      </c>
      <c r="Y16" s="171" t="s">
        <v>437</v>
      </c>
      <c r="Z16" s="171" t="s">
        <v>437</v>
      </c>
      <c r="AA16" s="171" t="s">
        <v>437</v>
      </c>
      <c r="AB16" s="171" t="s">
        <v>437</v>
      </c>
      <c r="AC16" s="171" t="s">
        <v>437</v>
      </c>
      <c r="AD16" s="171" t="s">
        <v>437</v>
      </c>
      <c r="AE16" s="171" t="s">
        <v>437</v>
      </c>
      <c r="AF16" s="171" t="s">
        <v>437</v>
      </c>
      <c r="AG16" s="171" t="s">
        <v>437</v>
      </c>
      <c r="AH16" s="171" t="s">
        <v>437</v>
      </c>
      <c r="AI16" s="171" t="s">
        <v>437</v>
      </c>
      <c r="AJ16" s="171" t="s">
        <v>437</v>
      </c>
      <c r="AK16" s="171" t="s">
        <v>295</v>
      </c>
    </row>
    <row r="17" spans="1:37" x14ac:dyDescent="0.3">
      <c r="A17" s="11" t="s">
        <v>28</v>
      </c>
      <c r="B17" s="98" t="s">
        <v>210</v>
      </c>
      <c r="C17" s="12" t="s">
        <v>19</v>
      </c>
      <c r="D17" s="173">
        <v>56</v>
      </c>
      <c r="E17" s="222" t="s">
        <v>30</v>
      </c>
      <c r="F17" s="222"/>
      <c r="G17" s="237">
        <v>55</v>
      </c>
      <c r="H17" s="238"/>
      <c r="I17" s="13" t="s">
        <v>211</v>
      </c>
      <c r="K17" s="82" t="s">
        <v>379</v>
      </c>
      <c r="L17" s="82" t="s">
        <v>450</v>
      </c>
      <c r="M17" s="124" t="s">
        <v>444</v>
      </c>
      <c r="N17" s="169">
        <v>0.36518035144127997</v>
      </c>
      <c r="O17" s="171">
        <v>1.2654855728516101</v>
      </c>
      <c r="P17" s="169">
        <v>0.44662690537258998</v>
      </c>
      <c r="Q17" s="169" t="s">
        <v>437</v>
      </c>
      <c r="R17" s="169" t="s">
        <v>437</v>
      </c>
      <c r="S17" s="169" t="s">
        <v>437</v>
      </c>
      <c r="T17" s="169">
        <v>0.16197130868019999</v>
      </c>
      <c r="U17" s="169">
        <v>0.15146573438618</v>
      </c>
      <c r="V17" s="171" t="s">
        <v>437</v>
      </c>
      <c r="W17" s="171" t="s">
        <v>437</v>
      </c>
      <c r="X17" s="171" t="s">
        <v>437</v>
      </c>
      <c r="Y17" s="171" t="s">
        <v>437</v>
      </c>
      <c r="Z17" s="171" t="s">
        <v>437</v>
      </c>
      <c r="AA17" s="171" t="s">
        <v>437</v>
      </c>
      <c r="AB17" s="171" t="s">
        <v>437</v>
      </c>
      <c r="AC17" s="171" t="s">
        <v>437</v>
      </c>
      <c r="AD17" s="171" t="s">
        <v>437</v>
      </c>
      <c r="AE17" s="171" t="s">
        <v>437</v>
      </c>
      <c r="AF17" s="171" t="s">
        <v>437</v>
      </c>
      <c r="AG17" s="171" t="s">
        <v>437</v>
      </c>
      <c r="AH17" s="171" t="s">
        <v>437</v>
      </c>
      <c r="AI17" s="171" t="s">
        <v>437</v>
      </c>
      <c r="AJ17" s="171" t="s">
        <v>437</v>
      </c>
      <c r="AK17" s="171" t="s">
        <v>295</v>
      </c>
    </row>
    <row r="18" spans="1:37" x14ac:dyDescent="0.3">
      <c r="A18" s="11"/>
      <c r="B18" s="125"/>
      <c r="C18" s="12"/>
      <c r="D18" s="173"/>
      <c r="E18" s="12"/>
      <c r="F18" s="12"/>
      <c r="G18" s="13"/>
      <c r="H18" s="187"/>
      <c r="I18" s="13"/>
      <c r="M18" s="124"/>
      <c r="N18" s="169"/>
      <c r="O18" s="171"/>
      <c r="P18" s="169"/>
      <c r="Q18" s="169"/>
      <c r="R18" s="169"/>
      <c r="S18" s="169"/>
      <c r="T18" s="169"/>
      <c r="U18" s="169"/>
      <c r="V18" s="171"/>
      <c r="W18" s="171"/>
      <c r="X18" s="171"/>
      <c r="Y18" s="171"/>
      <c r="Z18" s="171"/>
      <c r="AA18" s="171"/>
      <c r="AB18" s="171"/>
      <c r="AC18" s="171"/>
      <c r="AD18" s="171"/>
      <c r="AE18" s="171"/>
      <c r="AF18" s="171"/>
      <c r="AG18" s="171"/>
      <c r="AH18" s="171"/>
      <c r="AI18" s="171"/>
      <c r="AJ18" s="171"/>
      <c r="AK18" s="171"/>
    </row>
    <row r="19" spans="1:37" x14ac:dyDescent="0.3">
      <c r="A19" s="11" t="s">
        <v>28</v>
      </c>
      <c r="B19" s="12" t="s">
        <v>212</v>
      </c>
      <c r="C19" s="12" t="s">
        <v>19</v>
      </c>
      <c r="D19" s="173">
        <v>56</v>
      </c>
      <c r="E19" s="222" t="s">
        <v>30</v>
      </c>
      <c r="F19" s="222"/>
      <c r="G19" s="237">
        <v>35</v>
      </c>
      <c r="H19" s="238"/>
      <c r="I19" s="13"/>
      <c r="K19" s="82" t="s">
        <v>379</v>
      </c>
      <c r="L19" s="82" t="s">
        <v>450</v>
      </c>
      <c r="M19" s="124" t="s">
        <v>444</v>
      </c>
      <c r="N19" s="169">
        <v>0.31892446246651002</v>
      </c>
      <c r="O19" s="171">
        <v>1.7998582850605898</v>
      </c>
      <c r="P19" s="169">
        <v>0.48826700367655995</v>
      </c>
      <c r="Q19" s="169" t="s">
        <v>437</v>
      </c>
      <c r="R19" s="169" t="s">
        <v>437</v>
      </c>
      <c r="S19" s="169" t="s">
        <v>437</v>
      </c>
      <c r="T19" s="169">
        <v>0.12809264322796002</v>
      </c>
      <c r="U19" s="169" t="s">
        <v>437</v>
      </c>
      <c r="V19" s="171" t="s">
        <v>437</v>
      </c>
      <c r="W19" s="171" t="s">
        <v>437</v>
      </c>
      <c r="X19" s="171" t="s">
        <v>437</v>
      </c>
      <c r="Y19" s="171" t="s">
        <v>437</v>
      </c>
      <c r="Z19" s="171" t="s">
        <v>437</v>
      </c>
      <c r="AA19" s="171" t="s">
        <v>437</v>
      </c>
      <c r="AB19" s="171" t="s">
        <v>437</v>
      </c>
      <c r="AC19" s="171" t="s">
        <v>437</v>
      </c>
      <c r="AD19" s="171" t="s">
        <v>437</v>
      </c>
      <c r="AE19" s="171" t="s">
        <v>437</v>
      </c>
      <c r="AF19" s="171" t="s">
        <v>437</v>
      </c>
      <c r="AG19" s="171" t="s">
        <v>437</v>
      </c>
      <c r="AH19" s="171" t="s">
        <v>437</v>
      </c>
      <c r="AI19" s="171" t="s">
        <v>437</v>
      </c>
      <c r="AJ19" s="171" t="s">
        <v>437</v>
      </c>
      <c r="AK19" s="171" t="s">
        <v>295</v>
      </c>
    </row>
    <row r="20" spans="1:37" x14ac:dyDescent="0.3">
      <c r="A20" s="11" t="s">
        <v>28</v>
      </c>
      <c r="B20" s="12" t="s">
        <v>213</v>
      </c>
      <c r="C20" s="12" t="s">
        <v>19</v>
      </c>
      <c r="D20" s="173">
        <v>56</v>
      </c>
      <c r="E20" s="222" t="s">
        <v>30</v>
      </c>
      <c r="F20" s="222"/>
      <c r="G20" s="237">
        <v>44</v>
      </c>
      <c r="H20" s="238"/>
      <c r="I20" s="13"/>
      <c r="K20" s="82" t="s">
        <v>379</v>
      </c>
      <c r="L20" s="82" t="s">
        <v>450</v>
      </c>
      <c r="M20" s="124" t="s">
        <v>444</v>
      </c>
      <c r="N20" s="169">
        <v>0.40991157804074002</v>
      </c>
      <c r="O20" s="171">
        <v>1.6506479779128</v>
      </c>
      <c r="P20" s="169">
        <v>1.75249991544122</v>
      </c>
      <c r="Q20" s="169" t="s">
        <v>437</v>
      </c>
      <c r="R20" s="169" t="s">
        <v>437</v>
      </c>
      <c r="S20" s="169" t="s">
        <v>437</v>
      </c>
      <c r="T20" s="169">
        <v>0.17029404286507999</v>
      </c>
      <c r="U20" s="169">
        <v>0.13388492473655</v>
      </c>
      <c r="V20" s="171" t="s">
        <v>437</v>
      </c>
      <c r="W20" s="171" t="s">
        <v>437</v>
      </c>
      <c r="X20" s="171" t="s">
        <v>437</v>
      </c>
      <c r="Y20" s="171" t="s">
        <v>437</v>
      </c>
      <c r="Z20" s="171" t="s">
        <v>437</v>
      </c>
      <c r="AA20" s="171" t="s">
        <v>437</v>
      </c>
      <c r="AB20" s="171" t="s">
        <v>437</v>
      </c>
      <c r="AC20" s="171" t="s">
        <v>437</v>
      </c>
      <c r="AD20" s="171" t="s">
        <v>437</v>
      </c>
      <c r="AE20" s="171" t="s">
        <v>437</v>
      </c>
      <c r="AF20" s="171" t="s">
        <v>437</v>
      </c>
      <c r="AG20" s="171" t="s">
        <v>437</v>
      </c>
      <c r="AH20" s="171" t="s">
        <v>437</v>
      </c>
      <c r="AI20" s="171" t="s">
        <v>437</v>
      </c>
      <c r="AJ20" s="171" t="s">
        <v>437</v>
      </c>
      <c r="AK20" s="171" t="s">
        <v>295</v>
      </c>
    </row>
    <row r="21" spans="1:37" ht="15" thickBot="1" x14ac:dyDescent="0.35">
      <c r="A21" s="14" t="s">
        <v>28</v>
      </c>
      <c r="B21" s="15" t="s">
        <v>214</v>
      </c>
      <c r="C21" s="15" t="s">
        <v>19</v>
      </c>
      <c r="D21" s="175">
        <v>56</v>
      </c>
      <c r="E21" s="228" t="s">
        <v>30</v>
      </c>
      <c r="F21" s="228"/>
      <c r="G21" s="239">
        <v>45</v>
      </c>
      <c r="H21" s="240"/>
      <c r="I21" s="16"/>
      <c r="J21" s="174">
        <f>COUNT(G13:H21)</f>
        <v>8</v>
      </c>
      <c r="K21" s="82" t="s">
        <v>379</v>
      </c>
      <c r="L21" s="82" t="s">
        <v>450</v>
      </c>
      <c r="M21" s="124" t="s">
        <v>444</v>
      </c>
      <c r="N21" s="169">
        <v>0.33548345985296996</v>
      </c>
      <c r="O21" s="171">
        <v>1.6710176427630699</v>
      </c>
      <c r="P21" s="169">
        <v>0.38719995512464001</v>
      </c>
      <c r="Q21" s="169" t="s">
        <v>437</v>
      </c>
      <c r="R21" s="169" t="s">
        <v>437</v>
      </c>
      <c r="S21" s="169" t="s">
        <v>437</v>
      </c>
      <c r="T21" s="169">
        <v>0.17586519871959999</v>
      </c>
      <c r="U21" s="169">
        <v>0.13554650354862999</v>
      </c>
      <c r="V21" s="171" t="s">
        <v>437</v>
      </c>
      <c r="W21" s="171" t="s">
        <v>437</v>
      </c>
      <c r="X21" s="171" t="s">
        <v>437</v>
      </c>
      <c r="Y21" s="171" t="s">
        <v>437</v>
      </c>
      <c r="Z21" s="171" t="s">
        <v>437</v>
      </c>
      <c r="AA21" s="171" t="s">
        <v>437</v>
      </c>
      <c r="AB21" s="171" t="s">
        <v>437</v>
      </c>
      <c r="AC21" s="171" t="s">
        <v>437</v>
      </c>
      <c r="AD21" s="171" t="s">
        <v>437</v>
      </c>
      <c r="AE21" s="171" t="s">
        <v>437</v>
      </c>
      <c r="AF21" s="171" t="s">
        <v>437</v>
      </c>
      <c r="AG21" s="171" t="s">
        <v>437</v>
      </c>
      <c r="AH21" s="171" t="s">
        <v>437</v>
      </c>
      <c r="AI21" s="171" t="s">
        <v>437</v>
      </c>
      <c r="AJ21" s="171" t="s">
        <v>437</v>
      </c>
      <c r="AK21" s="171" t="s">
        <v>295</v>
      </c>
    </row>
    <row r="22" spans="1:37" x14ac:dyDescent="0.3">
      <c r="A22" s="30" t="s">
        <v>108</v>
      </c>
      <c r="B22" s="31" t="s">
        <v>215</v>
      </c>
      <c r="C22" s="31" t="s">
        <v>19</v>
      </c>
      <c r="D22" s="188">
        <v>56</v>
      </c>
      <c r="E22" s="33" t="s">
        <v>65</v>
      </c>
      <c r="F22" s="34">
        <v>0.16600000000000001</v>
      </c>
      <c r="G22" s="241">
        <v>45</v>
      </c>
      <c r="H22" s="242"/>
      <c r="I22" s="32"/>
      <c r="K22" s="82" t="s">
        <v>377</v>
      </c>
      <c r="L22" s="82" t="s">
        <v>451</v>
      </c>
      <c r="M22" s="177" t="s">
        <v>449</v>
      </c>
      <c r="N22" s="171">
        <v>8.82731046013674</v>
      </c>
      <c r="O22" s="180" t="s">
        <v>437</v>
      </c>
      <c r="P22" s="180" t="s">
        <v>437</v>
      </c>
      <c r="Q22" s="180" t="s">
        <v>437</v>
      </c>
      <c r="R22" s="180" t="s">
        <v>437</v>
      </c>
      <c r="S22" s="180" t="s">
        <v>437</v>
      </c>
      <c r="T22" s="180" t="s">
        <v>437</v>
      </c>
      <c r="U22" s="180" t="s">
        <v>437</v>
      </c>
      <c r="V22" s="180" t="s">
        <v>437</v>
      </c>
      <c r="W22" s="180" t="s">
        <v>437</v>
      </c>
      <c r="X22" s="180" t="s">
        <v>437</v>
      </c>
      <c r="Y22" s="180" t="s">
        <v>437</v>
      </c>
      <c r="Z22" s="180" t="s">
        <v>437</v>
      </c>
      <c r="AA22" s="180" t="s">
        <v>437</v>
      </c>
      <c r="AB22" s="180" t="s">
        <v>437</v>
      </c>
      <c r="AC22" s="180" t="s">
        <v>437</v>
      </c>
      <c r="AD22" s="180" t="s">
        <v>437</v>
      </c>
      <c r="AE22" s="180" t="s">
        <v>437</v>
      </c>
      <c r="AF22" s="180" t="s">
        <v>437</v>
      </c>
      <c r="AG22" s="180" t="s">
        <v>437</v>
      </c>
      <c r="AH22" s="180" t="s">
        <v>437</v>
      </c>
      <c r="AI22" s="180" t="s">
        <v>437</v>
      </c>
      <c r="AJ22" s="180" t="s">
        <v>437</v>
      </c>
      <c r="AK22" s="180" t="s">
        <v>437</v>
      </c>
    </row>
    <row r="23" spans="1:37" x14ac:dyDescent="0.3">
      <c r="A23" s="11" t="s">
        <v>108</v>
      </c>
      <c r="B23" s="12" t="s">
        <v>216</v>
      </c>
      <c r="C23" s="12" t="s">
        <v>19</v>
      </c>
      <c r="D23" s="173">
        <v>56</v>
      </c>
      <c r="E23" s="20" t="s">
        <v>65</v>
      </c>
      <c r="F23" s="35">
        <v>0.16600000000000001</v>
      </c>
      <c r="G23" s="237">
        <v>30</v>
      </c>
      <c r="H23" s="238"/>
      <c r="I23" s="13"/>
      <c r="K23" s="82" t="s">
        <v>377</v>
      </c>
      <c r="L23" s="82" t="s">
        <v>451</v>
      </c>
      <c r="M23" s="177" t="s">
        <v>449</v>
      </c>
      <c r="N23" s="171">
        <v>10.02892164318528</v>
      </c>
      <c r="O23" s="180" t="s">
        <v>437</v>
      </c>
      <c r="P23" s="180" t="s">
        <v>437</v>
      </c>
      <c r="Q23" s="180" t="s">
        <v>437</v>
      </c>
      <c r="R23" s="180" t="s">
        <v>437</v>
      </c>
      <c r="S23" s="180" t="s">
        <v>437</v>
      </c>
      <c r="T23" s="180" t="s">
        <v>437</v>
      </c>
      <c r="U23" s="180" t="s">
        <v>437</v>
      </c>
      <c r="V23" s="180" t="s">
        <v>437</v>
      </c>
      <c r="W23" s="180" t="s">
        <v>437</v>
      </c>
      <c r="X23" s="180" t="s">
        <v>437</v>
      </c>
      <c r="Y23" s="180" t="s">
        <v>437</v>
      </c>
      <c r="Z23" s="180" t="s">
        <v>437</v>
      </c>
      <c r="AA23" s="180" t="s">
        <v>437</v>
      </c>
      <c r="AB23" s="180" t="s">
        <v>437</v>
      </c>
      <c r="AC23" s="180" t="s">
        <v>437</v>
      </c>
      <c r="AD23" s="180" t="s">
        <v>437</v>
      </c>
      <c r="AE23" s="180" t="s">
        <v>437</v>
      </c>
      <c r="AF23" s="180" t="s">
        <v>437</v>
      </c>
      <c r="AG23" s="180" t="s">
        <v>437</v>
      </c>
      <c r="AH23" s="180" t="s">
        <v>437</v>
      </c>
      <c r="AI23" s="180" t="s">
        <v>437</v>
      </c>
      <c r="AJ23" s="180" t="s">
        <v>437</v>
      </c>
      <c r="AK23" s="180" t="s">
        <v>437</v>
      </c>
    </row>
    <row r="24" spans="1:37" x14ac:dyDescent="0.3">
      <c r="A24" s="11" t="s">
        <v>108</v>
      </c>
      <c r="B24" s="12" t="s">
        <v>217</v>
      </c>
      <c r="C24" s="12" t="s">
        <v>19</v>
      </c>
      <c r="D24" s="173">
        <v>56</v>
      </c>
      <c r="E24" s="20" t="s">
        <v>65</v>
      </c>
      <c r="F24" s="35">
        <v>0.16600000000000001</v>
      </c>
      <c r="G24" s="237">
        <v>44</v>
      </c>
      <c r="H24" s="238"/>
      <c r="I24" s="13"/>
      <c r="K24" s="82" t="s">
        <v>377</v>
      </c>
      <c r="L24" s="82" t="s">
        <v>451</v>
      </c>
      <c r="M24" s="177" t="s">
        <v>449</v>
      </c>
      <c r="N24" s="170">
        <v>10.95370031288018</v>
      </c>
      <c r="O24" s="180" t="s">
        <v>437</v>
      </c>
      <c r="P24" s="180" t="s">
        <v>437</v>
      </c>
      <c r="Q24" s="180" t="s">
        <v>437</v>
      </c>
      <c r="R24" s="180" t="s">
        <v>437</v>
      </c>
      <c r="S24" s="180" t="s">
        <v>437</v>
      </c>
      <c r="T24" s="180" t="s">
        <v>437</v>
      </c>
      <c r="U24" s="180" t="s">
        <v>437</v>
      </c>
      <c r="V24" s="180" t="s">
        <v>437</v>
      </c>
      <c r="W24" s="180" t="s">
        <v>437</v>
      </c>
      <c r="X24" s="180" t="s">
        <v>437</v>
      </c>
      <c r="Y24" s="180" t="s">
        <v>437</v>
      </c>
      <c r="Z24" s="180" t="s">
        <v>437</v>
      </c>
      <c r="AA24" s="180" t="s">
        <v>437</v>
      </c>
      <c r="AB24" s="180" t="s">
        <v>437</v>
      </c>
      <c r="AC24" s="180" t="s">
        <v>437</v>
      </c>
      <c r="AD24" s="180" t="s">
        <v>437</v>
      </c>
      <c r="AE24" s="180" t="s">
        <v>437</v>
      </c>
      <c r="AF24" s="180" t="s">
        <v>437</v>
      </c>
      <c r="AG24" s="180" t="s">
        <v>437</v>
      </c>
      <c r="AH24" s="180" t="s">
        <v>437</v>
      </c>
      <c r="AI24" s="180" t="s">
        <v>437</v>
      </c>
      <c r="AJ24" s="180" t="s">
        <v>437</v>
      </c>
      <c r="AK24" s="180" t="s">
        <v>437</v>
      </c>
    </row>
    <row r="25" spans="1:37" x14ac:dyDescent="0.3">
      <c r="A25" s="11" t="s">
        <v>108</v>
      </c>
      <c r="B25" s="12" t="s">
        <v>218</v>
      </c>
      <c r="C25" s="12" t="s">
        <v>19</v>
      </c>
      <c r="D25" s="173">
        <v>56</v>
      </c>
      <c r="E25" s="20" t="s">
        <v>65</v>
      </c>
      <c r="F25" s="35">
        <v>0.16600000000000001</v>
      </c>
      <c r="G25" s="237">
        <v>30</v>
      </c>
      <c r="H25" s="238"/>
      <c r="I25" s="13"/>
      <c r="K25" s="82" t="s">
        <v>377</v>
      </c>
      <c r="L25" s="82" t="s">
        <v>451</v>
      </c>
      <c r="M25" s="177" t="s">
        <v>449</v>
      </c>
      <c r="N25" s="170">
        <v>10.46311989905564</v>
      </c>
      <c r="O25" s="180" t="s">
        <v>437</v>
      </c>
      <c r="P25" s="180" t="s">
        <v>437</v>
      </c>
      <c r="Q25" s="180" t="s">
        <v>437</v>
      </c>
      <c r="R25" s="180" t="s">
        <v>437</v>
      </c>
      <c r="S25" s="180" t="s">
        <v>437</v>
      </c>
      <c r="T25" s="180" t="s">
        <v>437</v>
      </c>
      <c r="U25" s="180" t="s">
        <v>437</v>
      </c>
      <c r="V25" s="180" t="s">
        <v>437</v>
      </c>
      <c r="W25" s="180" t="s">
        <v>437</v>
      </c>
      <c r="X25" s="180" t="s">
        <v>437</v>
      </c>
      <c r="Y25" s="180" t="s">
        <v>437</v>
      </c>
      <c r="Z25" s="180" t="s">
        <v>437</v>
      </c>
      <c r="AA25" s="180" t="s">
        <v>437</v>
      </c>
      <c r="AB25" s="180" t="s">
        <v>437</v>
      </c>
      <c r="AC25" s="180" t="s">
        <v>437</v>
      </c>
      <c r="AD25" s="180" t="s">
        <v>437</v>
      </c>
      <c r="AE25" s="180" t="s">
        <v>437</v>
      </c>
      <c r="AF25" s="180" t="s">
        <v>437</v>
      </c>
      <c r="AG25" s="180" t="s">
        <v>437</v>
      </c>
      <c r="AH25" s="180" t="s">
        <v>437</v>
      </c>
      <c r="AI25" s="180" t="s">
        <v>437</v>
      </c>
      <c r="AJ25" s="180" t="s">
        <v>437</v>
      </c>
      <c r="AK25" s="180" t="s">
        <v>437</v>
      </c>
    </row>
    <row r="26" spans="1:37" x14ac:dyDescent="0.3">
      <c r="A26" s="36" t="s">
        <v>108</v>
      </c>
      <c r="B26" s="37" t="s">
        <v>219</v>
      </c>
      <c r="C26" s="37" t="s">
        <v>19</v>
      </c>
      <c r="D26" s="172">
        <v>56</v>
      </c>
      <c r="E26" s="38" t="s">
        <v>65</v>
      </c>
      <c r="F26" s="39">
        <v>0.16600000000000001</v>
      </c>
      <c r="G26" s="235">
        <v>44</v>
      </c>
      <c r="H26" s="236"/>
      <c r="I26" s="40"/>
      <c r="K26" s="82" t="s">
        <v>377</v>
      </c>
      <c r="L26" s="82" t="s">
        <v>451</v>
      </c>
      <c r="M26" s="177" t="s">
        <v>449</v>
      </c>
      <c r="N26" s="171">
        <v>7.2427637275033403</v>
      </c>
      <c r="O26" s="180" t="s">
        <v>437</v>
      </c>
      <c r="P26" s="180" t="s">
        <v>437</v>
      </c>
      <c r="Q26" s="180" t="s">
        <v>437</v>
      </c>
      <c r="R26" s="180" t="s">
        <v>437</v>
      </c>
      <c r="S26" s="180" t="s">
        <v>437</v>
      </c>
      <c r="T26" s="180" t="s">
        <v>437</v>
      </c>
      <c r="U26" s="180" t="s">
        <v>437</v>
      </c>
      <c r="V26" s="180" t="s">
        <v>437</v>
      </c>
      <c r="W26" s="180" t="s">
        <v>437</v>
      </c>
      <c r="X26" s="180" t="s">
        <v>437</v>
      </c>
      <c r="Y26" s="180" t="s">
        <v>437</v>
      </c>
      <c r="Z26" s="180" t="s">
        <v>437</v>
      </c>
      <c r="AA26" s="180" t="s">
        <v>437</v>
      </c>
      <c r="AB26" s="180" t="s">
        <v>437</v>
      </c>
      <c r="AC26" s="180" t="s">
        <v>437</v>
      </c>
      <c r="AD26" s="180" t="s">
        <v>437</v>
      </c>
      <c r="AE26" s="180" t="s">
        <v>437</v>
      </c>
      <c r="AF26" s="180" t="s">
        <v>437</v>
      </c>
      <c r="AG26" s="180" t="s">
        <v>437</v>
      </c>
      <c r="AH26" s="180" t="s">
        <v>437</v>
      </c>
      <c r="AI26" s="180" t="s">
        <v>437</v>
      </c>
      <c r="AJ26" s="180" t="s">
        <v>437</v>
      </c>
      <c r="AK26" s="180" t="s">
        <v>437</v>
      </c>
    </row>
    <row r="27" spans="1:37" x14ac:dyDescent="0.3">
      <c r="A27" s="11" t="s">
        <v>108</v>
      </c>
      <c r="B27" s="12" t="s">
        <v>220</v>
      </c>
      <c r="C27" s="12" t="s">
        <v>19</v>
      </c>
      <c r="D27" s="173">
        <v>56</v>
      </c>
      <c r="E27" s="20" t="s">
        <v>65</v>
      </c>
      <c r="F27" s="35">
        <v>0.16600000000000001</v>
      </c>
      <c r="G27" s="237">
        <v>45</v>
      </c>
      <c r="H27" s="238"/>
      <c r="I27" s="41"/>
      <c r="K27" s="82" t="s">
        <v>377</v>
      </c>
      <c r="L27" s="82" t="s">
        <v>451</v>
      </c>
      <c r="M27" s="177" t="s">
        <v>449</v>
      </c>
      <c r="N27" s="171">
        <v>8.7591519694921001</v>
      </c>
      <c r="O27" s="180" t="s">
        <v>437</v>
      </c>
      <c r="P27" s="180" t="s">
        <v>437</v>
      </c>
      <c r="Q27" s="180" t="s">
        <v>437</v>
      </c>
      <c r="R27" s="180" t="s">
        <v>437</v>
      </c>
      <c r="S27" s="180" t="s">
        <v>437</v>
      </c>
      <c r="T27" s="180" t="s">
        <v>437</v>
      </c>
      <c r="U27" s="180" t="s">
        <v>437</v>
      </c>
      <c r="V27" s="180" t="s">
        <v>437</v>
      </c>
      <c r="W27" s="180" t="s">
        <v>437</v>
      </c>
      <c r="X27" s="180" t="s">
        <v>437</v>
      </c>
      <c r="Y27" s="180" t="s">
        <v>437</v>
      </c>
      <c r="Z27" s="180" t="s">
        <v>437</v>
      </c>
      <c r="AA27" s="180" t="s">
        <v>437</v>
      </c>
      <c r="AB27" s="180" t="s">
        <v>437</v>
      </c>
      <c r="AC27" s="180" t="s">
        <v>437</v>
      </c>
      <c r="AD27" s="180" t="s">
        <v>437</v>
      </c>
      <c r="AE27" s="180" t="s">
        <v>437</v>
      </c>
      <c r="AF27" s="180" t="s">
        <v>437</v>
      </c>
      <c r="AG27" s="180" t="s">
        <v>437</v>
      </c>
      <c r="AH27" s="180" t="s">
        <v>437</v>
      </c>
      <c r="AI27" s="180" t="s">
        <v>437</v>
      </c>
      <c r="AJ27" s="180" t="s">
        <v>437</v>
      </c>
      <c r="AK27" s="180" t="s">
        <v>437</v>
      </c>
    </row>
    <row r="28" spans="1:37" x14ac:dyDescent="0.3">
      <c r="A28" s="11" t="s">
        <v>108</v>
      </c>
      <c r="B28" s="12" t="s">
        <v>221</v>
      </c>
      <c r="C28" s="12" t="s">
        <v>19</v>
      </c>
      <c r="D28" s="173">
        <v>56</v>
      </c>
      <c r="E28" s="20" t="s">
        <v>65</v>
      </c>
      <c r="F28" s="35">
        <v>0.16600000000000001</v>
      </c>
      <c r="G28" s="237">
        <v>45</v>
      </c>
      <c r="H28" s="238"/>
      <c r="I28" s="13"/>
      <c r="K28" s="82" t="s">
        <v>375</v>
      </c>
      <c r="L28" s="82" t="s">
        <v>453</v>
      </c>
      <c r="M28" s="177" t="s">
        <v>449</v>
      </c>
      <c r="N28" s="171">
        <v>9.2271441483178993</v>
      </c>
      <c r="O28" s="180" t="s">
        <v>437</v>
      </c>
      <c r="P28" s="169">
        <v>1.6753708104796001E-2</v>
      </c>
      <c r="Q28" s="180" t="s">
        <v>437</v>
      </c>
      <c r="R28" s="180" t="s">
        <v>437</v>
      </c>
      <c r="S28" s="180" t="s">
        <v>437</v>
      </c>
      <c r="T28" s="180" t="s">
        <v>437</v>
      </c>
      <c r="U28" s="180" t="s">
        <v>437</v>
      </c>
      <c r="V28" s="180" t="s">
        <v>437</v>
      </c>
      <c r="W28" s="180" t="s">
        <v>437</v>
      </c>
      <c r="X28" s="180" t="s">
        <v>437</v>
      </c>
      <c r="Y28" s="180" t="s">
        <v>437</v>
      </c>
      <c r="Z28" s="180" t="s">
        <v>437</v>
      </c>
      <c r="AA28" s="180" t="s">
        <v>437</v>
      </c>
      <c r="AB28" s="180" t="s">
        <v>437</v>
      </c>
      <c r="AC28" s="180" t="s">
        <v>437</v>
      </c>
      <c r="AD28" s="180" t="s">
        <v>437</v>
      </c>
      <c r="AE28" s="180" t="s">
        <v>437</v>
      </c>
      <c r="AF28" s="180" t="s">
        <v>437</v>
      </c>
      <c r="AG28" s="180" t="s">
        <v>437</v>
      </c>
      <c r="AH28" s="180" t="s">
        <v>437</v>
      </c>
      <c r="AI28" s="180" t="s">
        <v>437</v>
      </c>
      <c r="AJ28" s="180" t="s">
        <v>437</v>
      </c>
      <c r="AK28" s="180" t="s">
        <v>437</v>
      </c>
    </row>
    <row r="29" spans="1:37" ht="15" thickBot="1" x14ac:dyDescent="0.35">
      <c r="A29" s="14" t="s">
        <v>108</v>
      </c>
      <c r="B29" s="15" t="s">
        <v>222</v>
      </c>
      <c r="C29" s="15" t="s">
        <v>19</v>
      </c>
      <c r="D29" s="182">
        <v>56</v>
      </c>
      <c r="E29" s="22" t="s">
        <v>65</v>
      </c>
      <c r="F29" s="42">
        <v>0.16600000000000001</v>
      </c>
      <c r="G29" s="243">
        <v>75</v>
      </c>
      <c r="H29" s="244"/>
      <c r="I29" s="16"/>
      <c r="J29" s="174">
        <f>COUNT(G22:H29)</f>
        <v>8</v>
      </c>
      <c r="K29" s="82" t="s">
        <v>375</v>
      </c>
      <c r="L29" s="82" t="s">
        <v>453</v>
      </c>
      <c r="M29" s="177" t="s">
        <v>449</v>
      </c>
      <c r="N29" s="170">
        <v>11.7640705067609</v>
      </c>
      <c r="O29" s="180" t="s">
        <v>437</v>
      </c>
      <c r="P29" s="180" t="s">
        <v>437</v>
      </c>
      <c r="Q29" s="180" t="s">
        <v>437</v>
      </c>
      <c r="R29" s="180" t="s">
        <v>437</v>
      </c>
      <c r="S29" s="180" t="s">
        <v>437</v>
      </c>
      <c r="T29" s="180" t="s">
        <v>437</v>
      </c>
      <c r="U29" s="180" t="s">
        <v>437</v>
      </c>
      <c r="V29" s="180" t="s">
        <v>437</v>
      </c>
      <c r="W29" s="180" t="s">
        <v>437</v>
      </c>
      <c r="X29" s="180" t="s">
        <v>437</v>
      </c>
      <c r="Y29" s="180" t="s">
        <v>437</v>
      </c>
      <c r="Z29" s="180" t="s">
        <v>437</v>
      </c>
      <c r="AA29" s="180" t="s">
        <v>437</v>
      </c>
      <c r="AB29" s="180" t="s">
        <v>437</v>
      </c>
      <c r="AC29" s="180" t="s">
        <v>437</v>
      </c>
      <c r="AD29" s="180" t="s">
        <v>437</v>
      </c>
      <c r="AE29" s="180" t="s">
        <v>437</v>
      </c>
      <c r="AF29" s="180" t="s">
        <v>437</v>
      </c>
      <c r="AG29" s="180" t="s">
        <v>437</v>
      </c>
      <c r="AH29" s="180" t="s">
        <v>437</v>
      </c>
      <c r="AI29" s="180" t="s">
        <v>437</v>
      </c>
      <c r="AJ29" s="180" t="s">
        <v>437</v>
      </c>
      <c r="AK29" s="180" t="s">
        <v>437</v>
      </c>
    </row>
    <row r="30" spans="1:37" x14ac:dyDescent="0.3">
      <c r="A30" s="30" t="s">
        <v>120</v>
      </c>
      <c r="B30" s="31" t="s">
        <v>223</v>
      </c>
      <c r="C30" s="31" t="s">
        <v>19</v>
      </c>
      <c r="D30" s="188">
        <v>56</v>
      </c>
      <c r="E30" s="33" t="s">
        <v>65</v>
      </c>
      <c r="F30" s="43">
        <v>0.5</v>
      </c>
      <c r="G30" s="241">
        <v>40</v>
      </c>
      <c r="H30" s="242"/>
      <c r="I30" s="32"/>
      <c r="K30" s="82" t="s">
        <v>375</v>
      </c>
      <c r="L30" s="82" t="s">
        <v>453</v>
      </c>
      <c r="M30" s="177" t="s">
        <v>449</v>
      </c>
      <c r="N30" s="170">
        <v>28.59666461762</v>
      </c>
      <c r="O30" s="180" t="s">
        <v>437</v>
      </c>
      <c r="P30" s="180" t="s">
        <v>437</v>
      </c>
      <c r="Q30" s="180" t="s">
        <v>437</v>
      </c>
      <c r="R30" s="180" t="s">
        <v>437</v>
      </c>
      <c r="S30" s="180" t="s">
        <v>437</v>
      </c>
      <c r="T30" s="180" t="s">
        <v>437</v>
      </c>
      <c r="U30" s="180" t="s">
        <v>437</v>
      </c>
      <c r="V30" s="180" t="s">
        <v>437</v>
      </c>
      <c r="W30" s="180" t="s">
        <v>437</v>
      </c>
      <c r="X30" s="180" t="s">
        <v>437</v>
      </c>
      <c r="Y30" s="180" t="s">
        <v>437</v>
      </c>
      <c r="Z30" s="180" t="s">
        <v>437</v>
      </c>
      <c r="AA30" s="180" t="s">
        <v>437</v>
      </c>
      <c r="AB30" s="180" t="s">
        <v>437</v>
      </c>
      <c r="AC30" s="180" t="s">
        <v>437</v>
      </c>
      <c r="AD30" s="180" t="s">
        <v>437</v>
      </c>
      <c r="AE30" s="180" t="s">
        <v>437</v>
      </c>
      <c r="AF30" s="180" t="s">
        <v>437</v>
      </c>
      <c r="AG30" s="180" t="s">
        <v>437</v>
      </c>
      <c r="AH30" s="180" t="s">
        <v>437</v>
      </c>
      <c r="AI30" s="180" t="s">
        <v>437</v>
      </c>
      <c r="AJ30" s="180" t="s">
        <v>437</v>
      </c>
      <c r="AK30" s="180" t="s">
        <v>437</v>
      </c>
    </row>
    <row r="31" spans="1:37" x14ac:dyDescent="0.3">
      <c r="A31" s="11" t="s">
        <v>120</v>
      </c>
      <c r="B31" s="12" t="s">
        <v>224</v>
      </c>
      <c r="C31" s="12" t="s">
        <v>19</v>
      </c>
      <c r="D31" s="173">
        <v>56</v>
      </c>
      <c r="E31" s="20" t="s">
        <v>65</v>
      </c>
      <c r="F31" s="44">
        <v>0.5</v>
      </c>
      <c r="G31" s="237">
        <v>65</v>
      </c>
      <c r="H31" s="238"/>
      <c r="I31" s="13"/>
      <c r="K31" s="82" t="s">
        <v>375</v>
      </c>
      <c r="L31" s="82" t="s">
        <v>453</v>
      </c>
      <c r="M31" s="177" t="s">
        <v>449</v>
      </c>
      <c r="N31" s="170">
        <v>32.220528397590599</v>
      </c>
      <c r="O31" s="180" t="s">
        <v>437</v>
      </c>
      <c r="P31" s="180" t="s">
        <v>437</v>
      </c>
      <c r="Q31" s="180" t="s">
        <v>437</v>
      </c>
      <c r="R31" s="180" t="s">
        <v>437</v>
      </c>
      <c r="S31" s="180" t="s">
        <v>437</v>
      </c>
      <c r="T31" s="180" t="s">
        <v>437</v>
      </c>
      <c r="U31" s="180" t="s">
        <v>437</v>
      </c>
      <c r="V31" s="180" t="s">
        <v>437</v>
      </c>
      <c r="W31" s="180" t="s">
        <v>437</v>
      </c>
      <c r="X31" s="180" t="s">
        <v>437</v>
      </c>
      <c r="Y31" s="180" t="s">
        <v>437</v>
      </c>
      <c r="Z31" s="180" t="s">
        <v>437</v>
      </c>
      <c r="AA31" s="180" t="s">
        <v>437</v>
      </c>
      <c r="AB31" s="180" t="s">
        <v>437</v>
      </c>
      <c r="AC31" s="180" t="s">
        <v>437</v>
      </c>
      <c r="AD31" s="180" t="s">
        <v>437</v>
      </c>
      <c r="AE31" s="180" t="s">
        <v>437</v>
      </c>
      <c r="AF31" s="180" t="s">
        <v>437</v>
      </c>
      <c r="AG31" s="180" t="s">
        <v>437</v>
      </c>
      <c r="AH31" s="180" t="s">
        <v>437</v>
      </c>
      <c r="AI31" s="180" t="s">
        <v>437</v>
      </c>
      <c r="AJ31" s="180" t="s">
        <v>437</v>
      </c>
      <c r="AK31" s="180" t="s">
        <v>437</v>
      </c>
    </row>
    <row r="32" spans="1:37" x14ac:dyDescent="0.3">
      <c r="A32" s="11" t="s">
        <v>120</v>
      </c>
      <c r="B32" s="12" t="s">
        <v>225</v>
      </c>
      <c r="C32" s="12" t="s">
        <v>19</v>
      </c>
      <c r="D32" s="173">
        <v>56</v>
      </c>
      <c r="E32" s="20" t="s">
        <v>65</v>
      </c>
      <c r="F32" s="44">
        <v>0.5</v>
      </c>
      <c r="G32" s="237">
        <v>30</v>
      </c>
      <c r="H32" s="238"/>
      <c r="I32" s="13"/>
      <c r="K32" s="82" t="s">
        <v>375</v>
      </c>
      <c r="L32" s="82" t="s">
        <v>453</v>
      </c>
      <c r="M32" s="177" t="s">
        <v>449</v>
      </c>
      <c r="N32" s="170">
        <v>30.298187546272999</v>
      </c>
      <c r="O32" s="180" t="s">
        <v>437</v>
      </c>
      <c r="P32" s="180" t="s">
        <v>437</v>
      </c>
      <c r="Q32" s="180" t="s">
        <v>437</v>
      </c>
      <c r="R32" s="180" t="s">
        <v>437</v>
      </c>
      <c r="S32" s="180" t="s">
        <v>437</v>
      </c>
      <c r="T32" s="180" t="s">
        <v>437</v>
      </c>
      <c r="U32" s="180" t="s">
        <v>437</v>
      </c>
      <c r="V32" s="180" t="s">
        <v>437</v>
      </c>
      <c r="W32" s="180" t="s">
        <v>437</v>
      </c>
      <c r="X32" s="180" t="s">
        <v>437</v>
      </c>
      <c r="Y32" s="180" t="s">
        <v>437</v>
      </c>
      <c r="Z32" s="180" t="s">
        <v>437</v>
      </c>
      <c r="AA32" s="180" t="s">
        <v>437</v>
      </c>
      <c r="AB32" s="180" t="s">
        <v>437</v>
      </c>
      <c r="AC32" s="180" t="s">
        <v>437</v>
      </c>
      <c r="AD32" s="180" t="s">
        <v>437</v>
      </c>
      <c r="AE32" s="180" t="s">
        <v>437</v>
      </c>
      <c r="AF32" s="180" t="s">
        <v>437</v>
      </c>
      <c r="AG32" s="180" t="s">
        <v>437</v>
      </c>
      <c r="AH32" s="180" t="s">
        <v>437</v>
      </c>
      <c r="AI32" s="180" t="s">
        <v>437</v>
      </c>
      <c r="AJ32" s="180" t="s">
        <v>437</v>
      </c>
      <c r="AK32" s="180" t="s">
        <v>437</v>
      </c>
    </row>
    <row r="33" spans="1:37" x14ac:dyDescent="0.3">
      <c r="A33" s="11" t="s">
        <v>120</v>
      </c>
      <c r="B33" s="12" t="s">
        <v>226</v>
      </c>
      <c r="C33" s="12" t="s">
        <v>19</v>
      </c>
      <c r="D33" s="173">
        <v>56</v>
      </c>
      <c r="E33" s="20" t="s">
        <v>65</v>
      </c>
      <c r="F33" s="44">
        <v>0.5</v>
      </c>
      <c r="G33" s="237">
        <v>45</v>
      </c>
      <c r="H33" s="238"/>
      <c r="I33" s="13"/>
      <c r="K33" s="82" t="s">
        <v>375</v>
      </c>
      <c r="L33" s="82" t="s">
        <v>453</v>
      </c>
      <c r="M33" s="177" t="s">
        <v>449</v>
      </c>
      <c r="N33" s="170">
        <v>30.717020107586801</v>
      </c>
      <c r="O33" s="180" t="s">
        <v>437</v>
      </c>
      <c r="P33" s="180" t="s">
        <v>437</v>
      </c>
      <c r="Q33" s="180" t="s">
        <v>437</v>
      </c>
      <c r="R33" s="180" t="s">
        <v>437</v>
      </c>
      <c r="S33" s="180" t="s">
        <v>437</v>
      </c>
      <c r="T33" s="180" t="s">
        <v>437</v>
      </c>
      <c r="U33" s="180" t="s">
        <v>437</v>
      </c>
      <c r="V33" s="180" t="s">
        <v>437</v>
      </c>
      <c r="W33" s="180" t="s">
        <v>437</v>
      </c>
      <c r="X33" s="180" t="s">
        <v>437</v>
      </c>
      <c r="Y33" s="180" t="s">
        <v>437</v>
      </c>
      <c r="Z33" s="180" t="s">
        <v>437</v>
      </c>
      <c r="AA33" s="180" t="s">
        <v>437</v>
      </c>
      <c r="AB33" s="180" t="s">
        <v>437</v>
      </c>
      <c r="AC33" s="180" t="s">
        <v>437</v>
      </c>
      <c r="AD33" s="180" t="s">
        <v>437</v>
      </c>
      <c r="AE33" s="180" t="s">
        <v>437</v>
      </c>
      <c r="AF33" s="180" t="s">
        <v>437</v>
      </c>
      <c r="AG33" s="180" t="s">
        <v>437</v>
      </c>
      <c r="AH33" s="180" t="s">
        <v>437</v>
      </c>
      <c r="AI33" s="180" t="s">
        <v>437</v>
      </c>
      <c r="AJ33" s="180" t="s">
        <v>437</v>
      </c>
      <c r="AK33" s="180" t="s">
        <v>437</v>
      </c>
    </row>
    <row r="34" spans="1:37" x14ac:dyDescent="0.3">
      <c r="A34" s="11" t="s">
        <v>120</v>
      </c>
      <c r="B34" s="12" t="s">
        <v>227</v>
      </c>
      <c r="C34" s="12" t="s">
        <v>19</v>
      </c>
      <c r="D34" s="173">
        <v>56</v>
      </c>
      <c r="E34" s="20" t="s">
        <v>65</v>
      </c>
      <c r="F34" s="44">
        <v>0.5</v>
      </c>
      <c r="G34" s="237">
        <v>45</v>
      </c>
      <c r="H34" s="238"/>
      <c r="I34" s="13"/>
      <c r="K34" s="82" t="s">
        <v>375</v>
      </c>
      <c r="L34" s="82" t="s">
        <v>453</v>
      </c>
      <c r="M34" s="177" t="s">
        <v>449</v>
      </c>
      <c r="N34" s="170">
        <v>32.391850512562797</v>
      </c>
      <c r="O34" s="180" t="s">
        <v>437</v>
      </c>
      <c r="P34" s="180" t="s">
        <v>437</v>
      </c>
      <c r="Q34" s="180" t="s">
        <v>437</v>
      </c>
      <c r="R34" s="180" t="s">
        <v>437</v>
      </c>
      <c r="S34" s="180" t="s">
        <v>437</v>
      </c>
      <c r="T34" s="180" t="s">
        <v>437</v>
      </c>
      <c r="U34" s="180" t="s">
        <v>437</v>
      </c>
      <c r="V34" s="180" t="s">
        <v>437</v>
      </c>
      <c r="W34" s="180" t="s">
        <v>437</v>
      </c>
      <c r="X34" s="180" t="s">
        <v>437</v>
      </c>
      <c r="Y34" s="180" t="s">
        <v>437</v>
      </c>
      <c r="Z34" s="180" t="s">
        <v>437</v>
      </c>
      <c r="AA34" s="180" t="s">
        <v>437</v>
      </c>
      <c r="AB34" s="180" t="s">
        <v>437</v>
      </c>
      <c r="AC34" s="180" t="s">
        <v>437</v>
      </c>
      <c r="AD34" s="180" t="s">
        <v>437</v>
      </c>
      <c r="AE34" s="180" t="s">
        <v>437</v>
      </c>
      <c r="AF34" s="180" t="s">
        <v>437</v>
      </c>
      <c r="AG34" s="180" t="s">
        <v>437</v>
      </c>
      <c r="AH34" s="180" t="s">
        <v>437</v>
      </c>
      <c r="AI34" s="180" t="s">
        <v>437</v>
      </c>
      <c r="AJ34" s="180" t="s">
        <v>437</v>
      </c>
      <c r="AK34" s="180" t="s">
        <v>437</v>
      </c>
    </row>
    <row r="35" spans="1:37" x14ac:dyDescent="0.3">
      <c r="A35" s="11" t="s">
        <v>120</v>
      </c>
      <c r="B35" s="12" t="s">
        <v>228</v>
      </c>
      <c r="C35" s="12" t="s">
        <v>19</v>
      </c>
      <c r="D35" s="173">
        <v>56</v>
      </c>
      <c r="E35" s="20" t="s">
        <v>65</v>
      </c>
      <c r="F35" s="44">
        <v>0.5</v>
      </c>
      <c r="G35" s="237">
        <v>30</v>
      </c>
      <c r="H35" s="238"/>
      <c r="I35" s="13"/>
      <c r="K35" s="82" t="s">
        <v>375</v>
      </c>
      <c r="L35" s="82" t="s">
        <v>453</v>
      </c>
      <c r="M35" s="177" t="s">
        <v>449</v>
      </c>
      <c r="N35" s="170">
        <v>23.513968811693001</v>
      </c>
      <c r="O35" s="180" t="s">
        <v>437</v>
      </c>
      <c r="P35" s="180" t="s">
        <v>437</v>
      </c>
      <c r="Q35" s="180" t="s">
        <v>437</v>
      </c>
      <c r="R35" s="180" t="s">
        <v>437</v>
      </c>
      <c r="S35" s="180" t="s">
        <v>437</v>
      </c>
      <c r="T35" s="180" t="s">
        <v>437</v>
      </c>
      <c r="U35" s="169">
        <v>5.0566502271284001E-2</v>
      </c>
      <c r="V35" s="180" t="s">
        <v>437</v>
      </c>
      <c r="W35" s="180" t="s">
        <v>437</v>
      </c>
      <c r="X35" s="180" t="s">
        <v>437</v>
      </c>
      <c r="Y35" s="180" t="s">
        <v>437</v>
      </c>
      <c r="Z35" s="180" t="s">
        <v>437</v>
      </c>
      <c r="AA35" s="180" t="s">
        <v>437</v>
      </c>
      <c r="AB35" s="180" t="s">
        <v>437</v>
      </c>
      <c r="AC35" s="180" t="s">
        <v>437</v>
      </c>
      <c r="AD35" s="180" t="s">
        <v>437</v>
      </c>
      <c r="AE35" s="180" t="s">
        <v>437</v>
      </c>
      <c r="AF35" s="180" t="s">
        <v>437</v>
      </c>
      <c r="AG35" s="180" t="s">
        <v>437</v>
      </c>
      <c r="AH35" s="180" t="s">
        <v>437</v>
      </c>
      <c r="AI35" s="180" t="s">
        <v>437</v>
      </c>
      <c r="AJ35" s="180" t="s">
        <v>437</v>
      </c>
      <c r="AK35" s="180" t="s">
        <v>437</v>
      </c>
    </row>
    <row r="36" spans="1:37" x14ac:dyDescent="0.3">
      <c r="A36" s="11" t="s">
        <v>120</v>
      </c>
      <c r="B36" s="12" t="s">
        <v>229</v>
      </c>
      <c r="C36" s="12" t="s">
        <v>19</v>
      </c>
      <c r="D36" s="173">
        <v>56</v>
      </c>
      <c r="E36" s="20" t="s">
        <v>65</v>
      </c>
      <c r="F36" s="44">
        <v>0.5</v>
      </c>
      <c r="G36" s="237">
        <v>35</v>
      </c>
      <c r="H36" s="238"/>
      <c r="I36" s="13"/>
      <c r="K36" s="82" t="s">
        <v>375</v>
      </c>
      <c r="L36" s="82" t="s">
        <v>453</v>
      </c>
      <c r="M36" s="177" t="s">
        <v>449</v>
      </c>
      <c r="N36" s="170">
        <v>30.571064709001998</v>
      </c>
      <c r="O36" s="180" t="s">
        <v>437</v>
      </c>
      <c r="P36" s="180" t="s">
        <v>437</v>
      </c>
      <c r="Q36" s="180" t="s">
        <v>437</v>
      </c>
      <c r="R36" s="180" t="s">
        <v>437</v>
      </c>
      <c r="S36" s="180" t="s">
        <v>437</v>
      </c>
      <c r="T36" s="180" t="s">
        <v>437</v>
      </c>
      <c r="U36" s="169">
        <v>4.1244455192040001E-2</v>
      </c>
      <c r="V36" s="180" t="s">
        <v>437</v>
      </c>
      <c r="W36" s="180" t="s">
        <v>437</v>
      </c>
      <c r="X36" s="180" t="s">
        <v>437</v>
      </c>
      <c r="Y36" s="180" t="s">
        <v>437</v>
      </c>
      <c r="Z36" s="180" t="s">
        <v>437</v>
      </c>
      <c r="AA36" s="180" t="s">
        <v>437</v>
      </c>
      <c r="AB36" s="180" t="s">
        <v>437</v>
      </c>
      <c r="AC36" s="180" t="s">
        <v>437</v>
      </c>
      <c r="AD36" s="180" t="s">
        <v>437</v>
      </c>
      <c r="AE36" s="180" t="s">
        <v>437</v>
      </c>
      <c r="AF36" s="180" t="s">
        <v>437</v>
      </c>
      <c r="AG36" s="180" t="s">
        <v>437</v>
      </c>
      <c r="AH36" s="180" t="s">
        <v>437</v>
      </c>
      <c r="AI36" s="180" t="s">
        <v>437</v>
      </c>
      <c r="AJ36" s="180" t="s">
        <v>437</v>
      </c>
      <c r="AK36" s="180" t="s">
        <v>437</v>
      </c>
    </row>
    <row r="37" spans="1:37" ht="15" thickBot="1" x14ac:dyDescent="0.35">
      <c r="A37" s="14" t="s">
        <v>120</v>
      </c>
      <c r="B37" s="132" t="s">
        <v>230</v>
      </c>
      <c r="C37" s="15" t="s">
        <v>19</v>
      </c>
      <c r="D37" s="175">
        <v>56</v>
      </c>
      <c r="E37" s="22" t="s">
        <v>65</v>
      </c>
      <c r="F37" s="45">
        <v>0.5</v>
      </c>
      <c r="G37" s="239">
        <v>75</v>
      </c>
      <c r="H37" s="240"/>
      <c r="I37" s="16"/>
      <c r="J37" s="174">
        <f>COUNT(G30:H37)</f>
        <v>8</v>
      </c>
      <c r="K37" s="82" t="s">
        <v>375</v>
      </c>
      <c r="L37" s="82" t="s">
        <v>453</v>
      </c>
      <c r="M37" s="177" t="s">
        <v>449</v>
      </c>
      <c r="N37" s="170">
        <v>28.169014195867398</v>
      </c>
      <c r="O37" s="180" t="s">
        <v>437</v>
      </c>
      <c r="P37" s="180" t="s">
        <v>437</v>
      </c>
      <c r="Q37" s="180" t="s">
        <v>437</v>
      </c>
      <c r="R37" s="180" t="s">
        <v>437</v>
      </c>
      <c r="S37" s="180" t="s">
        <v>437</v>
      </c>
      <c r="T37" s="180" t="s">
        <v>437</v>
      </c>
      <c r="U37" s="169">
        <v>5.0752580917364003E-2</v>
      </c>
      <c r="V37" s="180" t="s">
        <v>437</v>
      </c>
      <c r="W37" s="180" t="s">
        <v>437</v>
      </c>
      <c r="X37" s="180" t="s">
        <v>437</v>
      </c>
      <c r="Y37" s="180" t="s">
        <v>437</v>
      </c>
      <c r="Z37" s="180" t="s">
        <v>437</v>
      </c>
      <c r="AA37" s="180" t="s">
        <v>437</v>
      </c>
      <c r="AB37" s="180" t="s">
        <v>437</v>
      </c>
      <c r="AC37" s="180" t="s">
        <v>437</v>
      </c>
      <c r="AD37" s="180" t="s">
        <v>437</v>
      </c>
      <c r="AE37" s="180" t="s">
        <v>437</v>
      </c>
      <c r="AF37" s="180" t="s">
        <v>437</v>
      </c>
      <c r="AG37" s="180" t="s">
        <v>437</v>
      </c>
      <c r="AH37" s="180" t="s">
        <v>437</v>
      </c>
      <c r="AI37" s="180" t="s">
        <v>437</v>
      </c>
      <c r="AJ37" s="180" t="s">
        <v>437</v>
      </c>
      <c r="AK37" s="180" t="s">
        <v>437</v>
      </c>
    </row>
    <row r="38" spans="1:37" ht="15" thickBot="1" x14ac:dyDescent="0.35">
      <c r="A38" s="141"/>
      <c r="B38" s="142" t="e">
        <f>#REF!</f>
        <v>#REF!</v>
      </c>
      <c r="C38" s="142"/>
      <c r="D38" s="189"/>
      <c r="E38" s="143"/>
      <c r="F38" s="144"/>
      <c r="G38" s="145"/>
      <c r="H38" s="190"/>
      <c r="I38" s="145"/>
      <c r="J38" s="174"/>
      <c r="K38" s="82" t="s">
        <v>375</v>
      </c>
      <c r="L38" s="82" t="s">
        <v>453</v>
      </c>
      <c r="M38" s="177" t="s">
        <v>449</v>
      </c>
      <c r="N38" s="170">
        <v>27.707019651901799</v>
      </c>
      <c r="O38" s="180" t="s">
        <v>437</v>
      </c>
      <c r="P38" s="180" t="s">
        <v>437</v>
      </c>
      <c r="Q38" s="180" t="s">
        <v>437</v>
      </c>
      <c r="R38" s="180" t="s">
        <v>437</v>
      </c>
      <c r="S38" s="180" t="s">
        <v>437</v>
      </c>
      <c r="T38" s="180" t="s">
        <v>437</v>
      </c>
      <c r="U38" s="169">
        <v>4.7506358948218003E-2</v>
      </c>
      <c r="V38" s="180" t="s">
        <v>437</v>
      </c>
      <c r="W38" s="180" t="s">
        <v>437</v>
      </c>
      <c r="X38" s="180" t="s">
        <v>437</v>
      </c>
      <c r="Y38" s="180" t="s">
        <v>437</v>
      </c>
      <c r="Z38" s="180" t="s">
        <v>437</v>
      </c>
      <c r="AA38" s="180" t="s">
        <v>437</v>
      </c>
      <c r="AB38" s="180" t="s">
        <v>437</v>
      </c>
      <c r="AC38" s="180" t="s">
        <v>437</v>
      </c>
      <c r="AD38" s="180" t="s">
        <v>437</v>
      </c>
      <c r="AE38" s="180" t="s">
        <v>437</v>
      </c>
      <c r="AF38" s="180" t="s">
        <v>437</v>
      </c>
      <c r="AG38" s="180" t="s">
        <v>437</v>
      </c>
      <c r="AH38" s="180" t="s">
        <v>437</v>
      </c>
      <c r="AI38" s="180" t="s">
        <v>437</v>
      </c>
      <c r="AJ38" s="180" t="s">
        <v>437</v>
      </c>
      <c r="AK38" s="180" t="s">
        <v>437</v>
      </c>
    </row>
    <row r="39" spans="1:37" x14ac:dyDescent="0.3">
      <c r="A39" s="30" t="s">
        <v>130</v>
      </c>
      <c r="B39" s="31" t="s">
        <v>231</v>
      </c>
      <c r="C39" s="31" t="s">
        <v>19</v>
      </c>
      <c r="D39" s="188">
        <v>56</v>
      </c>
      <c r="E39" s="33" t="s">
        <v>65</v>
      </c>
      <c r="F39" s="43">
        <v>1</v>
      </c>
      <c r="G39" s="241">
        <v>45</v>
      </c>
      <c r="H39" s="242"/>
      <c r="I39" s="32"/>
      <c r="K39" s="82" t="s">
        <v>381</v>
      </c>
      <c r="L39" s="82" t="s">
        <v>455</v>
      </c>
      <c r="M39" s="177" t="s">
        <v>449</v>
      </c>
      <c r="N39" s="170">
        <v>45.810505309561094</v>
      </c>
      <c r="O39" s="171" t="s">
        <v>437</v>
      </c>
      <c r="P39" s="171" t="s">
        <v>437</v>
      </c>
      <c r="Q39" s="171" t="s">
        <v>437</v>
      </c>
      <c r="R39" s="171" t="s">
        <v>437</v>
      </c>
      <c r="S39" s="171" t="s">
        <v>437</v>
      </c>
      <c r="T39" s="171" t="s">
        <v>437</v>
      </c>
      <c r="U39" s="171" t="s">
        <v>437</v>
      </c>
      <c r="V39" s="171" t="s">
        <v>437</v>
      </c>
      <c r="W39" s="171" t="s">
        <v>437</v>
      </c>
      <c r="X39" s="171" t="s">
        <v>437</v>
      </c>
      <c r="Y39" s="171" t="s">
        <v>437</v>
      </c>
      <c r="Z39" s="171" t="s">
        <v>437</v>
      </c>
      <c r="AA39" s="171" t="s">
        <v>437</v>
      </c>
      <c r="AB39" s="171" t="s">
        <v>437</v>
      </c>
      <c r="AC39" s="171" t="s">
        <v>437</v>
      </c>
      <c r="AD39" s="171" t="s">
        <v>437</v>
      </c>
      <c r="AE39" s="171" t="s">
        <v>437</v>
      </c>
      <c r="AF39" s="171" t="s">
        <v>437</v>
      </c>
      <c r="AG39" s="171" t="s">
        <v>437</v>
      </c>
      <c r="AH39" s="171" t="s">
        <v>437</v>
      </c>
      <c r="AI39" s="171" t="s">
        <v>437</v>
      </c>
      <c r="AJ39" s="171" t="s">
        <v>437</v>
      </c>
      <c r="AK39" s="171" t="s">
        <v>437</v>
      </c>
    </row>
    <row r="40" spans="1:37" x14ac:dyDescent="0.3">
      <c r="A40" s="11" t="s">
        <v>130</v>
      </c>
      <c r="B40" s="12" t="s">
        <v>232</v>
      </c>
      <c r="C40" s="12" t="s">
        <v>19</v>
      </c>
      <c r="D40" s="173">
        <v>56</v>
      </c>
      <c r="E40" s="20" t="s">
        <v>65</v>
      </c>
      <c r="F40" s="44">
        <v>1</v>
      </c>
      <c r="G40" s="237">
        <v>45</v>
      </c>
      <c r="H40" s="238"/>
      <c r="I40" s="13"/>
      <c r="K40" s="82" t="s">
        <v>381</v>
      </c>
      <c r="L40" s="82" t="s">
        <v>455</v>
      </c>
      <c r="M40" s="177" t="s">
        <v>449</v>
      </c>
      <c r="N40" s="170">
        <v>47.885857284125606</v>
      </c>
      <c r="O40" s="171" t="s">
        <v>437</v>
      </c>
      <c r="P40" s="171" t="s">
        <v>437</v>
      </c>
      <c r="Q40" s="171" t="s">
        <v>437</v>
      </c>
      <c r="R40" s="171" t="s">
        <v>437</v>
      </c>
      <c r="S40" s="171" t="s">
        <v>437</v>
      </c>
      <c r="T40" s="171" t="s">
        <v>437</v>
      </c>
      <c r="U40" s="171" t="s">
        <v>437</v>
      </c>
      <c r="V40" s="171" t="s">
        <v>437</v>
      </c>
      <c r="W40" s="171" t="s">
        <v>437</v>
      </c>
      <c r="X40" s="171" t="s">
        <v>437</v>
      </c>
      <c r="Y40" s="171" t="s">
        <v>437</v>
      </c>
      <c r="Z40" s="171" t="s">
        <v>437</v>
      </c>
      <c r="AA40" s="171" t="s">
        <v>437</v>
      </c>
      <c r="AB40" s="171" t="s">
        <v>437</v>
      </c>
      <c r="AC40" s="171" t="s">
        <v>437</v>
      </c>
      <c r="AD40" s="171" t="s">
        <v>437</v>
      </c>
      <c r="AE40" s="171" t="s">
        <v>437</v>
      </c>
      <c r="AF40" s="171" t="s">
        <v>437</v>
      </c>
      <c r="AG40" s="171" t="s">
        <v>437</v>
      </c>
      <c r="AH40" s="171" t="s">
        <v>437</v>
      </c>
      <c r="AI40" s="171" t="s">
        <v>437</v>
      </c>
      <c r="AJ40" s="171" t="s">
        <v>437</v>
      </c>
      <c r="AK40" s="171" t="s">
        <v>437</v>
      </c>
    </row>
    <row r="41" spans="1:37" x14ac:dyDescent="0.3">
      <c r="A41" s="36" t="s">
        <v>130</v>
      </c>
      <c r="B41" s="37" t="s">
        <v>233</v>
      </c>
      <c r="C41" s="37" t="s">
        <v>19</v>
      </c>
      <c r="D41" s="172">
        <v>56</v>
      </c>
      <c r="E41" s="38" t="s">
        <v>65</v>
      </c>
      <c r="F41" s="46">
        <v>1</v>
      </c>
      <c r="G41" s="235">
        <v>34</v>
      </c>
      <c r="H41" s="236"/>
      <c r="I41" s="40"/>
      <c r="K41" s="82" t="s">
        <v>381</v>
      </c>
      <c r="L41" s="82" t="s">
        <v>455</v>
      </c>
      <c r="M41" s="177" t="s">
        <v>449</v>
      </c>
      <c r="N41" s="170">
        <v>42.923682359306198</v>
      </c>
      <c r="O41" s="171" t="s">
        <v>437</v>
      </c>
      <c r="P41" s="171" t="s">
        <v>437</v>
      </c>
      <c r="Q41" s="171" t="s">
        <v>437</v>
      </c>
      <c r="R41" s="171" t="s">
        <v>437</v>
      </c>
      <c r="S41" s="171" t="s">
        <v>437</v>
      </c>
      <c r="T41" s="171" t="s">
        <v>437</v>
      </c>
      <c r="U41" s="171" t="s">
        <v>437</v>
      </c>
      <c r="V41" s="171" t="s">
        <v>437</v>
      </c>
      <c r="W41" s="171" t="s">
        <v>437</v>
      </c>
      <c r="X41" s="171" t="s">
        <v>437</v>
      </c>
      <c r="Y41" s="171" t="s">
        <v>437</v>
      </c>
      <c r="Z41" s="171" t="s">
        <v>437</v>
      </c>
      <c r="AA41" s="171" t="s">
        <v>437</v>
      </c>
      <c r="AB41" s="171" t="s">
        <v>437</v>
      </c>
      <c r="AC41" s="171" t="s">
        <v>437</v>
      </c>
      <c r="AD41" s="171" t="s">
        <v>437</v>
      </c>
      <c r="AE41" s="171" t="s">
        <v>437</v>
      </c>
      <c r="AF41" s="171" t="s">
        <v>437</v>
      </c>
      <c r="AG41" s="171" t="s">
        <v>437</v>
      </c>
      <c r="AH41" s="171" t="s">
        <v>437</v>
      </c>
      <c r="AI41" s="171" t="s">
        <v>437</v>
      </c>
      <c r="AJ41" s="171" t="s">
        <v>437</v>
      </c>
      <c r="AK41" s="171" t="s">
        <v>437</v>
      </c>
    </row>
    <row r="42" spans="1:37" x14ac:dyDescent="0.3">
      <c r="A42" s="11" t="s">
        <v>130</v>
      </c>
      <c r="B42" s="12" t="s">
        <v>234</v>
      </c>
      <c r="C42" s="12" t="s">
        <v>19</v>
      </c>
      <c r="D42" s="173">
        <v>56</v>
      </c>
      <c r="E42" s="20" t="s">
        <v>65</v>
      </c>
      <c r="F42" s="44">
        <v>1</v>
      </c>
      <c r="G42" s="237">
        <v>30</v>
      </c>
      <c r="H42" s="238"/>
      <c r="I42" s="13"/>
      <c r="K42" s="82" t="s">
        <v>381</v>
      </c>
      <c r="L42" s="82" t="s">
        <v>455</v>
      </c>
      <c r="M42" s="177" t="s">
        <v>449</v>
      </c>
      <c r="N42" s="170">
        <v>36.246120336421697</v>
      </c>
      <c r="O42" s="171" t="s">
        <v>437</v>
      </c>
      <c r="P42" s="171" t="s">
        <v>437</v>
      </c>
      <c r="Q42" s="171" t="s">
        <v>437</v>
      </c>
      <c r="R42" s="171" t="s">
        <v>437</v>
      </c>
      <c r="S42" s="171" t="s">
        <v>437</v>
      </c>
      <c r="T42" s="171" t="s">
        <v>437</v>
      </c>
      <c r="U42" s="171" t="s">
        <v>437</v>
      </c>
      <c r="V42" s="171" t="s">
        <v>437</v>
      </c>
      <c r="W42" s="171" t="s">
        <v>437</v>
      </c>
      <c r="X42" s="171" t="s">
        <v>437</v>
      </c>
      <c r="Y42" s="171" t="s">
        <v>437</v>
      </c>
      <c r="Z42" s="171" t="s">
        <v>437</v>
      </c>
      <c r="AA42" s="171" t="s">
        <v>437</v>
      </c>
      <c r="AB42" s="171" t="s">
        <v>437</v>
      </c>
      <c r="AC42" s="171" t="s">
        <v>437</v>
      </c>
      <c r="AD42" s="171" t="s">
        <v>437</v>
      </c>
      <c r="AE42" s="171" t="s">
        <v>437</v>
      </c>
      <c r="AF42" s="171" t="s">
        <v>437</v>
      </c>
      <c r="AG42" s="171" t="s">
        <v>437</v>
      </c>
      <c r="AH42" s="171" t="s">
        <v>437</v>
      </c>
      <c r="AI42" s="171" t="s">
        <v>437</v>
      </c>
      <c r="AJ42" s="171" t="s">
        <v>437</v>
      </c>
      <c r="AK42" s="171" t="s">
        <v>437</v>
      </c>
    </row>
    <row r="43" spans="1:37" x14ac:dyDescent="0.3">
      <c r="A43" s="11" t="s">
        <v>130</v>
      </c>
      <c r="B43" s="12" t="s">
        <v>235</v>
      </c>
      <c r="C43" s="12" t="s">
        <v>19</v>
      </c>
      <c r="D43" s="173">
        <v>56</v>
      </c>
      <c r="E43" s="20" t="s">
        <v>65</v>
      </c>
      <c r="F43" s="44">
        <v>1</v>
      </c>
      <c r="G43" s="237">
        <v>45</v>
      </c>
      <c r="H43" s="238"/>
      <c r="I43" s="13" t="s">
        <v>236</v>
      </c>
      <c r="K43" s="82" t="s">
        <v>381</v>
      </c>
      <c r="L43" s="82" t="s">
        <v>455</v>
      </c>
      <c r="M43" s="177" t="s">
        <v>449</v>
      </c>
      <c r="N43" s="170">
        <v>44.737212701661107</v>
      </c>
      <c r="O43" s="171" t="s">
        <v>437</v>
      </c>
      <c r="P43" s="171" t="s">
        <v>437</v>
      </c>
      <c r="Q43" s="171" t="s">
        <v>437</v>
      </c>
      <c r="R43" s="171" t="s">
        <v>437</v>
      </c>
      <c r="S43" s="171" t="s">
        <v>437</v>
      </c>
      <c r="T43" s="171" t="s">
        <v>437</v>
      </c>
      <c r="U43" s="171" t="s">
        <v>437</v>
      </c>
      <c r="V43" s="171" t="s">
        <v>437</v>
      </c>
      <c r="W43" s="171" t="s">
        <v>437</v>
      </c>
      <c r="X43" s="171" t="s">
        <v>437</v>
      </c>
      <c r="Y43" s="171" t="s">
        <v>437</v>
      </c>
      <c r="Z43" s="171" t="s">
        <v>437</v>
      </c>
      <c r="AA43" s="171" t="s">
        <v>437</v>
      </c>
      <c r="AB43" s="171" t="s">
        <v>437</v>
      </c>
      <c r="AC43" s="171" t="s">
        <v>437</v>
      </c>
      <c r="AD43" s="171" t="s">
        <v>437</v>
      </c>
      <c r="AE43" s="171" t="s">
        <v>437</v>
      </c>
      <c r="AF43" s="171" t="s">
        <v>437</v>
      </c>
      <c r="AG43" s="171" t="s">
        <v>437</v>
      </c>
      <c r="AH43" s="171" t="s">
        <v>437</v>
      </c>
      <c r="AI43" s="171" t="s">
        <v>437</v>
      </c>
      <c r="AJ43" s="171" t="s">
        <v>437</v>
      </c>
      <c r="AK43" s="171" t="s">
        <v>437</v>
      </c>
    </row>
    <row r="44" spans="1:37" x14ac:dyDescent="0.3">
      <c r="A44" s="11" t="s">
        <v>130</v>
      </c>
      <c r="B44" s="12" t="s">
        <v>237</v>
      </c>
      <c r="C44" s="12" t="s">
        <v>19</v>
      </c>
      <c r="D44" s="173">
        <v>56</v>
      </c>
      <c r="E44" s="20" t="s">
        <v>65</v>
      </c>
      <c r="F44" s="44">
        <v>1</v>
      </c>
      <c r="G44" s="237">
        <v>75</v>
      </c>
      <c r="H44" s="238"/>
      <c r="I44" s="13"/>
      <c r="K44" s="82" t="s">
        <v>381</v>
      </c>
      <c r="L44" s="82" t="s">
        <v>455</v>
      </c>
      <c r="M44" s="177" t="s">
        <v>449</v>
      </c>
      <c r="N44" s="170">
        <v>44.272396601609593</v>
      </c>
      <c r="O44" s="171" t="s">
        <v>437</v>
      </c>
      <c r="P44" s="171" t="s">
        <v>437</v>
      </c>
      <c r="Q44" s="171" t="s">
        <v>437</v>
      </c>
      <c r="R44" s="171" t="s">
        <v>437</v>
      </c>
      <c r="S44" s="171" t="s">
        <v>437</v>
      </c>
      <c r="T44" s="171" t="s">
        <v>437</v>
      </c>
      <c r="U44" s="171" t="s">
        <v>437</v>
      </c>
      <c r="V44" s="171" t="s">
        <v>437</v>
      </c>
      <c r="W44" s="171" t="s">
        <v>437</v>
      </c>
      <c r="X44" s="171" t="s">
        <v>437</v>
      </c>
      <c r="Y44" s="171" t="s">
        <v>437</v>
      </c>
      <c r="Z44" s="171" t="s">
        <v>437</v>
      </c>
      <c r="AA44" s="171" t="s">
        <v>437</v>
      </c>
      <c r="AB44" s="171" t="s">
        <v>437</v>
      </c>
      <c r="AC44" s="171" t="s">
        <v>437</v>
      </c>
      <c r="AD44" s="171" t="s">
        <v>437</v>
      </c>
      <c r="AE44" s="171" t="s">
        <v>437</v>
      </c>
      <c r="AF44" s="171" t="s">
        <v>437</v>
      </c>
      <c r="AG44" s="171" t="s">
        <v>437</v>
      </c>
      <c r="AH44" s="171" t="s">
        <v>437</v>
      </c>
      <c r="AI44" s="171" t="s">
        <v>437</v>
      </c>
      <c r="AJ44" s="171" t="s">
        <v>437</v>
      </c>
      <c r="AK44" s="171" t="s">
        <v>437</v>
      </c>
    </row>
    <row r="45" spans="1:37" x14ac:dyDescent="0.3">
      <c r="A45" s="11" t="s">
        <v>130</v>
      </c>
      <c r="B45" s="12" t="s">
        <v>238</v>
      </c>
      <c r="C45" s="12" t="s">
        <v>19</v>
      </c>
      <c r="D45" s="173">
        <v>56</v>
      </c>
      <c r="E45" s="20" t="s">
        <v>65</v>
      </c>
      <c r="F45" s="44">
        <v>1</v>
      </c>
      <c r="G45" s="237">
        <v>75</v>
      </c>
      <c r="H45" s="238"/>
      <c r="I45" s="13" t="s">
        <v>239</v>
      </c>
      <c r="K45" s="82" t="s">
        <v>381</v>
      </c>
      <c r="L45" s="82" t="s">
        <v>455</v>
      </c>
      <c r="M45" s="177" t="s">
        <v>449</v>
      </c>
      <c r="N45" s="170">
        <v>48.787986956274096</v>
      </c>
      <c r="O45" s="171" t="s">
        <v>437</v>
      </c>
      <c r="P45" s="171" t="s">
        <v>437</v>
      </c>
      <c r="Q45" s="171" t="s">
        <v>437</v>
      </c>
      <c r="R45" s="171" t="s">
        <v>437</v>
      </c>
      <c r="S45" s="171" t="s">
        <v>437</v>
      </c>
      <c r="T45" s="171" t="s">
        <v>437</v>
      </c>
      <c r="U45" s="171" t="s">
        <v>437</v>
      </c>
      <c r="V45" s="171" t="s">
        <v>437</v>
      </c>
      <c r="W45" s="171" t="s">
        <v>437</v>
      </c>
      <c r="X45" s="171" t="s">
        <v>437</v>
      </c>
      <c r="Y45" s="171" t="s">
        <v>437</v>
      </c>
      <c r="Z45" s="171" t="s">
        <v>437</v>
      </c>
      <c r="AA45" s="171" t="s">
        <v>437</v>
      </c>
      <c r="AB45" s="171" t="s">
        <v>437</v>
      </c>
      <c r="AC45" s="171" t="s">
        <v>437</v>
      </c>
      <c r="AD45" s="171" t="s">
        <v>437</v>
      </c>
      <c r="AE45" s="171" t="s">
        <v>437</v>
      </c>
      <c r="AF45" s="171" t="s">
        <v>437</v>
      </c>
      <c r="AG45" s="171" t="s">
        <v>437</v>
      </c>
      <c r="AH45" s="171" t="s">
        <v>437</v>
      </c>
      <c r="AI45" s="171" t="s">
        <v>437</v>
      </c>
      <c r="AJ45" s="171" t="s">
        <v>437</v>
      </c>
      <c r="AK45" s="171" t="s">
        <v>437</v>
      </c>
    </row>
    <row r="46" spans="1:37" ht="15" thickBot="1" x14ac:dyDescent="0.35">
      <c r="A46" s="14" t="s">
        <v>130</v>
      </c>
      <c r="B46" s="132" t="s">
        <v>240</v>
      </c>
      <c r="C46" s="15" t="s">
        <v>19</v>
      </c>
      <c r="D46" s="175">
        <v>56</v>
      </c>
      <c r="E46" s="22" t="s">
        <v>65</v>
      </c>
      <c r="F46" s="45">
        <v>1</v>
      </c>
      <c r="G46" s="239">
        <v>75</v>
      </c>
      <c r="H46" s="240"/>
      <c r="I46" s="16"/>
      <c r="J46" s="174">
        <f>COUNT(G39:H46)</f>
        <v>8</v>
      </c>
      <c r="K46" s="82" t="s">
        <v>381</v>
      </c>
      <c r="L46" s="82" t="s">
        <v>455</v>
      </c>
      <c r="M46" s="177" t="s">
        <v>449</v>
      </c>
      <c r="N46" s="170">
        <v>44.467750319708003</v>
      </c>
      <c r="O46" s="171" t="s">
        <v>437</v>
      </c>
      <c r="P46" s="171" t="s">
        <v>437</v>
      </c>
      <c r="Q46" s="171" t="s">
        <v>437</v>
      </c>
      <c r="R46" s="171" t="s">
        <v>437</v>
      </c>
      <c r="S46" s="171" t="s">
        <v>437</v>
      </c>
      <c r="T46" s="171" t="s">
        <v>437</v>
      </c>
      <c r="U46" s="171" t="s">
        <v>437</v>
      </c>
      <c r="V46" s="171" t="s">
        <v>437</v>
      </c>
      <c r="W46" s="171" t="s">
        <v>437</v>
      </c>
      <c r="X46" s="171" t="s">
        <v>437</v>
      </c>
      <c r="Y46" s="171" t="s">
        <v>437</v>
      </c>
      <c r="Z46" s="171" t="s">
        <v>437</v>
      </c>
      <c r="AA46" s="171" t="s">
        <v>437</v>
      </c>
      <c r="AB46" s="171" t="s">
        <v>437</v>
      </c>
      <c r="AC46" s="171" t="s">
        <v>437</v>
      </c>
      <c r="AD46" s="171" t="s">
        <v>437</v>
      </c>
      <c r="AE46" s="171" t="s">
        <v>437</v>
      </c>
      <c r="AF46" s="171" t="s">
        <v>437</v>
      </c>
      <c r="AG46" s="171" t="s">
        <v>437</v>
      </c>
      <c r="AH46" s="171" t="s">
        <v>437</v>
      </c>
      <c r="AI46" s="171" t="s">
        <v>437</v>
      </c>
      <c r="AJ46" s="171" t="s">
        <v>437</v>
      </c>
      <c r="AK46" s="171" t="s">
        <v>437</v>
      </c>
    </row>
    <row r="47" spans="1:37" x14ac:dyDescent="0.3">
      <c r="A47" s="141"/>
      <c r="B47" s="146" t="e">
        <f>#REF!</f>
        <v>#REF!</v>
      </c>
      <c r="C47" s="142"/>
      <c r="D47" s="189"/>
      <c r="E47" s="143"/>
      <c r="F47" s="144"/>
      <c r="G47" s="145"/>
      <c r="H47" s="190"/>
      <c r="I47" s="145"/>
      <c r="J47" s="174"/>
      <c r="K47" s="82" t="s">
        <v>381</v>
      </c>
      <c r="L47" s="82" t="s">
        <v>455</v>
      </c>
      <c r="M47" s="177" t="s">
        <v>449</v>
      </c>
      <c r="N47" s="170">
        <v>44.854204938835203</v>
      </c>
      <c r="O47" s="171" t="s">
        <v>437</v>
      </c>
      <c r="P47" s="171" t="s">
        <v>437</v>
      </c>
      <c r="Q47" s="171" t="s">
        <v>437</v>
      </c>
      <c r="R47" s="171" t="s">
        <v>437</v>
      </c>
      <c r="S47" s="171" t="s">
        <v>437</v>
      </c>
      <c r="T47" s="171" t="s">
        <v>437</v>
      </c>
      <c r="U47" s="171" t="s">
        <v>437</v>
      </c>
      <c r="V47" s="171" t="s">
        <v>437</v>
      </c>
      <c r="W47" s="171" t="s">
        <v>437</v>
      </c>
      <c r="X47" s="171" t="s">
        <v>437</v>
      </c>
      <c r="Y47" s="171" t="s">
        <v>437</v>
      </c>
      <c r="Z47" s="171" t="s">
        <v>437</v>
      </c>
      <c r="AA47" s="171" t="s">
        <v>437</v>
      </c>
      <c r="AB47" s="171" t="s">
        <v>437</v>
      </c>
      <c r="AC47" s="171" t="s">
        <v>437</v>
      </c>
      <c r="AD47" s="171" t="s">
        <v>437</v>
      </c>
      <c r="AE47" s="171" t="s">
        <v>437</v>
      </c>
      <c r="AF47" s="171" t="s">
        <v>437</v>
      </c>
      <c r="AG47" s="171" t="s">
        <v>437</v>
      </c>
      <c r="AH47" s="171" t="s">
        <v>437</v>
      </c>
      <c r="AI47" s="171" t="s">
        <v>437</v>
      </c>
      <c r="AJ47" s="171" t="s">
        <v>437</v>
      </c>
      <c r="AK47" s="171" t="s">
        <v>437</v>
      </c>
    </row>
    <row r="48" spans="1:37" ht="15" thickBot="1" x14ac:dyDescent="0.35">
      <c r="A48" s="141"/>
      <c r="B48" s="146" t="e">
        <f>#REF!</f>
        <v>#REF!</v>
      </c>
      <c r="C48" s="142"/>
      <c r="D48" s="189"/>
      <c r="E48" s="143"/>
      <c r="F48" s="144"/>
      <c r="G48" s="145"/>
      <c r="H48" s="190"/>
      <c r="I48" s="145"/>
      <c r="J48" s="174"/>
      <c r="K48" s="82" t="s">
        <v>381</v>
      </c>
      <c r="L48" s="82" t="s">
        <v>455</v>
      </c>
      <c r="M48" s="177" t="s">
        <v>449</v>
      </c>
      <c r="N48" s="170">
        <v>45.585820092424996</v>
      </c>
      <c r="O48" s="171" t="s">
        <v>437</v>
      </c>
      <c r="P48" s="171" t="s">
        <v>437</v>
      </c>
      <c r="Q48" s="171" t="s">
        <v>437</v>
      </c>
      <c r="R48" s="171" t="s">
        <v>437</v>
      </c>
      <c r="S48" s="171" t="s">
        <v>437</v>
      </c>
      <c r="T48" s="171" t="s">
        <v>437</v>
      </c>
      <c r="U48" s="171" t="s">
        <v>437</v>
      </c>
      <c r="V48" s="171" t="s">
        <v>437</v>
      </c>
      <c r="W48" s="171" t="s">
        <v>437</v>
      </c>
      <c r="X48" s="171" t="s">
        <v>437</v>
      </c>
      <c r="Y48" s="171" t="s">
        <v>437</v>
      </c>
      <c r="Z48" s="171" t="s">
        <v>437</v>
      </c>
      <c r="AA48" s="171" t="s">
        <v>437</v>
      </c>
      <c r="AB48" s="171" t="s">
        <v>437</v>
      </c>
      <c r="AC48" s="171" t="s">
        <v>437</v>
      </c>
      <c r="AD48" s="171" t="s">
        <v>437</v>
      </c>
      <c r="AE48" s="171" t="s">
        <v>437</v>
      </c>
      <c r="AF48" s="171" t="s">
        <v>437</v>
      </c>
      <c r="AG48" s="171" t="s">
        <v>437</v>
      </c>
      <c r="AH48" s="171" t="s">
        <v>437</v>
      </c>
      <c r="AI48" s="171" t="s">
        <v>437</v>
      </c>
      <c r="AJ48" s="171" t="s">
        <v>437</v>
      </c>
      <c r="AK48" s="171" t="s">
        <v>437</v>
      </c>
    </row>
    <row r="49" spans="1:37" ht="15" thickTop="1" x14ac:dyDescent="0.3">
      <c r="A49" s="27" t="s">
        <v>143</v>
      </c>
      <c r="B49" s="28" t="s">
        <v>241</v>
      </c>
      <c r="C49" s="28" t="s">
        <v>19</v>
      </c>
      <c r="D49" s="184">
        <v>56</v>
      </c>
      <c r="E49" s="47" t="s">
        <v>65</v>
      </c>
      <c r="F49" s="19">
        <v>1.5</v>
      </c>
      <c r="G49" s="233">
        <v>40</v>
      </c>
      <c r="H49" s="234"/>
      <c r="I49" s="29"/>
      <c r="K49" s="82" t="s">
        <v>381</v>
      </c>
      <c r="L49" s="82" t="s">
        <v>455</v>
      </c>
      <c r="M49" s="177" t="s">
        <v>449</v>
      </c>
      <c r="N49" s="170">
        <v>45.789135558153696</v>
      </c>
      <c r="O49" s="171" t="s">
        <v>437</v>
      </c>
      <c r="P49" s="171" t="s">
        <v>437</v>
      </c>
      <c r="Q49" s="171" t="s">
        <v>437</v>
      </c>
      <c r="R49" s="171" t="s">
        <v>437</v>
      </c>
      <c r="S49" s="171" t="s">
        <v>437</v>
      </c>
      <c r="T49" s="171" t="s">
        <v>437</v>
      </c>
      <c r="U49" s="171" t="s">
        <v>437</v>
      </c>
      <c r="V49" s="171" t="s">
        <v>437</v>
      </c>
      <c r="W49" s="171" t="s">
        <v>437</v>
      </c>
      <c r="X49" s="171" t="s">
        <v>437</v>
      </c>
      <c r="Y49" s="171" t="s">
        <v>437</v>
      </c>
      <c r="Z49" s="171" t="s">
        <v>437</v>
      </c>
      <c r="AA49" s="171" t="s">
        <v>437</v>
      </c>
      <c r="AB49" s="171" t="s">
        <v>437</v>
      </c>
      <c r="AC49" s="171" t="s">
        <v>437</v>
      </c>
      <c r="AD49" s="171" t="s">
        <v>437</v>
      </c>
      <c r="AE49" s="171" t="s">
        <v>437</v>
      </c>
      <c r="AF49" s="171" t="s">
        <v>437</v>
      </c>
      <c r="AG49" s="171" t="s">
        <v>437</v>
      </c>
      <c r="AH49" s="171" t="s">
        <v>437</v>
      </c>
      <c r="AI49" s="171" t="s">
        <v>437</v>
      </c>
      <c r="AJ49" s="171" t="s">
        <v>437</v>
      </c>
      <c r="AK49" s="171" t="s">
        <v>437</v>
      </c>
    </row>
    <row r="50" spans="1:37" x14ac:dyDescent="0.3">
      <c r="A50" s="11" t="s">
        <v>143</v>
      </c>
      <c r="B50" s="12" t="s">
        <v>242</v>
      </c>
      <c r="C50" s="12" t="s">
        <v>19</v>
      </c>
      <c r="D50" s="172">
        <v>56</v>
      </c>
      <c r="E50" s="20" t="s">
        <v>65</v>
      </c>
      <c r="F50" s="21">
        <v>1.5</v>
      </c>
      <c r="G50" s="235">
        <v>45</v>
      </c>
      <c r="H50" s="236"/>
      <c r="I50" s="13"/>
      <c r="K50" s="82" t="s">
        <v>381</v>
      </c>
      <c r="L50" s="82" t="s">
        <v>455</v>
      </c>
      <c r="M50" s="177" t="s">
        <v>449</v>
      </c>
      <c r="N50" s="170">
        <v>46.768484124911105</v>
      </c>
      <c r="O50" s="171" t="s">
        <v>437</v>
      </c>
      <c r="P50" s="171" t="s">
        <v>437</v>
      </c>
      <c r="Q50" s="171" t="s">
        <v>437</v>
      </c>
      <c r="R50" s="171" t="s">
        <v>437</v>
      </c>
      <c r="S50" s="171" t="s">
        <v>437</v>
      </c>
      <c r="T50" s="171" t="s">
        <v>437</v>
      </c>
      <c r="U50" s="171" t="s">
        <v>437</v>
      </c>
      <c r="V50" s="171" t="s">
        <v>437</v>
      </c>
      <c r="W50" s="171" t="s">
        <v>437</v>
      </c>
      <c r="X50" s="171" t="s">
        <v>437</v>
      </c>
      <c r="Y50" s="171" t="s">
        <v>437</v>
      </c>
      <c r="Z50" s="171" t="s">
        <v>437</v>
      </c>
      <c r="AA50" s="171" t="s">
        <v>437</v>
      </c>
      <c r="AB50" s="171" t="s">
        <v>437</v>
      </c>
      <c r="AC50" s="171" t="s">
        <v>437</v>
      </c>
      <c r="AD50" s="171" t="s">
        <v>437</v>
      </c>
      <c r="AE50" s="171" t="s">
        <v>437</v>
      </c>
      <c r="AF50" s="171" t="s">
        <v>437</v>
      </c>
      <c r="AG50" s="171" t="s">
        <v>437</v>
      </c>
      <c r="AH50" s="171" t="s">
        <v>437</v>
      </c>
      <c r="AI50" s="171" t="s">
        <v>437</v>
      </c>
      <c r="AJ50" s="171" t="s">
        <v>437</v>
      </c>
      <c r="AK50" s="171" t="s">
        <v>437</v>
      </c>
    </row>
    <row r="51" spans="1:37" x14ac:dyDescent="0.3">
      <c r="A51" s="11" t="s">
        <v>143</v>
      </c>
      <c r="B51" s="12" t="s">
        <v>243</v>
      </c>
      <c r="C51" s="12" t="s">
        <v>19</v>
      </c>
      <c r="D51" s="173">
        <v>56</v>
      </c>
      <c r="E51" s="20" t="s">
        <v>65</v>
      </c>
      <c r="F51" s="21">
        <v>1.5</v>
      </c>
      <c r="G51" s="237">
        <v>35</v>
      </c>
      <c r="H51" s="238"/>
      <c r="I51" s="13"/>
      <c r="K51" s="82" t="s">
        <v>381</v>
      </c>
      <c r="L51" s="82" t="s">
        <v>455</v>
      </c>
      <c r="M51" s="177" t="s">
        <v>449</v>
      </c>
      <c r="N51" s="170">
        <v>46.485302258904397</v>
      </c>
      <c r="O51" s="171" t="s">
        <v>437</v>
      </c>
      <c r="P51" s="171" t="s">
        <v>437</v>
      </c>
      <c r="Q51" s="171" t="s">
        <v>437</v>
      </c>
      <c r="R51" s="171" t="s">
        <v>437</v>
      </c>
      <c r="S51" s="171" t="s">
        <v>437</v>
      </c>
      <c r="T51" s="171" t="s">
        <v>437</v>
      </c>
      <c r="U51" s="171" t="s">
        <v>437</v>
      </c>
      <c r="V51" s="171" t="s">
        <v>437</v>
      </c>
      <c r="W51" s="171" t="s">
        <v>437</v>
      </c>
      <c r="X51" s="171" t="s">
        <v>437</v>
      </c>
      <c r="Y51" s="171" t="s">
        <v>437</v>
      </c>
      <c r="Z51" s="171" t="s">
        <v>437</v>
      </c>
      <c r="AA51" s="171" t="s">
        <v>437</v>
      </c>
      <c r="AB51" s="171" t="s">
        <v>437</v>
      </c>
      <c r="AC51" s="171" t="s">
        <v>437</v>
      </c>
      <c r="AD51" s="171" t="s">
        <v>437</v>
      </c>
      <c r="AE51" s="171" t="s">
        <v>437</v>
      </c>
      <c r="AF51" s="171" t="s">
        <v>437</v>
      </c>
      <c r="AG51" s="171" t="s">
        <v>437</v>
      </c>
      <c r="AH51" s="171" t="s">
        <v>437</v>
      </c>
      <c r="AI51" s="171" t="s">
        <v>437</v>
      </c>
      <c r="AJ51" s="171" t="s">
        <v>437</v>
      </c>
      <c r="AK51" s="171" t="s">
        <v>437</v>
      </c>
    </row>
    <row r="52" spans="1:37" x14ac:dyDescent="0.3">
      <c r="A52" s="11" t="s">
        <v>143</v>
      </c>
      <c r="B52" s="12" t="s">
        <v>244</v>
      </c>
      <c r="C52" s="12" t="s">
        <v>19</v>
      </c>
      <c r="D52" s="173">
        <v>56</v>
      </c>
      <c r="E52" s="20" t="s">
        <v>65</v>
      </c>
      <c r="F52" s="21">
        <v>1.5</v>
      </c>
      <c r="G52" s="237">
        <v>45</v>
      </c>
      <c r="H52" s="238"/>
      <c r="I52" s="13"/>
      <c r="K52" s="82" t="s">
        <v>381</v>
      </c>
      <c r="L52" s="82" t="s">
        <v>455</v>
      </c>
      <c r="M52" s="177" t="s">
        <v>449</v>
      </c>
      <c r="N52" s="170">
        <v>52.774328211160402</v>
      </c>
      <c r="O52" s="171" t="s">
        <v>437</v>
      </c>
      <c r="P52" s="171" t="s">
        <v>437</v>
      </c>
      <c r="Q52" s="171" t="s">
        <v>437</v>
      </c>
      <c r="R52" s="171" t="s">
        <v>437</v>
      </c>
      <c r="S52" s="171" t="s">
        <v>437</v>
      </c>
      <c r="T52" s="171" t="s">
        <v>437</v>
      </c>
      <c r="U52" s="171" t="s">
        <v>437</v>
      </c>
      <c r="V52" s="171" t="s">
        <v>437</v>
      </c>
      <c r="W52" s="171" t="s">
        <v>437</v>
      </c>
      <c r="X52" s="171" t="s">
        <v>437</v>
      </c>
      <c r="Y52" s="171" t="s">
        <v>437</v>
      </c>
      <c r="Z52" s="171" t="s">
        <v>437</v>
      </c>
      <c r="AA52" s="171" t="s">
        <v>437</v>
      </c>
      <c r="AB52" s="171" t="s">
        <v>437</v>
      </c>
      <c r="AC52" s="171" t="s">
        <v>437</v>
      </c>
      <c r="AD52" s="171" t="s">
        <v>437</v>
      </c>
      <c r="AE52" s="171" t="s">
        <v>437</v>
      </c>
      <c r="AF52" s="171" t="s">
        <v>437</v>
      </c>
      <c r="AG52" s="171" t="s">
        <v>437</v>
      </c>
      <c r="AH52" s="171" t="s">
        <v>437</v>
      </c>
      <c r="AI52" s="171" t="s">
        <v>437</v>
      </c>
      <c r="AJ52" s="171" t="s">
        <v>437</v>
      </c>
      <c r="AK52" s="171" t="s">
        <v>437</v>
      </c>
    </row>
    <row r="53" spans="1:37" x14ac:dyDescent="0.3">
      <c r="A53" s="11" t="s">
        <v>143</v>
      </c>
      <c r="B53" s="12" t="s">
        <v>245</v>
      </c>
      <c r="C53" s="12" t="s">
        <v>19</v>
      </c>
      <c r="D53" s="173">
        <v>56</v>
      </c>
      <c r="E53" s="20" t="s">
        <v>65</v>
      </c>
      <c r="F53" s="21">
        <v>1.5</v>
      </c>
      <c r="G53" s="237">
        <v>25</v>
      </c>
      <c r="H53" s="238"/>
      <c r="I53" s="13"/>
      <c r="K53" s="82" t="s">
        <v>381</v>
      </c>
      <c r="L53" s="82" t="s">
        <v>455</v>
      </c>
      <c r="M53" s="177" t="s">
        <v>449</v>
      </c>
      <c r="N53" s="170">
        <v>58.276906589439207</v>
      </c>
      <c r="O53" s="171" t="s">
        <v>437</v>
      </c>
      <c r="P53" s="171" t="s">
        <v>437</v>
      </c>
      <c r="Q53" s="171" t="s">
        <v>437</v>
      </c>
      <c r="R53" s="171" t="s">
        <v>437</v>
      </c>
      <c r="S53" s="171" t="s">
        <v>437</v>
      </c>
      <c r="T53" s="171" t="s">
        <v>437</v>
      </c>
      <c r="U53" s="171" t="s">
        <v>437</v>
      </c>
      <c r="V53" s="171" t="s">
        <v>437</v>
      </c>
      <c r="W53" s="171" t="s">
        <v>437</v>
      </c>
      <c r="X53" s="171" t="s">
        <v>437</v>
      </c>
      <c r="Y53" s="171" t="s">
        <v>437</v>
      </c>
      <c r="Z53" s="171" t="s">
        <v>437</v>
      </c>
      <c r="AA53" s="171" t="s">
        <v>437</v>
      </c>
      <c r="AB53" s="171" t="s">
        <v>437</v>
      </c>
      <c r="AC53" s="171" t="s">
        <v>437</v>
      </c>
      <c r="AD53" s="171" t="s">
        <v>437</v>
      </c>
      <c r="AE53" s="171" t="s">
        <v>437</v>
      </c>
      <c r="AF53" s="171" t="s">
        <v>437</v>
      </c>
      <c r="AG53" s="171" t="s">
        <v>437</v>
      </c>
      <c r="AH53" s="171" t="s">
        <v>437</v>
      </c>
      <c r="AI53" s="171" t="s">
        <v>437</v>
      </c>
      <c r="AJ53" s="171" t="s">
        <v>437</v>
      </c>
      <c r="AK53" s="171" t="s">
        <v>437</v>
      </c>
    </row>
    <row r="54" spans="1:37" x14ac:dyDescent="0.3">
      <c r="A54" s="11" t="s">
        <v>143</v>
      </c>
      <c r="B54" s="12" t="s">
        <v>246</v>
      </c>
      <c r="C54" s="12" t="s">
        <v>19</v>
      </c>
      <c r="D54" s="173">
        <v>56</v>
      </c>
      <c r="E54" s="20" t="s">
        <v>65</v>
      </c>
      <c r="F54" s="21">
        <v>1.5</v>
      </c>
      <c r="G54" s="237">
        <v>40</v>
      </c>
      <c r="H54" s="238"/>
      <c r="I54" s="13"/>
      <c r="K54" s="82" t="s">
        <v>381</v>
      </c>
      <c r="L54" s="82" t="s">
        <v>455</v>
      </c>
      <c r="M54" s="177" t="s">
        <v>449</v>
      </c>
      <c r="N54" s="170">
        <v>50.197701332670199</v>
      </c>
      <c r="O54" s="171" t="s">
        <v>437</v>
      </c>
      <c r="P54" s="171" t="s">
        <v>437</v>
      </c>
      <c r="Q54" s="171" t="s">
        <v>437</v>
      </c>
      <c r="R54" s="171" t="s">
        <v>437</v>
      </c>
      <c r="S54" s="171" t="s">
        <v>437</v>
      </c>
      <c r="T54" s="171" t="s">
        <v>437</v>
      </c>
      <c r="U54" s="171" t="s">
        <v>437</v>
      </c>
      <c r="V54" s="171" t="s">
        <v>437</v>
      </c>
      <c r="W54" s="171" t="s">
        <v>437</v>
      </c>
      <c r="X54" s="171" t="s">
        <v>437</v>
      </c>
      <c r="Y54" s="171" t="s">
        <v>437</v>
      </c>
      <c r="Z54" s="171" t="s">
        <v>437</v>
      </c>
      <c r="AA54" s="171" t="s">
        <v>437</v>
      </c>
      <c r="AB54" s="171" t="s">
        <v>437</v>
      </c>
      <c r="AC54" s="171" t="s">
        <v>437</v>
      </c>
      <c r="AD54" s="171" t="s">
        <v>437</v>
      </c>
      <c r="AE54" s="171" t="s">
        <v>437</v>
      </c>
      <c r="AF54" s="171" t="s">
        <v>437</v>
      </c>
      <c r="AG54" s="171" t="s">
        <v>437</v>
      </c>
      <c r="AH54" s="171" t="s">
        <v>437</v>
      </c>
      <c r="AI54" s="171" t="s">
        <v>437</v>
      </c>
      <c r="AJ54" s="171" t="s">
        <v>437</v>
      </c>
      <c r="AK54" s="171" t="s">
        <v>437</v>
      </c>
    </row>
    <row r="55" spans="1:37" x14ac:dyDescent="0.3">
      <c r="A55" s="11" t="s">
        <v>143</v>
      </c>
      <c r="B55" s="12" t="s">
        <v>247</v>
      </c>
      <c r="C55" s="12" t="s">
        <v>19</v>
      </c>
      <c r="D55" s="173">
        <v>56</v>
      </c>
      <c r="E55" s="20" t="s">
        <v>65</v>
      </c>
      <c r="F55" s="21">
        <v>1.5</v>
      </c>
      <c r="G55" s="237">
        <v>35</v>
      </c>
      <c r="H55" s="238"/>
      <c r="I55" s="13" t="s">
        <v>248</v>
      </c>
      <c r="K55" s="82" t="s">
        <v>381</v>
      </c>
      <c r="L55" s="82" t="s">
        <v>455</v>
      </c>
      <c r="M55" s="177" t="s">
        <v>449</v>
      </c>
      <c r="N55" s="170">
        <v>61.883941015222305</v>
      </c>
      <c r="O55" s="171" t="s">
        <v>437</v>
      </c>
      <c r="P55" s="171" t="s">
        <v>437</v>
      </c>
      <c r="Q55" s="171" t="s">
        <v>437</v>
      </c>
      <c r="R55" s="171" t="s">
        <v>437</v>
      </c>
      <c r="S55" s="171" t="s">
        <v>437</v>
      </c>
      <c r="T55" s="171" t="s">
        <v>437</v>
      </c>
      <c r="U55" s="171" t="s">
        <v>437</v>
      </c>
      <c r="V55" s="171" t="s">
        <v>437</v>
      </c>
      <c r="W55" s="171" t="s">
        <v>437</v>
      </c>
      <c r="X55" s="171" t="s">
        <v>437</v>
      </c>
      <c r="Y55" s="171" t="s">
        <v>437</v>
      </c>
      <c r="Z55" s="171" t="s">
        <v>437</v>
      </c>
      <c r="AA55" s="171" t="s">
        <v>437</v>
      </c>
      <c r="AB55" s="171" t="s">
        <v>437</v>
      </c>
      <c r="AC55" s="171" t="s">
        <v>437</v>
      </c>
      <c r="AD55" s="171" t="s">
        <v>437</v>
      </c>
      <c r="AE55" s="171" t="s">
        <v>437</v>
      </c>
      <c r="AF55" s="171" t="s">
        <v>437</v>
      </c>
      <c r="AG55" s="171" t="s">
        <v>437</v>
      </c>
      <c r="AH55" s="171" t="s">
        <v>437</v>
      </c>
      <c r="AI55" s="171" t="s">
        <v>437</v>
      </c>
      <c r="AJ55" s="171" t="s">
        <v>437</v>
      </c>
      <c r="AK55" s="171" t="s">
        <v>437</v>
      </c>
    </row>
    <row r="56" spans="1:37" ht="15" thickBot="1" x14ac:dyDescent="0.35">
      <c r="A56" s="14" t="s">
        <v>143</v>
      </c>
      <c r="B56" s="15" t="s">
        <v>249</v>
      </c>
      <c r="C56" s="15" t="s">
        <v>19</v>
      </c>
      <c r="D56" s="175">
        <v>56</v>
      </c>
      <c r="E56" s="22" t="s">
        <v>65</v>
      </c>
      <c r="F56" s="23">
        <v>1.5</v>
      </c>
      <c r="G56" s="239">
        <v>75</v>
      </c>
      <c r="H56" s="240"/>
      <c r="I56" s="16" t="s">
        <v>250</v>
      </c>
      <c r="J56" s="174">
        <f>COUNT(G49:H56)</f>
        <v>8</v>
      </c>
      <c r="K56" s="82" t="s">
        <v>381</v>
      </c>
      <c r="L56" s="82" t="s">
        <v>455</v>
      </c>
      <c r="M56" s="177" t="s">
        <v>449</v>
      </c>
      <c r="N56" s="170">
        <v>60.763828333434198</v>
      </c>
      <c r="O56" s="171" t="s">
        <v>437</v>
      </c>
      <c r="P56" s="171" t="s">
        <v>437</v>
      </c>
      <c r="Q56" s="171" t="s">
        <v>437</v>
      </c>
      <c r="R56" s="171" t="s">
        <v>437</v>
      </c>
      <c r="S56" s="171" t="s">
        <v>437</v>
      </c>
      <c r="T56" s="171" t="s">
        <v>437</v>
      </c>
      <c r="U56" s="171" t="s">
        <v>437</v>
      </c>
      <c r="V56" s="171" t="s">
        <v>437</v>
      </c>
      <c r="W56" s="171" t="s">
        <v>437</v>
      </c>
      <c r="X56" s="171" t="s">
        <v>437</v>
      </c>
      <c r="Y56" s="171" t="s">
        <v>437</v>
      </c>
      <c r="Z56" s="171" t="s">
        <v>437</v>
      </c>
      <c r="AA56" s="171" t="s">
        <v>437</v>
      </c>
      <c r="AB56" s="171" t="s">
        <v>437</v>
      </c>
      <c r="AC56" s="171" t="s">
        <v>437</v>
      </c>
      <c r="AD56" s="171" t="s">
        <v>437</v>
      </c>
      <c r="AE56" s="171" t="s">
        <v>437</v>
      </c>
      <c r="AF56" s="171" t="s">
        <v>437</v>
      </c>
      <c r="AG56" s="171" t="s">
        <v>437</v>
      </c>
      <c r="AH56" s="171" t="s">
        <v>437</v>
      </c>
      <c r="AI56" s="171" t="s">
        <v>437</v>
      </c>
      <c r="AJ56" s="171" t="s">
        <v>437</v>
      </c>
      <c r="AK56" s="171" t="s">
        <v>437</v>
      </c>
    </row>
    <row r="57" spans="1:37" x14ac:dyDescent="0.3">
      <c r="A57" s="30" t="s">
        <v>154</v>
      </c>
      <c r="B57" s="31" t="s">
        <v>251</v>
      </c>
      <c r="C57" s="31" t="s">
        <v>19</v>
      </c>
      <c r="D57" s="188">
        <v>56</v>
      </c>
      <c r="E57" s="33" t="s">
        <v>48</v>
      </c>
      <c r="F57" s="191">
        <v>0.16600000000000001</v>
      </c>
      <c r="G57" s="241">
        <v>35</v>
      </c>
      <c r="H57" s="242"/>
      <c r="I57" s="32"/>
      <c r="K57" s="82" t="s">
        <v>375</v>
      </c>
      <c r="L57" s="82" t="s">
        <v>453</v>
      </c>
      <c r="M57" s="177" t="s">
        <v>449</v>
      </c>
      <c r="N57" s="170" t="s">
        <v>437</v>
      </c>
      <c r="O57" s="170">
        <v>21.749363987246198</v>
      </c>
      <c r="P57" s="170" t="s">
        <v>437</v>
      </c>
      <c r="Q57" s="170" t="s">
        <v>437</v>
      </c>
      <c r="R57" s="170" t="s">
        <v>437</v>
      </c>
      <c r="S57" s="170" t="s">
        <v>437</v>
      </c>
      <c r="T57" s="170" t="s">
        <v>437</v>
      </c>
      <c r="U57" s="170" t="s">
        <v>437</v>
      </c>
      <c r="V57" s="170" t="s">
        <v>437</v>
      </c>
      <c r="W57" s="170" t="s">
        <v>437</v>
      </c>
      <c r="X57" s="170" t="s">
        <v>437</v>
      </c>
      <c r="Y57" s="170" t="s">
        <v>437</v>
      </c>
      <c r="Z57" s="170" t="s">
        <v>437</v>
      </c>
      <c r="AA57" s="170" t="s">
        <v>437</v>
      </c>
      <c r="AB57" s="169">
        <v>0.59580510749617999</v>
      </c>
      <c r="AC57" s="169">
        <v>0.84200555821631995</v>
      </c>
      <c r="AD57" s="170" t="s">
        <v>437</v>
      </c>
      <c r="AE57" s="170" t="s">
        <v>437</v>
      </c>
      <c r="AF57" s="170" t="s">
        <v>437</v>
      </c>
      <c r="AG57" s="170" t="s">
        <v>437</v>
      </c>
      <c r="AH57" s="170" t="s">
        <v>437</v>
      </c>
      <c r="AI57" s="170" t="s">
        <v>437</v>
      </c>
      <c r="AJ57" s="170" t="s">
        <v>437</v>
      </c>
      <c r="AK57" s="170" t="s">
        <v>437</v>
      </c>
    </row>
    <row r="58" spans="1:37" x14ac:dyDescent="0.3">
      <c r="A58" s="11" t="s">
        <v>154</v>
      </c>
      <c r="B58" s="12" t="s">
        <v>252</v>
      </c>
      <c r="C58" s="12" t="s">
        <v>19</v>
      </c>
      <c r="D58" s="173">
        <v>56</v>
      </c>
      <c r="E58" s="20" t="s">
        <v>48</v>
      </c>
      <c r="F58" s="21">
        <v>0.16600000000000001</v>
      </c>
      <c r="G58" s="237">
        <v>45</v>
      </c>
      <c r="H58" s="238"/>
      <c r="I58" s="13"/>
      <c r="K58" s="82" t="s">
        <v>375</v>
      </c>
      <c r="L58" s="82" t="s">
        <v>453</v>
      </c>
      <c r="M58" s="177" t="s">
        <v>449</v>
      </c>
      <c r="N58" s="170" t="s">
        <v>437</v>
      </c>
      <c r="O58" s="170">
        <v>24.040329061136202</v>
      </c>
      <c r="P58" s="170" t="s">
        <v>437</v>
      </c>
      <c r="Q58" s="170" t="s">
        <v>437</v>
      </c>
      <c r="R58" s="170" t="s">
        <v>437</v>
      </c>
      <c r="S58" s="170" t="s">
        <v>437</v>
      </c>
      <c r="T58" s="170" t="s">
        <v>437</v>
      </c>
      <c r="U58" s="170" t="s">
        <v>437</v>
      </c>
      <c r="V58" s="170" t="s">
        <v>437</v>
      </c>
      <c r="W58" s="170" t="s">
        <v>437</v>
      </c>
      <c r="X58" s="170" t="s">
        <v>437</v>
      </c>
      <c r="Y58" s="170" t="s">
        <v>437</v>
      </c>
      <c r="Z58" s="170" t="s">
        <v>437</v>
      </c>
      <c r="AA58" s="170" t="s">
        <v>437</v>
      </c>
      <c r="AB58" s="169">
        <v>0.63303523952844398</v>
      </c>
      <c r="AC58" s="169">
        <v>0.888452932576552</v>
      </c>
      <c r="AD58" s="170" t="s">
        <v>437</v>
      </c>
      <c r="AE58" s="170" t="s">
        <v>437</v>
      </c>
      <c r="AF58" s="170" t="s">
        <v>437</v>
      </c>
      <c r="AG58" s="170" t="s">
        <v>437</v>
      </c>
      <c r="AH58" s="170" t="s">
        <v>437</v>
      </c>
      <c r="AI58" s="170" t="s">
        <v>437</v>
      </c>
      <c r="AJ58" s="170" t="s">
        <v>437</v>
      </c>
      <c r="AK58" s="170" t="s">
        <v>437</v>
      </c>
    </row>
    <row r="59" spans="1:37" x14ac:dyDescent="0.3">
      <c r="A59" s="11" t="s">
        <v>154</v>
      </c>
      <c r="B59" s="12" t="s">
        <v>253</v>
      </c>
      <c r="C59" s="12" t="s">
        <v>19</v>
      </c>
      <c r="D59" s="173">
        <v>56</v>
      </c>
      <c r="E59" s="20" t="s">
        <v>48</v>
      </c>
      <c r="F59" s="21">
        <v>0.16600000000000001</v>
      </c>
      <c r="G59" s="237">
        <v>30</v>
      </c>
      <c r="H59" s="238"/>
      <c r="I59" s="13"/>
      <c r="K59" s="82" t="s">
        <v>375</v>
      </c>
      <c r="L59" s="82" t="s">
        <v>453</v>
      </c>
      <c r="M59" s="177" t="s">
        <v>449</v>
      </c>
      <c r="N59" s="170" t="s">
        <v>437</v>
      </c>
      <c r="O59" s="170">
        <v>28.395876302742</v>
      </c>
      <c r="P59" s="170" t="s">
        <v>437</v>
      </c>
      <c r="Q59" s="170" t="s">
        <v>437</v>
      </c>
      <c r="R59" s="170" t="s">
        <v>437</v>
      </c>
      <c r="S59" s="170" t="s">
        <v>437</v>
      </c>
      <c r="T59" s="170" t="s">
        <v>437</v>
      </c>
      <c r="U59" s="170" t="s">
        <v>437</v>
      </c>
      <c r="V59" s="170" t="s">
        <v>437</v>
      </c>
      <c r="W59" s="170" t="s">
        <v>437</v>
      </c>
      <c r="X59" s="170" t="s">
        <v>437</v>
      </c>
      <c r="Y59" s="170" t="s">
        <v>437</v>
      </c>
      <c r="Z59" s="170" t="s">
        <v>437</v>
      </c>
      <c r="AA59" s="170" t="s">
        <v>437</v>
      </c>
      <c r="AB59" s="169">
        <v>0.58281897428228002</v>
      </c>
      <c r="AC59" s="169">
        <v>1.043789656691652</v>
      </c>
      <c r="AD59" s="170" t="s">
        <v>437</v>
      </c>
      <c r="AE59" s="170" t="s">
        <v>437</v>
      </c>
      <c r="AF59" s="170" t="s">
        <v>437</v>
      </c>
      <c r="AG59" s="170" t="s">
        <v>437</v>
      </c>
      <c r="AH59" s="170" t="s">
        <v>437</v>
      </c>
      <c r="AI59" s="170" t="s">
        <v>437</v>
      </c>
      <c r="AJ59" s="170" t="s">
        <v>437</v>
      </c>
      <c r="AK59" s="170" t="s">
        <v>437</v>
      </c>
    </row>
    <row r="60" spans="1:37" x14ac:dyDescent="0.3">
      <c r="A60" s="11" t="s">
        <v>154</v>
      </c>
      <c r="B60" s="12" t="s">
        <v>254</v>
      </c>
      <c r="C60" s="12" t="s">
        <v>19</v>
      </c>
      <c r="D60" s="173">
        <v>56</v>
      </c>
      <c r="E60" s="20" t="s">
        <v>48</v>
      </c>
      <c r="F60" s="21">
        <v>0.16600000000000001</v>
      </c>
      <c r="G60" s="237">
        <v>35</v>
      </c>
      <c r="H60" s="238"/>
      <c r="I60" s="13"/>
      <c r="K60" s="82" t="s">
        <v>375</v>
      </c>
      <c r="L60" s="82" t="s">
        <v>453</v>
      </c>
      <c r="M60" s="177" t="s">
        <v>449</v>
      </c>
      <c r="N60" s="170" t="s">
        <v>437</v>
      </c>
      <c r="O60" s="170">
        <v>26.087073790320002</v>
      </c>
      <c r="P60" s="170" t="s">
        <v>437</v>
      </c>
      <c r="Q60" s="170" t="s">
        <v>437</v>
      </c>
      <c r="R60" s="170" t="s">
        <v>437</v>
      </c>
      <c r="S60" s="170" t="s">
        <v>437</v>
      </c>
      <c r="T60" s="170" t="s">
        <v>437</v>
      </c>
      <c r="U60" s="170" t="s">
        <v>437</v>
      </c>
      <c r="V60" s="170" t="s">
        <v>437</v>
      </c>
      <c r="W60" s="170" t="s">
        <v>437</v>
      </c>
      <c r="X60" s="170" t="s">
        <v>437</v>
      </c>
      <c r="Y60" s="170" t="s">
        <v>437</v>
      </c>
      <c r="Z60" s="170" t="s">
        <v>437</v>
      </c>
      <c r="AA60" s="170" t="s">
        <v>437</v>
      </c>
      <c r="AB60" s="169">
        <v>0.63435827877324003</v>
      </c>
      <c r="AC60" s="169">
        <v>0.97126971062707201</v>
      </c>
      <c r="AD60" s="170" t="s">
        <v>437</v>
      </c>
      <c r="AE60" s="170" t="s">
        <v>437</v>
      </c>
      <c r="AF60" s="170" t="s">
        <v>437</v>
      </c>
      <c r="AG60" s="170" t="s">
        <v>437</v>
      </c>
      <c r="AH60" s="170" t="s">
        <v>437</v>
      </c>
      <c r="AI60" s="170" t="s">
        <v>437</v>
      </c>
      <c r="AJ60" s="170" t="s">
        <v>437</v>
      </c>
      <c r="AK60" s="170" t="s">
        <v>437</v>
      </c>
    </row>
    <row r="61" spans="1:37" x14ac:dyDescent="0.3">
      <c r="A61" s="11" t="s">
        <v>154</v>
      </c>
      <c r="B61" s="12" t="s">
        <v>255</v>
      </c>
      <c r="C61" s="12" t="s">
        <v>19</v>
      </c>
      <c r="D61" s="173">
        <v>56</v>
      </c>
      <c r="E61" s="20" t="s">
        <v>48</v>
      </c>
      <c r="F61" s="21">
        <v>0.16600000000000001</v>
      </c>
      <c r="G61" s="237">
        <v>55</v>
      </c>
      <c r="H61" s="238"/>
      <c r="I61" s="13"/>
      <c r="K61" s="82" t="s">
        <v>375</v>
      </c>
      <c r="L61" s="82" t="s">
        <v>453</v>
      </c>
      <c r="M61" s="177" t="s">
        <v>449</v>
      </c>
      <c r="N61" s="170" t="s">
        <v>437</v>
      </c>
      <c r="O61" s="170">
        <v>29.3163681178006</v>
      </c>
      <c r="P61" s="170" t="s">
        <v>437</v>
      </c>
      <c r="Q61" s="170" t="s">
        <v>437</v>
      </c>
      <c r="R61" s="170" t="s">
        <v>437</v>
      </c>
      <c r="S61" s="170" t="s">
        <v>437</v>
      </c>
      <c r="T61" s="170" t="s">
        <v>437</v>
      </c>
      <c r="U61" s="170" t="s">
        <v>437</v>
      </c>
      <c r="V61" s="170" t="s">
        <v>437</v>
      </c>
      <c r="W61" s="170" t="s">
        <v>437</v>
      </c>
      <c r="X61" s="170" t="s">
        <v>437</v>
      </c>
      <c r="Y61" s="170" t="s">
        <v>437</v>
      </c>
      <c r="Z61" s="170" t="s">
        <v>437</v>
      </c>
      <c r="AA61" s="170" t="s">
        <v>437</v>
      </c>
      <c r="AB61" s="169">
        <v>0.61617559803830002</v>
      </c>
      <c r="AC61" s="169">
        <v>1.125786751070156</v>
      </c>
      <c r="AD61" s="170" t="s">
        <v>437</v>
      </c>
      <c r="AE61" s="170" t="s">
        <v>437</v>
      </c>
      <c r="AF61" s="170" t="s">
        <v>437</v>
      </c>
      <c r="AG61" s="170" t="s">
        <v>437</v>
      </c>
      <c r="AH61" s="170" t="s">
        <v>437</v>
      </c>
      <c r="AI61" s="170" t="s">
        <v>437</v>
      </c>
      <c r="AJ61" s="170" t="s">
        <v>437</v>
      </c>
      <c r="AK61" s="170" t="s">
        <v>437</v>
      </c>
    </row>
    <row r="62" spans="1:37" x14ac:dyDescent="0.3">
      <c r="A62" s="11" t="s">
        <v>154</v>
      </c>
      <c r="B62" s="12" t="s">
        <v>256</v>
      </c>
      <c r="C62" s="12" t="s">
        <v>19</v>
      </c>
      <c r="D62" s="173">
        <v>56</v>
      </c>
      <c r="E62" s="20" t="s">
        <v>48</v>
      </c>
      <c r="F62" s="21">
        <v>0.16600000000000001</v>
      </c>
      <c r="G62" s="237">
        <v>55</v>
      </c>
      <c r="H62" s="238"/>
      <c r="I62" s="13"/>
      <c r="K62" s="82" t="s">
        <v>375</v>
      </c>
      <c r="L62" s="82" t="s">
        <v>453</v>
      </c>
      <c r="M62" s="177" t="s">
        <v>449</v>
      </c>
      <c r="N62" s="170" t="s">
        <v>437</v>
      </c>
      <c r="O62" s="170">
        <v>30.971024206452402</v>
      </c>
      <c r="P62" s="170">
        <v>2.2320749580213999E-2</v>
      </c>
      <c r="Q62" s="170" t="s">
        <v>437</v>
      </c>
      <c r="R62" s="170" t="s">
        <v>437</v>
      </c>
      <c r="S62" s="170" t="s">
        <v>437</v>
      </c>
      <c r="T62" s="170" t="s">
        <v>437</v>
      </c>
      <c r="U62" s="170" t="s">
        <v>437</v>
      </c>
      <c r="V62" s="170" t="s">
        <v>437</v>
      </c>
      <c r="W62" s="170" t="s">
        <v>437</v>
      </c>
      <c r="X62" s="170" t="s">
        <v>437</v>
      </c>
      <c r="Y62" s="170" t="s">
        <v>437</v>
      </c>
      <c r="Z62" s="170" t="s">
        <v>437</v>
      </c>
      <c r="AA62" s="170" t="s">
        <v>437</v>
      </c>
      <c r="AB62" s="169">
        <v>0.77837235541198602</v>
      </c>
      <c r="AC62" s="169">
        <v>1.089333237762782</v>
      </c>
      <c r="AD62" s="170" t="s">
        <v>437</v>
      </c>
      <c r="AE62" s="170" t="s">
        <v>437</v>
      </c>
      <c r="AF62" s="170" t="s">
        <v>437</v>
      </c>
      <c r="AG62" s="170" t="s">
        <v>437</v>
      </c>
      <c r="AH62" s="170" t="s">
        <v>437</v>
      </c>
      <c r="AI62" s="170" t="s">
        <v>437</v>
      </c>
      <c r="AJ62" s="170" t="s">
        <v>437</v>
      </c>
      <c r="AK62" s="170" t="s">
        <v>437</v>
      </c>
    </row>
    <row r="63" spans="1:37" x14ac:dyDescent="0.3">
      <c r="A63" s="11" t="s">
        <v>154</v>
      </c>
      <c r="B63" s="12" t="s">
        <v>257</v>
      </c>
      <c r="C63" s="12" t="s">
        <v>19</v>
      </c>
      <c r="D63" s="173">
        <v>56</v>
      </c>
      <c r="E63" s="20" t="s">
        <v>48</v>
      </c>
      <c r="F63" s="21">
        <v>0.16600000000000001</v>
      </c>
      <c r="G63" s="237">
        <v>45</v>
      </c>
      <c r="H63" s="238"/>
      <c r="I63" s="13"/>
      <c r="K63" s="82" t="s">
        <v>375</v>
      </c>
      <c r="L63" s="82" t="s">
        <v>453</v>
      </c>
      <c r="M63" s="177" t="s">
        <v>449</v>
      </c>
      <c r="N63" s="170" t="s">
        <v>437</v>
      </c>
      <c r="O63" s="170">
        <v>33.481514714713001</v>
      </c>
      <c r="P63" s="170" t="s">
        <v>437</v>
      </c>
      <c r="Q63" s="170" t="s">
        <v>437</v>
      </c>
      <c r="R63" s="170" t="s">
        <v>437</v>
      </c>
      <c r="S63" s="170" t="s">
        <v>437</v>
      </c>
      <c r="T63" s="170" t="s">
        <v>437</v>
      </c>
      <c r="U63" s="170" t="s">
        <v>437</v>
      </c>
      <c r="V63" s="170" t="s">
        <v>437</v>
      </c>
      <c r="W63" s="170" t="s">
        <v>437</v>
      </c>
      <c r="X63" s="170" t="s">
        <v>437</v>
      </c>
      <c r="Y63" s="170" t="s">
        <v>437</v>
      </c>
      <c r="Z63" s="170" t="s">
        <v>437</v>
      </c>
      <c r="AA63" s="170" t="s">
        <v>437</v>
      </c>
      <c r="AB63" s="169">
        <v>0.75852410871723797</v>
      </c>
      <c r="AC63" s="169">
        <v>1.1703000282680041</v>
      </c>
      <c r="AD63" s="170" t="s">
        <v>437</v>
      </c>
      <c r="AE63" s="170" t="s">
        <v>437</v>
      </c>
      <c r="AF63" s="170" t="s">
        <v>437</v>
      </c>
      <c r="AG63" s="170" t="s">
        <v>437</v>
      </c>
      <c r="AH63" s="170" t="s">
        <v>437</v>
      </c>
      <c r="AI63" s="170" t="s">
        <v>437</v>
      </c>
      <c r="AJ63" s="170" t="s">
        <v>437</v>
      </c>
      <c r="AK63" s="170" t="s">
        <v>437</v>
      </c>
    </row>
    <row r="64" spans="1:37" ht="15" thickBot="1" x14ac:dyDescent="0.35">
      <c r="A64" s="14" t="s">
        <v>154</v>
      </c>
      <c r="B64" s="15" t="s">
        <v>258</v>
      </c>
      <c r="C64" s="15" t="s">
        <v>19</v>
      </c>
      <c r="D64" s="175">
        <v>56</v>
      </c>
      <c r="E64" s="22" t="s">
        <v>48</v>
      </c>
      <c r="F64" s="23">
        <v>0.16600000000000001</v>
      </c>
      <c r="G64" s="239">
        <v>45</v>
      </c>
      <c r="H64" s="240"/>
      <c r="I64" s="16"/>
      <c r="J64" s="174">
        <f>COUNT(G57:H64)</f>
        <v>8</v>
      </c>
      <c r="K64" s="82" t="s">
        <v>375</v>
      </c>
      <c r="L64" s="82" t="s">
        <v>453</v>
      </c>
      <c r="M64" s="177" t="s">
        <v>449</v>
      </c>
      <c r="N64" s="170" t="s">
        <v>437</v>
      </c>
      <c r="O64" s="170">
        <v>29.676516805719199</v>
      </c>
      <c r="P64" s="170" t="s">
        <v>437</v>
      </c>
      <c r="Q64" s="170" t="s">
        <v>437</v>
      </c>
      <c r="R64" s="170" t="s">
        <v>437</v>
      </c>
      <c r="S64" s="170" t="s">
        <v>437</v>
      </c>
      <c r="T64" s="170" t="s">
        <v>437</v>
      </c>
      <c r="U64" s="170" t="s">
        <v>437</v>
      </c>
      <c r="V64" s="170" t="s">
        <v>437</v>
      </c>
      <c r="W64" s="170" t="s">
        <v>437</v>
      </c>
      <c r="X64" s="170" t="s">
        <v>437</v>
      </c>
      <c r="Y64" s="170" t="s">
        <v>437</v>
      </c>
      <c r="Z64" s="170" t="s">
        <v>437</v>
      </c>
      <c r="AA64" s="170" t="s">
        <v>437</v>
      </c>
      <c r="AB64" s="169">
        <v>0.745374693560932</v>
      </c>
      <c r="AC64" s="169">
        <v>1.1565547146594239</v>
      </c>
      <c r="AD64" s="170" t="s">
        <v>437</v>
      </c>
      <c r="AE64" s="170" t="s">
        <v>437</v>
      </c>
      <c r="AF64" s="170" t="s">
        <v>437</v>
      </c>
      <c r="AG64" s="170" t="s">
        <v>437</v>
      </c>
      <c r="AH64" s="170" t="s">
        <v>437</v>
      </c>
      <c r="AI64" s="170" t="s">
        <v>437</v>
      </c>
      <c r="AJ64" s="170" t="s">
        <v>437</v>
      </c>
      <c r="AK64" s="170" t="s">
        <v>437</v>
      </c>
    </row>
    <row r="65" spans="1:37" ht="15.6" customHeight="1" x14ac:dyDescent="0.3">
      <c r="A65" s="192" t="s">
        <v>163</v>
      </c>
      <c r="B65" s="193" t="s">
        <v>259</v>
      </c>
      <c r="C65" s="194" t="s">
        <v>19</v>
      </c>
      <c r="D65" s="195">
        <v>56</v>
      </c>
      <c r="E65" s="196" t="s">
        <v>48</v>
      </c>
      <c r="F65" s="197">
        <v>0.5</v>
      </c>
      <c r="G65" s="245">
        <v>81</v>
      </c>
      <c r="H65" s="246"/>
      <c r="I65" s="198" t="s">
        <v>260</v>
      </c>
      <c r="K65" s="82" t="s">
        <v>375</v>
      </c>
      <c r="L65" s="82" t="s">
        <v>453</v>
      </c>
      <c r="M65" s="177" t="s">
        <v>449</v>
      </c>
      <c r="N65" s="170" t="s">
        <v>437</v>
      </c>
      <c r="O65" s="170">
        <v>24.239916202902201</v>
      </c>
      <c r="P65" s="170" t="s">
        <v>437</v>
      </c>
      <c r="Q65" s="170" t="s">
        <v>437</v>
      </c>
      <c r="R65" s="170" t="s">
        <v>437</v>
      </c>
      <c r="S65" s="170" t="s">
        <v>437</v>
      </c>
      <c r="T65" s="170" t="s">
        <v>437</v>
      </c>
      <c r="U65" s="170" t="s">
        <v>437</v>
      </c>
      <c r="V65" s="170" t="s">
        <v>437</v>
      </c>
      <c r="W65" s="170" t="s">
        <v>437</v>
      </c>
      <c r="X65" s="170" t="s">
        <v>437</v>
      </c>
      <c r="Y65" s="170" t="s">
        <v>437</v>
      </c>
      <c r="Z65" s="170" t="s">
        <v>437</v>
      </c>
      <c r="AA65" s="170" t="s">
        <v>437</v>
      </c>
      <c r="AB65" s="169">
        <v>0.73200291254639405</v>
      </c>
      <c r="AC65" s="169">
        <v>1.0883651445178979</v>
      </c>
      <c r="AD65" s="170" t="s">
        <v>437</v>
      </c>
      <c r="AE65" s="170" t="s">
        <v>437</v>
      </c>
      <c r="AF65" s="170" t="s">
        <v>437</v>
      </c>
      <c r="AG65" s="170" t="s">
        <v>437</v>
      </c>
      <c r="AH65" s="170" t="s">
        <v>437</v>
      </c>
      <c r="AI65" s="170" t="s">
        <v>437</v>
      </c>
      <c r="AJ65" s="170" t="s">
        <v>437</v>
      </c>
      <c r="AK65" s="170" t="s">
        <v>437</v>
      </c>
    </row>
    <row r="66" spans="1:37" ht="15.6" customHeight="1" x14ac:dyDescent="0.3">
      <c r="A66" s="199"/>
      <c r="B66" s="200" t="s">
        <v>454</v>
      </c>
      <c r="C66" s="200"/>
      <c r="D66" s="201"/>
      <c r="E66" s="202"/>
      <c r="F66" s="203"/>
      <c r="G66" s="204"/>
      <c r="H66" s="205"/>
      <c r="I66" s="206"/>
      <c r="K66" s="82" t="s">
        <v>375</v>
      </c>
      <c r="L66" s="82" t="s">
        <v>453</v>
      </c>
      <c r="M66" s="177" t="s">
        <v>449</v>
      </c>
      <c r="N66" s="170" t="s">
        <v>437</v>
      </c>
      <c r="O66" s="170">
        <v>21.871733823368199</v>
      </c>
      <c r="P66" s="170" t="s">
        <v>437</v>
      </c>
      <c r="Q66" s="170" t="s">
        <v>437</v>
      </c>
      <c r="R66" s="170" t="s">
        <v>437</v>
      </c>
      <c r="S66" s="170" t="s">
        <v>437</v>
      </c>
      <c r="T66" s="170" t="s">
        <v>437</v>
      </c>
      <c r="U66" s="170" t="s">
        <v>437</v>
      </c>
      <c r="V66" s="170" t="s">
        <v>437</v>
      </c>
      <c r="W66" s="170" t="s">
        <v>437</v>
      </c>
      <c r="X66" s="170" t="s">
        <v>437</v>
      </c>
      <c r="Y66" s="170" t="s">
        <v>437</v>
      </c>
      <c r="Z66" s="170" t="s">
        <v>437</v>
      </c>
      <c r="AA66" s="170" t="s">
        <v>437</v>
      </c>
      <c r="AB66" s="169">
        <v>0.654028217723292</v>
      </c>
      <c r="AC66" s="169">
        <v>0.91515855064456997</v>
      </c>
      <c r="AD66" s="170" t="s">
        <v>437</v>
      </c>
      <c r="AE66" s="170" t="s">
        <v>437</v>
      </c>
      <c r="AF66" s="170" t="s">
        <v>437</v>
      </c>
      <c r="AG66" s="170" t="s">
        <v>437</v>
      </c>
      <c r="AH66" s="170" t="s">
        <v>437</v>
      </c>
      <c r="AI66" s="170" t="s">
        <v>437</v>
      </c>
      <c r="AJ66" s="170" t="s">
        <v>437</v>
      </c>
      <c r="AK66" s="170" t="s">
        <v>437</v>
      </c>
    </row>
    <row r="67" spans="1:37" x14ac:dyDescent="0.3">
      <c r="A67" s="199"/>
      <c r="B67" s="200" t="s">
        <v>441</v>
      </c>
      <c r="C67" s="200"/>
      <c r="D67" s="201"/>
      <c r="E67" s="202"/>
      <c r="F67" s="203"/>
      <c r="G67" s="204"/>
      <c r="H67" s="205"/>
      <c r="I67" s="206"/>
      <c r="K67" s="82" t="s">
        <v>376</v>
      </c>
      <c r="L67" s="82" t="s">
        <v>452</v>
      </c>
      <c r="M67" s="177" t="s">
        <v>449</v>
      </c>
      <c r="N67" s="170" t="s">
        <v>437</v>
      </c>
      <c r="O67" s="170">
        <v>20.854191697749101</v>
      </c>
      <c r="P67" s="170" t="s">
        <v>437</v>
      </c>
      <c r="Q67" s="170" t="s">
        <v>437</v>
      </c>
      <c r="R67" s="170" t="s">
        <v>437</v>
      </c>
      <c r="S67" s="170" t="s">
        <v>437</v>
      </c>
      <c r="T67" s="170" t="s">
        <v>437</v>
      </c>
      <c r="U67" s="170" t="s">
        <v>437</v>
      </c>
      <c r="V67" s="170" t="s">
        <v>437</v>
      </c>
      <c r="W67" s="170" t="s">
        <v>437</v>
      </c>
      <c r="X67" s="170" t="s">
        <v>437</v>
      </c>
      <c r="Y67" s="170" t="s">
        <v>437</v>
      </c>
      <c r="Z67" s="170" t="s">
        <v>437</v>
      </c>
      <c r="AA67" s="170" t="s">
        <v>437</v>
      </c>
      <c r="AB67" s="169">
        <v>0.63634721634335001</v>
      </c>
      <c r="AC67" s="169">
        <v>0.98126540060492995</v>
      </c>
      <c r="AD67" s="170" t="s">
        <v>437</v>
      </c>
      <c r="AE67" s="170" t="s">
        <v>437</v>
      </c>
      <c r="AF67" s="170" t="s">
        <v>437</v>
      </c>
      <c r="AG67" s="170" t="s">
        <v>437</v>
      </c>
      <c r="AH67" s="170" t="s">
        <v>437</v>
      </c>
      <c r="AI67" s="170" t="s">
        <v>437</v>
      </c>
      <c r="AJ67" s="170" t="s">
        <v>437</v>
      </c>
      <c r="AK67" s="170" t="s">
        <v>437</v>
      </c>
    </row>
    <row r="68" spans="1:37" x14ac:dyDescent="0.3">
      <c r="A68" s="11" t="s">
        <v>163</v>
      </c>
      <c r="B68" s="12" t="s">
        <v>261</v>
      </c>
      <c r="C68" s="12" t="s">
        <v>19</v>
      </c>
      <c r="D68" s="173">
        <v>56</v>
      </c>
      <c r="E68" s="20" t="s">
        <v>48</v>
      </c>
      <c r="F68" s="44">
        <v>0.5</v>
      </c>
      <c r="G68" s="237">
        <v>20</v>
      </c>
      <c r="H68" s="238"/>
      <c r="I68" s="13"/>
      <c r="K68" s="82" t="s">
        <v>375</v>
      </c>
      <c r="L68" s="82" t="s">
        <v>453</v>
      </c>
      <c r="M68" s="177" t="s">
        <v>449</v>
      </c>
      <c r="N68" s="170" t="s">
        <v>437</v>
      </c>
      <c r="O68" s="170">
        <v>94.513366468146799</v>
      </c>
      <c r="P68" s="170" t="s">
        <v>437</v>
      </c>
      <c r="Q68" s="170" t="s">
        <v>437</v>
      </c>
      <c r="R68" s="170" t="s">
        <v>437</v>
      </c>
      <c r="S68" s="170" t="s">
        <v>437</v>
      </c>
      <c r="T68" s="170" t="s">
        <v>437</v>
      </c>
      <c r="U68" s="170" t="s">
        <v>437</v>
      </c>
      <c r="V68" s="170" t="s">
        <v>437</v>
      </c>
      <c r="W68" s="170" t="s">
        <v>437</v>
      </c>
      <c r="X68" s="170" t="s">
        <v>437</v>
      </c>
      <c r="Y68" s="170" t="s">
        <v>437</v>
      </c>
      <c r="Z68" s="170" t="s">
        <v>437</v>
      </c>
      <c r="AA68" s="170" t="s">
        <v>437</v>
      </c>
      <c r="AB68" s="171">
        <v>2.3879347255214398</v>
      </c>
      <c r="AC68" s="171">
        <v>3.6678274163361202</v>
      </c>
      <c r="AD68" s="170" t="s">
        <v>437</v>
      </c>
      <c r="AE68" s="170" t="s">
        <v>437</v>
      </c>
      <c r="AF68" s="170" t="s">
        <v>437</v>
      </c>
      <c r="AG68" s="170" t="s">
        <v>437</v>
      </c>
      <c r="AH68" s="170" t="s">
        <v>437</v>
      </c>
      <c r="AI68" s="170" t="s">
        <v>437</v>
      </c>
      <c r="AJ68" s="170" t="s">
        <v>437</v>
      </c>
      <c r="AK68" s="170" t="s">
        <v>437</v>
      </c>
    </row>
    <row r="69" spans="1:37" x14ac:dyDescent="0.3">
      <c r="A69" s="11" t="s">
        <v>163</v>
      </c>
      <c r="B69" s="12" t="s">
        <v>262</v>
      </c>
      <c r="C69" s="12" t="s">
        <v>19</v>
      </c>
      <c r="D69" s="173">
        <v>56</v>
      </c>
      <c r="E69" s="20" t="s">
        <v>48</v>
      </c>
      <c r="F69" s="44">
        <v>0.5</v>
      </c>
      <c r="G69" s="237">
        <v>30</v>
      </c>
      <c r="H69" s="238"/>
      <c r="I69" s="13" t="s">
        <v>263</v>
      </c>
      <c r="K69" s="82" t="s">
        <v>375</v>
      </c>
      <c r="L69" s="82" t="s">
        <v>453</v>
      </c>
      <c r="M69" s="177" t="s">
        <v>449</v>
      </c>
      <c r="N69" s="170" t="s">
        <v>437</v>
      </c>
      <c r="O69" s="170">
        <v>78.405060546055395</v>
      </c>
      <c r="P69" s="170" t="s">
        <v>437</v>
      </c>
      <c r="Q69" s="170" t="s">
        <v>437</v>
      </c>
      <c r="R69" s="170" t="s">
        <v>437</v>
      </c>
      <c r="S69" s="170" t="s">
        <v>437</v>
      </c>
      <c r="T69" s="170" t="s">
        <v>437</v>
      </c>
      <c r="U69" s="170" t="s">
        <v>437</v>
      </c>
      <c r="V69" s="170" t="s">
        <v>437</v>
      </c>
      <c r="W69" s="170" t="s">
        <v>437</v>
      </c>
      <c r="X69" s="170" t="s">
        <v>437</v>
      </c>
      <c r="Y69" s="170" t="s">
        <v>437</v>
      </c>
      <c r="Z69" s="170" t="s">
        <v>437</v>
      </c>
      <c r="AA69" s="170" t="s">
        <v>437</v>
      </c>
      <c r="AB69" s="171">
        <v>2.09801734719766</v>
      </c>
      <c r="AC69" s="171">
        <v>3.1043030436683399</v>
      </c>
      <c r="AD69" s="170" t="s">
        <v>437</v>
      </c>
      <c r="AE69" s="170" t="s">
        <v>437</v>
      </c>
      <c r="AF69" s="170" t="s">
        <v>437</v>
      </c>
      <c r="AG69" s="170" t="s">
        <v>437</v>
      </c>
      <c r="AH69" s="170" t="s">
        <v>437</v>
      </c>
      <c r="AI69" s="170" t="s">
        <v>437</v>
      </c>
      <c r="AJ69" s="170" t="s">
        <v>437</v>
      </c>
      <c r="AK69" s="170" t="s">
        <v>437</v>
      </c>
    </row>
    <row r="70" spans="1:37" x14ac:dyDescent="0.3">
      <c r="A70" s="11" t="s">
        <v>163</v>
      </c>
      <c r="B70" s="12" t="s">
        <v>264</v>
      </c>
      <c r="C70" s="12" t="s">
        <v>19</v>
      </c>
      <c r="D70" s="173">
        <v>56</v>
      </c>
      <c r="E70" s="20" t="s">
        <v>48</v>
      </c>
      <c r="F70" s="44">
        <v>0.5</v>
      </c>
      <c r="G70" s="237">
        <v>35</v>
      </c>
      <c r="H70" s="238"/>
      <c r="I70" s="13"/>
      <c r="K70" s="82" t="s">
        <v>375</v>
      </c>
      <c r="L70" s="82" t="s">
        <v>453</v>
      </c>
      <c r="M70" s="177" t="s">
        <v>449</v>
      </c>
      <c r="N70" s="170" t="s">
        <v>437</v>
      </c>
      <c r="O70" s="170">
        <v>77.812633519809197</v>
      </c>
      <c r="P70" s="170" t="s">
        <v>437</v>
      </c>
      <c r="Q70" s="170" t="s">
        <v>437</v>
      </c>
      <c r="R70" s="170" t="s">
        <v>437</v>
      </c>
      <c r="S70" s="170" t="s">
        <v>437</v>
      </c>
      <c r="T70" s="170" t="s">
        <v>437</v>
      </c>
      <c r="U70" s="170" t="s">
        <v>437</v>
      </c>
      <c r="V70" s="170" t="s">
        <v>437</v>
      </c>
      <c r="W70" s="170" t="s">
        <v>437</v>
      </c>
      <c r="X70" s="170" t="s">
        <v>437</v>
      </c>
      <c r="Y70" s="170" t="s">
        <v>437</v>
      </c>
      <c r="Z70" s="170" t="s">
        <v>437</v>
      </c>
      <c r="AA70" s="170" t="s">
        <v>437</v>
      </c>
      <c r="AB70" s="171">
        <v>1.9465933744767701</v>
      </c>
      <c r="AC70" s="171">
        <v>2.9939373467312196</v>
      </c>
      <c r="AD70" s="170" t="s">
        <v>437</v>
      </c>
      <c r="AE70" s="170" t="s">
        <v>437</v>
      </c>
      <c r="AF70" s="170" t="s">
        <v>437</v>
      </c>
      <c r="AG70" s="170" t="s">
        <v>437</v>
      </c>
      <c r="AH70" s="170" t="s">
        <v>437</v>
      </c>
      <c r="AI70" s="170" t="s">
        <v>437</v>
      </c>
      <c r="AJ70" s="170" t="s">
        <v>437</v>
      </c>
      <c r="AK70" s="170" t="s">
        <v>437</v>
      </c>
    </row>
    <row r="71" spans="1:37" x14ac:dyDescent="0.3">
      <c r="A71" s="36" t="s">
        <v>163</v>
      </c>
      <c r="B71" s="207" t="s">
        <v>265</v>
      </c>
      <c r="C71" s="37" t="s">
        <v>19</v>
      </c>
      <c r="D71" s="172">
        <v>56</v>
      </c>
      <c r="E71" s="38" t="s">
        <v>48</v>
      </c>
      <c r="F71" s="46">
        <v>0.5</v>
      </c>
      <c r="G71" s="235">
        <v>45</v>
      </c>
      <c r="H71" s="236"/>
      <c r="I71" s="40"/>
      <c r="K71" s="82" t="s">
        <v>375</v>
      </c>
      <c r="L71" s="82" t="s">
        <v>453</v>
      </c>
      <c r="M71" s="177" t="s">
        <v>449</v>
      </c>
      <c r="N71" s="170" t="s">
        <v>437</v>
      </c>
      <c r="O71" s="170">
        <v>91.310171588093596</v>
      </c>
      <c r="P71" s="170" t="s">
        <v>437</v>
      </c>
      <c r="Q71" s="170" t="s">
        <v>437</v>
      </c>
      <c r="R71" s="170" t="s">
        <v>437</v>
      </c>
      <c r="S71" s="170" t="s">
        <v>437</v>
      </c>
      <c r="T71" s="170" t="s">
        <v>437</v>
      </c>
      <c r="U71" s="170" t="s">
        <v>437</v>
      </c>
      <c r="V71" s="170" t="s">
        <v>437</v>
      </c>
      <c r="W71" s="170" t="s">
        <v>437</v>
      </c>
      <c r="X71" s="170" t="s">
        <v>437</v>
      </c>
      <c r="Y71" s="170" t="s">
        <v>437</v>
      </c>
      <c r="Z71" s="170" t="s">
        <v>437</v>
      </c>
      <c r="AA71" s="170" t="s">
        <v>437</v>
      </c>
      <c r="AB71" s="171">
        <v>2.2438033820641001</v>
      </c>
      <c r="AC71" s="171">
        <v>3.9109002562703199</v>
      </c>
      <c r="AD71" s="170" t="s">
        <v>437</v>
      </c>
      <c r="AE71" s="170" t="s">
        <v>437</v>
      </c>
      <c r="AF71" s="170" t="s">
        <v>437</v>
      </c>
      <c r="AG71" s="170" t="s">
        <v>437</v>
      </c>
      <c r="AH71" s="170" t="s">
        <v>437</v>
      </c>
      <c r="AI71" s="170" t="s">
        <v>437</v>
      </c>
      <c r="AJ71" s="170" t="s">
        <v>437</v>
      </c>
      <c r="AK71" s="170" t="s">
        <v>437</v>
      </c>
    </row>
    <row r="72" spans="1:37" x14ac:dyDescent="0.3">
      <c r="A72" s="36"/>
      <c r="B72" s="37" t="e">
        <f>#REF!</f>
        <v>#REF!</v>
      </c>
      <c r="C72" s="37"/>
      <c r="D72" s="172"/>
      <c r="E72" s="38"/>
      <c r="F72" s="46"/>
      <c r="G72" s="185"/>
      <c r="H72" s="186"/>
      <c r="I72" s="40"/>
      <c r="K72" s="82" t="s">
        <v>375</v>
      </c>
      <c r="L72" s="82" t="s">
        <v>453</v>
      </c>
      <c r="M72" s="177" t="s">
        <v>449</v>
      </c>
      <c r="N72" s="170" t="s">
        <v>437</v>
      </c>
      <c r="O72" s="170">
        <v>81.304254450310196</v>
      </c>
      <c r="P72" s="170" t="s">
        <v>437</v>
      </c>
      <c r="Q72" s="170" t="s">
        <v>437</v>
      </c>
      <c r="R72" s="170" t="s">
        <v>437</v>
      </c>
      <c r="S72" s="170" t="s">
        <v>437</v>
      </c>
      <c r="T72" s="170" t="s">
        <v>437</v>
      </c>
      <c r="U72" s="170" t="s">
        <v>437</v>
      </c>
      <c r="V72" s="170" t="s">
        <v>437</v>
      </c>
      <c r="W72" s="170" t="s">
        <v>437</v>
      </c>
      <c r="X72" s="170" t="s">
        <v>437</v>
      </c>
      <c r="Y72" s="170" t="s">
        <v>437</v>
      </c>
      <c r="Z72" s="170" t="s">
        <v>437</v>
      </c>
      <c r="AA72" s="170" t="s">
        <v>437</v>
      </c>
      <c r="AB72" s="171">
        <v>1.966178994010062</v>
      </c>
      <c r="AC72" s="171">
        <v>3.17739180922772</v>
      </c>
      <c r="AD72" s="170" t="s">
        <v>437</v>
      </c>
      <c r="AE72" s="170" t="s">
        <v>437</v>
      </c>
      <c r="AF72" s="170" t="s">
        <v>437</v>
      </c>
      <c r="AG72" s="170" t="s">
        <v>437</v>
      </c>
      <c r="AH72" s="170" t="s">
        <v>437</v>
      </c>
      <c r="AI72" s="170" t="s">
        <v>437</v>
      </c>
      <c r="AJ72" s="170" t="s">
        <v>437</v>
      </c>
      <c r="AK72" s="170" t="s">
        <v>437</v>
      </c>
    </row>
    <row r="73" spans="1:37" x14ac:dyDescent="0.3">
      <c r="A73" s="11" t="s">
        <v>163</v>
      </c>
      <c r="B73" s="12" t="s">
        <v>266</v>
      </c>
      <c r="C73" s="12" t="s">
        <v>19</v>
      </c>
      <c r="D73" s="173">
        <v>56</v>
      </c>
      <c r="E73" s="20" t="s">
        <v>48</v>
      </c>
      <c r="F73" s="44">
        <v>0.5</v>
      </c>
      <c r="G73" s="237">
        <v>35</v>
      </c>
      <c r="H73" s="238"/>
      <c r="I73" s="41"/>
      <c r="K73" s="82" t="s">
        <v>375</v>
      </c>
      <c r="L73" s="82" t="s">
        <v>453</v>
      </c>
      <c r="M73" s="177" t="s">
        <v>449</v>
      </c>
      <c r="N73" s="170" t="s">
        <v>437</v>
      </c>
      <c r="O73" s="170">
        <v>90.792786996068401</v>
      </c>
      <c r="P73" s="170" t="s">
        <v>437</v>
      </c>
      <c r="Q73" s="170" t="s">
        <v>437</v>
      </c>
      <c r="R73" s="170" t="s">
        <v>437</v>
      </c>
      <c r="S73" s="170" t="s">
        <v>437</v>
      </c>
      <c r="T73" s="170" t="s">
        <v>437</v>
      </c>
      <c r="U73" s="170" t="s">
        <v>437</v>
      </c>
      <c r="V73" s="170" t="s">
        <v>437</v>
      </c>
      <c r="W73" s="170" t="s">
        <v>437</v>
      </c>
      <c r="X73" s="170" t="s">
        <v>437</v>
      </c>
      <c r="Y73" s="170" t="s">
        <v>437</v>
      </c>
      <c r="Z73" s="170" t="s">
        <v>437</v>
      </c>
      <c r="AA73" s="170" t="s">
        <v>437</v>
      </c>
      <c r="AB73" s="171">
        <v>2.1204319458740399</v>
      </c>
      <c r="AC73" s="171">
        <v>3.6179637474027802</v>
      </c>
      <c r="AD73" s="170" t="s">
        <v>437</v>
      </c>
      <c r="AE73" s="170" t="s">
        <v>437</v>
      </c>
      <c r="AF73" s="170" t="s">
        <v>437</v>
      </c>
      <c r="AG73" s="170" t="s">
        <v>437</v>
      </c>
      <c r="AH73" s="170" t="s">
        <v>437</v>
      </c>
      <c r="AI73" s="170" t="s">
        <v>437</v>
      </c>
      <c r="AJ73" s="170" t="s">
        <v>437</v>
      </c>
      <c r="AK73" s="170" t="s">
        <v>437</v>
      </c>
    </row>
    <row r="74" spans="1:37" x14ac:dyDescent="0.3">
      <c r="A74" s="11" t="s">
        <v>163</v>
      </c>
      <c r="B74" s="12" t="s">
        <v>267</v>
      </c>
      <c r="C74" s="12" t="s">
        <v>19</v>
      </c>
      <c r="D74" s="173">
        <v>56</v>
      </c>
      <c r="E74" s="20" t="s">
        <v>48</v>
      </c>
      <c r="F74" s="44">
        <v>0.5</v>
      </c>
      <c r="G74" s="237">
        <v>35</v>
      </c>
      <c r="H74" s="238"/>
      <c r="I74" s="13"/>
      <c r="K74" s="82" t="s">
        <v>375</v>
      </c>
      <c r="L74" s="82" t="s">
        <v>453</v>
      </c>
      <c r="M74" s="177" t="s">
        <v>449</v>
      </c>
      <c r="N74" s="170" t="s">
        <v>437</v>
      </c>
      <c r="O74" s="170">
        <v>90.409376830138996</v>
      </c>
      <c r="P74" s="170" t="s">
        <v>437</v>
      </c>
      <c r="Q74" s="170" t="s">
        <v>437</v>
      </c>
      <c r="R74" s="170" t="s">
        <v>437</v>
      </c>
      <c r="S74" s="170" t="s">
        <v>437</v>
      </c>
      <c r="T74" s="170" t="s">
        <v>437</v>
      </c>
      <c r="U74" s="170" t="s">
        <v>437</v>
      </c>
      <c r="V74" s="170" t="s">
        <v>437</v>
      </c>
      <c r="W74" s="170" t="s">
        <v>437</v>
      </c>
      <c r="X74" s="170" t="s">
        <v>437</v>
      </c>
      <c r="Y74" s="170" t="s">
        <v>437</v>
      </c>
      <c r="Z74" s="170" t="s">
        <v>437</v>
      </c>
      <c r="AA74" s="170" t="s">
        <v>437</v>
      </c>
      <c r="AB74" s="171">
        <v>2.4060919794977802</v>
      </c>
      <c r="AC74" s="171">
        <v>3.5819975636032999</v>
      </c>
      <c r="AD74" s="170" t="s">
        <v>437</v>
      </c>
      <c r="AE74" s="170" t="s">
        <v>437</v>
      </c>
      <c r="AF74" s="170" t="s">
        <v>437</v>
      </c>
      <c r="AG74" s="170" t="s">
        <v>437</v>
      </c>
      <c r="AH74" s="170" t="s">
        <v>437</v>
      </c>
      <c r="AI74" s="170" t="s">
        <v>437</v>
      </c>
      <c r="AJ74" s="170" t="s">
        <v>437</v>
      </c>
      <c r="AK74" s="170" t="s">
        <v>437</v>
      </c>
    </row>
    <row r="75" spans="1:37" ht="15" thickBot="1" x14ac:dyDescent="0.35">
      <c r="A75" s="14" t="s">
        <v>163</v>
      </c>
      <c r="B75" s="15" t="s">
        <v>268</v>
      </c>
      <c r="C75" s="15" t="s">
        <v>19</v>
      </c>
      <c r="D75" s="182">
        <v>56</v>
      </c>
      <c r="E75" s="22" t="s">
        <v>48</v>
      </c>
      <c r="F75" s="45">
        <v>0.5</v>
      </c>
      <c r="G75" s="243">
        <v>35</v>
      </c>
      <c r="H75" s="244"/>
      <c r="I75" s="16"/>
      <c r="J75" s="174">
        <f>COUNT(G65:H75)</f>
        <v>8</v>
      </c>
      <c r="K75" s="82" t="s">
        <v>375</v>
      </c>
      <c r="L75" s="82" t="s">
        <v>453</v>
      </c>
      <c r="M75" s="177" t="s">
        <v>449</v>
      </c>
      <c r="N75" s="170" t="s">
        <v>437</v>
      </c>
      <c r="O75" s="170">
        <v>90.420437619713596</v>
      </c>
      <c r="P75" s="170">
        <v>2.4239583303860002E-2</v>
      </c>
      <c r="Q75" s="170" t="s">
        <v>437</v>
      </c>
      <c r="R75" s="170" t="s">
        <v>437</v>
      </c>
      <c r="S75" s="170" t="s">
        <v>437</v>
      </c>
      <c r="T75" s="170" t="s">
        <v>437</v>
      </c>
      <c r="U75" s="170" t="s">
        <v>437</v>
      </c>
      <c r="V75" s="170" t="s">
        <v>437</v>
      </c>
      <c r="W75" s="170" t="s">
        <v>437</v>
      </c>
      <c r="X75" s="170" t="s">
        <v>437</v>
      </c>
      <c r="Y75" s="170" t="s">
        <v>437</v>
      </c>
      <c r="Z75" s="170" t="s">
        <v>437</v>
      </c>
      <c r="AA75" s="170" t="s">
        <v>437</v>
      </c>
      <c r="AB75" s="171">
        <v>2.4393028662246401</v>
      </c>
      <c r="AC75" s="171">
        <v>3.6078274573968798</v>
      </c>
      <c r="AD75" s="170" t="s">
        <v>437</v>
      </c>
      <c r="AE75" s="170" t="s">
        <v>437</v>
      </c>
      <c r="AF75" s="170" t="s">
        <v>437</v>
      </c>
      <c r="AG75" s="170" t="s">
        <v>437</v>
      </c>
      <c r="AH75" s="170" t="s">
        <v>437</v>
      </c>
      <c r="AI75" s="170" t="s">
        <v>437</v>
      </c>
      <c r="AJ75" s="170" t="s">
        <v>437</v>
      </c>
      <c r="AK75" s="170" t="s">
        <v>437</v>
      </c>
    </row>
    <row r="76" spans="1:37" x14ac:dyDescent="0.3">
      <c r="A76" s="30" t="s">
        <v>173</v>
      </c>
      <c r="B76" s="31" t="s">
        <v>269</v>
      </c>
      <c r="C76" s="31" t="s">
        <v>19</v>
      </c>
      <c r="D76" s="188">
        <v>56</v>
      </c>
      <c r="E76" s="33" t="s">
        <v>48</v>
      </c>
      <c r="F76" s="43">
        <v>1</v>
      </c>
      <c r="G76" s="241">
        <v>45</v>
      </c>
      <c r="H76" s="242"/>
      <c r="I76" s="32"/>
      <c r="K76" s="82" t="s">
        <v>375</v>
      </c>
      <c r="L76" s="82" t="s">
        <v>453</v>
      </c>
      <c r="M76" s="177" t="s">
        <v>449</v>
      </c>
      <c r="N76" s="176" t="s">
        <v>437</v>
      </c>
      <c r="O76" s="176">
        <v>122.571070423256</v>
      </c>
      <c r="P76" s="176" t="s">
        <v>437</v>
      </c>
      <c r="Q76" s="176" t="s">
        <v>437</v>
      </c>
      <c r="R76" s="176" t="s">
        <v>437</v>
      </c>
      <c r="S76" s="176" t="s">
        <v>437</v>
      </c>
      <c r="T76" s="176" t="s">
        <v>437</v>
      </c>
      <c r="U76" s="176" t="s">
        <v>437</v>
      </c>
      <c r="V76" s="176" t="s">
        <v>437</v>
      </c>
      <c r="W76" s="176" t="s">
        <v>437</v>
      </c>
      <c r="X76" s="176" t="s">
        <v>437</v>
      </c>
      <c r="Y76" s="176" t="s">
        <v>437</v>
      </c>
      <c r="Z76" s="176" t="s">
        <v>437</v>
      </c>
      <c r="AA76" s="176" t="s">
        <v>437</v>
      </c>
      <c r="AB76" s="171">
        <v>4.4539119589973506</v>
      </c>
      <c r="AC76" s="171">
        <v>5.4318954856693296</v>
      </c>
      <c r="AD76" s="176" t="s">
        <v>437</v>
      </c>
      <c r="AE76" s="176" t="s">
        <v>437</v>
      </c>
      <c r="AF76" s="176" t="s">
        <v>437</v>
      </c>
      <c r="AG76" s="176" t="s">
        <v>437</v>
      </c>
      <c r="AH76" s="176" t="s">
        <v>437</v>
      </c>
      <c r="AI76" s="176" t="s">
        <v>437</v>
      </c>
      <c r="AJ76" s="176" t="s">
        <v>437</v>
      </c>
      <c r="AK76" s="176" t="s">
        <v>437</v>
      </c>
    </row>
    <row r="77" spans="1:37" x14ac:dyDescent="0.3">
      <c r="A77" s="11" t="s">
        <v>173</v>
      </c>
      <c r="B77" s="12" t="s">
        <v>270</v>
      </c>
      <c r="C77" s="12" t="s">
        <v>19</v>
      </c>
      <c r="D77" s="173">
        <v>56</v>
      </c>
      <c r="E77" s="20" t="s">
        <v>48</v>
      </c>
      <c r="F77" s="44">
        <v>1</v>
      </c>
      <c r="G77" s="237">
        <v>44</v>
      </c>
      <c r="H77" s="238"/>
      <c r="I77" s="13"/>
      <c r="K77" s="82" t="s">
        <v>375</v>
      </c>
      <c r="L77" s="82" t="s">
        <v>453</v>
      </c>
      <c r="M77" s="177" t="s">
        <v>449</v>
      </c>
      <c r="N77" s="176" t="s">
        <v>437</v>
      </c>
      <c r="O77" s="176">
        <v>123.60833121378501</v>
      </c>
      <c r="P77" s="176" t="s">
        <v>437</v>
      </c>
      <c r="Q77" s="176" t="s">
        <v>437</v>
      </c>
      <c r="R77" s="176" t="s">
        <v>437</v>
      </c>
      <c r="S77" s="176" t="s">
        <v>437</v>
      </c>
      <c r="T77" s="176" t="s">
        <v>437</v>
      </c>
      <c r="U77" s="176" t="s">
        <v>437</v>
      </c>
      <c r="V77" s="176" t="s">
        <v>437</v>
      </c>
      <c r="W77" s="176" t="s">
        <v>437</v>
      </c>
      <c r="X77" s="176" t="s">
        <v>437</v>
      </c>
      <c r="Y77" s="176" t="s">
        <v>437</v>
      </c>
      <c r="Z77" s="176" t="s">
        <v>437</v>
      </c>
      <c r="AA77" s="176" t="s">
        <v>437</v>
      </c>
      <c r="AB77" s="171">
        <v>3.8748607863181599</v>
      </c>
      <c r="AC77" s="171">
        <v>5.7703377327301393</v>
      </c>
      <c r="AD77" s="176" t="s">
        <v>437</v>
      </c>
      <c r="AE77" s="176" t="s">
        <v>437</v>
      </c>
      <c r="AF77" s="176" t="s">
        <v>437</v>
      </c>
      <c r="AG77" s="176" t="s">
        <v>437</v>
      </c>
      <c r="AH77" s="176" t="s">
        <v>437</v>
      </c>
      <c r="AI77" s="176" t="s">
        <v>437</v>
      </c>
      <c r="AJ77" s="176" t="s">
        <v>437</v>
      </c>
      <c r="AK77" s="176" t="s">
        <v>437</v>
      </c>
    </row>
    <row r="78" spans="1:37" x14ac:dyDescent="0.3">
      <c r="A78" s="11" t="s">
        <v>173</v>
      </c>
      <c r="B78" s="12" t="s">
        <v>271</v>
      </c>
      <c r="C78" s="12" t="s">
        <v>19</v>
      </c>
      <c r="D78" s="173">
        <v>56</v>
      </c>
      <c r="E78" s="20" t="s">
        <v>48</v>
      </c>
      <c r="F78" s="44">
        <v>1</v>
      </c>
      <c r="G78" s="237">
        <v>75</v>
      </c>
      <c r="H78" s="238"/>
      <c r="I78" s="13" t="s">
        <v>272</v>
      </c>
      <c r="K78" s="82" t="s">
        <v>375</v>
      </c>
      <c r="L78" s="82" t="s">
        <v>453</v>
      </c>
      <c r="M78" s="177" t="s">
        <v>449</v>
      </c>
      <c r="N78" s="176" t="s">
        <v>437</v>
      </c>
      <c r="O78" s="176">
        <v>133.79247576711498</v>
      </c>
      <c r="P78" s="176" t="s">
        <v>437</v>
      </c>
      <c r="Q78" s="176" t="s">
        <v>437</v>
      </c>
      <c r="R78" s="176" t="s">
        <v>437</v>
      </c>
      <c r="S78" s="176" t="s">
        <v>437</v>
      </c>
      <c r="T78" s="176" t="s">
        <v>437</v>
      </c>
      <c r="U78" s="176" t="s">
        <v>437</v>
      </c>
      <c r="V78" s="176" t="s">
        <v>437</v>
      </c>
      <c r="W78" s="176" t="s">
        <v>437</v>
      </c>
      <c r="X78" s="176" t="s">
        <v>437</v>
      </c>
      <c r="Y78" s="176" t="s">
        <v>437</v>
      </c>
      <c r="Z78" s="176" t="s">
        <v>437</v>
      </c>
      <c r="AA78" s="176" t="s">
        <v>437</v>
      </c>
      <c r="AB78" s="171">
        <v>4.7745234434938899</v>
      </c>
      <c r="AC78" s="171">
        <v>5.9859375308930289</v>
      </c>
      <c r="AD78" s="176" t="s">
        <v>437</v>
      </c>
      <c r="AE78" s="176" t="s">
        <v>437</v>
      </c>
      <c r="AF78" s="176" t="s">
        <v>437</v>
      </c>
      <c r="AG78" s="176" t="s">
        <v>437</v>
      </c>
      <c r="AH78" s="176" t="s">
        <v>437</v>
      </c>
      <c r="AI78" s="176" t="s">
        <v>437</v>
      </c>
      <c r="AJ78" s="176" t="s">
        <v>437</v>
      </c>
      <c r="AK78" s="176" t="s">
        <v>437</v>
      </c>
    </row>
    <row r="79" spans="1:37" ht="21.6" customHeight="1" x14ac:dyDescent="0.3">
      <c r="A79" s="36" t="s">
        <v>173</v>
      </c>
      <c r="B79" s="37" t="s">
        <v>273</v>
      </c>
      <c r="C79" s="37" t="s">
        <v>19</v>
      </c>
      <c r="D79" s="172">
        <v>56</v>
      </c>
      <c r="E79" s="38" t="s">
        <v>48</v>
      </c>
      <c r="F79" s="46">
        <v>1</v>
      </c>
      <c r="G79" s="235">
        <v>20</v>
      </c>
      <c r="H79" s="236"/>
      <c r="I79" s="40" t="s">
        <v>274</v>
      </c>
      <c r="K79" s="82" t="s">
        <v>375</v>
      </c>
      <c r="L79" s="82" t="s">
        <v>453</v>
      </c>
      <c r="M79" s="177" t="s">
        <v>449</v>
      </c>
      <c r="N79" s="176" t="s">
        <v>437</v>
      </c>
      <c r="O79" s="176">
        <v>131.73199023166401</v>
      </c>
      <c r="P79" s="176" t="s">
        <v>437</v>
      </c>
      <c r="Q79" s="176" t="s">
        <v>437</v>
      </c>
      <c r="R79" s="176" t="s">
        <v>437</v>
      </c>
      <c r="S79" s="176" t="s">
        <v>437</v>
      </c>
      <c r="T79" s="176" t="s">
        <v>437</v>
      </c>
      <c r="U79" s="176" t="s">
        <v>437</v>
      </c>
      <c r="V79" s="176" t="s">
        <v>437</v>
      </c>
      <c r="W79" s="176" t="s">
        <v>437</v>
      </c>
      <c r="X79" s="176" t="s">
        <v>437</v>
      </c>
      <c r="Y79" s="176" t="s">
        <v>437</v>
      </c>
      <c r="Z79" s="176" t="s">
        <v>437</v>
      </c>
      <c r="AA79" s="176" t="s">
        <v>437</v>
      </c>
      <c r="AB79" s="171">
        <v>3.5719210307922098</v>
      </c>
      <c r="AC79" s="171">
        <v>6.3513758696224096</v>
      </c>
      <c r="AD79" s="176" t="s">
        <v>437</v>
      </c>
      <c r="AE79" s="176" t="s">
        <v>437</v>
      </c>
      <c r="AF79" s="176" t="s">
        <v>437</v>
      </c>
      <c r="AG79" s="176" t="s">
        <v>437</v>
      </c>
      <c r="AH79" s="176" t="s">
        <v>437</v>
      </c>
      <c r="AI79" s="176" t="s">
        <v>437</v>
      </c>
      <c r="AJ79" s="176" t="s">
        <v>437</v>
      </c>
      <c r="AK79" s="176" t="s">
        <v>437</v>
      </c>
    </row>
    <row r="80" spans="1:37" x14ac:dyDescent="0.3">
      <c r="A80" s="11" t="s">
        <v>173</v>
      </c>
      <c r="B80" s="12" t="s">
        <v>275</v>
      </c>
      <c r="C80" s="12" t="s">
        <v>19</v>
      </c>
      <c r="D80" s="173">
        <v>56</v>
      </c>
      <c r="E80" s="20" t="s">
        <v>48</v>
      </c>
      <c r="F80" s="44">
        <v>1</v>
      </c>
      <c r="G80" s="237">
        <v>45</v>
      </c>
      <c r="H80" s="238"/>
      <c r="I80" s="13"/>
      <c r="K80" s="82" t="s">
        <v>375</v>
      </c>
      <c r="L80" s="82" t="s">
        <v>453</v>
      </c>
      <c r="M80" s="177" t="s">
        <v>449</v>
      </c>
      <c r="N80" s="176" t="s">
        <v>437</v>
      </c>
      <c r="O80" s="176">
        <v>159.71203046286701</v>
      </c>
      <c r="P80" s="176" t="s">
        <v>437</v>
      </c>
      <c r="Q80" s="176" t="s">
        <v>437</v>
      </c>
      <c r="R80" s="176" t="s">
        <v>437</v>
      </c>
      <c r="S80" s="176" t="s">
        <v>437</v>
      </c>
      <c r="T80" s="176" t="s">
        <v>437</v>
      </c>
      <c r="U80" s="176" t="s">
        <v>437</v>
      </c>
      <c r="V80" s="176" t="s">
        <v>437</v>
      </c>
      <c r="W80" s="176" t="s">
        <v>437</v>
      </c>
      <c r="X80" s="176" t="s">
        <v>437</v>
      </c>
      <c r="Y80" s="176" t="s">
        <v>437</v>
      </c>
      <c r="Z80" s="176" t="s">
        <v>437</v>
      </c>
      <c r="AA80" s="176" t="s">
        <v>437</v>
      </c>
      <c r="AB80" s="171">
        <v>4.9232495989168505</v>
      </c>
      <c r="AC80" s="171">
        <v>7.0337966665338598</v>
      </c>
      <c r="AD80" s="176" t="s">
        <v>437</v>
      </c>
      <c r="AE80" s="176" t="s">
        <v>437</v>
      </c>
      <c r="AF80" s="176" t="s">
        <v>437</v>
      </c>
      <c r="AG80" s="176" t="s">
        <v>437</v>
      </c>
      <c r="AH80" s="176" t="s">
        <v>437</v>
      </c>
      <c r="AI80" s="176" t="s">
        <v>437</v>
      </c>
      <c r="AJ80" s="176" t="s">
        <v>437</v>
      </c>
      <c r="AK80" s="176" t="s">
        <v>437</v>
      </c>
    </row>
    <row r="81" spans="1:37" x14ac:dyDescent="0.3">
      <c r="A81" s="11" t="s">
        <v>173</v>
      </c>
      <c r="B81" s="12" t="s">
        <v>276</v>
      </c>
      <c r="C81" s="12" t="s">
        <v>19</v>
      </c>
      <c r="D81" s="173">
        <v>56</v>
      </c>
      <c r="E81" s="20" t="s">
        <v>48</v>
      </c>
      <c r="F81" s="44">
        <v>1</v>
      </c>
      <c r="G81" s="237">
        <v>35</v>
      </c>
      <c r="H81" s="238"/>
      <c r="I81" s="13"/>
      <c r="K81" s="82" t="s">
        <v>375</v>
      </c>
      <c r="L81" s="82" t="s">
        <v>453</v>
      </c>
      <c r="M81" s="177" t="s">
        <v>449</v>
      </c>
      <c r="N81" s="176" t="s">
        <v>437</v>
      </c>
      <c r="O81" s="176">
        <v>150.78657920959802</v>
      </c>
      <c r="P81" s="176" t="s">
        <v>437</v>
      </c>
      <c r="Q81" s="176" t="s">
        <v>437</v>
      </c>
      <c r="R81" s="176" t="s">
        <v>437</v>
      </c>
      <c r="S81" s="176" t="s">
        <v>437</v>
      </c>
      <c r="T81" s="176" t="s">
        <v>437</v>
      </c>
      <c r="U81" s="176" t="s">
        <v>437</v>
      </c>
      <c r="V81" s="176" t="s">
        <v>437</v>
      </c>
      <c r="W81" s="176" t="s">
        <v>437</v>
      </c>
      <c r="X81" s="176" t="s">
        <v>437</v>
      </c>
      <c r="Y81" s="176" t="s">
        <v>437</v>
      </c>
      <c r="Z81" s="176" t="s">
        <v>437</v>
      </c>
      <c r="AA81" s="176" t="s">
        <v>437</v>
      </c>
      <c r="AB81" s="171">
        <v>4.6553391774198802</v>
      </c>
      <c r="AC81" s="171">
        <v>6.2463307093093796</v>
      </c>
      <c r="AD81" s="176" t="s">
        <v>437</v>
      </c>
      <c r="AE81" s="176" t="s">
        <v>437</v>
      </c>
      <c r="AF81" s="176" t="s">
        <v>437</v>
      </c>
      <c r="AG81" s="176" t="s">
        <v>437</v>
      </c>
      <c r="AH81" s="176" t="s">
        <v>437</v>
      </c>
      <c r="AI81" s="176" t="s">
        <v>437</v>
      </c>
      <c r="AJ81" s="176" t="s">
        <v>437</v>
      </c>
      <c r="AK81" s="176" t="s">
        <v>437</v>
      </c>
    </row>
    <row r="82" spans="1:37" x14ac:dyDescent="0.3">
      <c r="A82" s="11" t="s">
        <v>173</v>
      </c>
      <c r="B82" s="12" t="s">
        <v>277</v>
      </c>
      <c r="C82" s="12" t="s">
        <v>19</v>
      </c>
      <c r="D82" s="173">
        <v>56</v>
      </c>
      <c r="E82" s="20" t="s">
        <v>48</v>
      </c>
      <c r="F82" s="44">
        <v>1</v>
      </c>
      <c r="G82" s="237">
        <v>35</v>
      </c>
      <c r="H82" s="238"/>
      <c r="I82" s="13"/>
      <c r="K82" s="82" t="s">
        <v>375</v>
      </c>
      <c r="L82" s="82" t="s">
        <v>453</v>
      </c>
      <c r="M82" s="177" t="s">
        <v>449</v>
      </c>
      <c r="N82" s="176" t="s">
        <v>437</v>
      </c>
      <c r="O82" s="176">
        <v>140.890983866787</v>
      </c>
      <c r="P82" s="176" t="s">
        <v>437</v>
      </c>
      <c r="Q82" s="176" t="s">
        <v>437</v>
      </c>
      <c r="R82" s="176" t="s">
        <v>437</v>
      </c>
      <c r="S82" s="176" t="s">
        <v>437</v>
      </c>
      <c r="T82" s="176" t="s">
        <v>437</v>
      </c>
      <c r="U82" s="176" t="s">
        <v>437</v>
      </c>
      <c r="V82" s="176" t="s">
        <v>437</v>
      </c>
      <c r="W82" s="176" t="s">
        <v>437</v>
      </c>
      <c r="X82" s="176" t="s">
        <v>437</v>
      </c>
      <c r="Y82" s="176" t="s">
        <v>437</v>
      </c>
      <c r="Z82" s="176" t="s">
        <v>437</v>
      </c>
      <c r="AA82" s="176" t="s">
        <v>437</v>
      </c>
      <c r="AB82" s="171">
        <v>4.5909799981302299</v>
      </c>
      <c r="AC82" s="171">
        <v>6.4072277283962693</v>
      </c>
      <c r="AD82" s="176" t="s">
        <v>437</v>
      </c>
      <c r="AE82" s="176" t="s">
        <v>437</v>
      </c>
      <c r="AF82" s="176" t="s">
        <v>437</v>
      </c>
      <c r="AG82" s="176" t="s">
        <v>437</v>
      </c>
      <c r="AH82" s="176" t="s">
        <v>437</v>
      </c>
      <c r="AI82" s="176" t="s">
        <v>437</v>
      </c>
      <c r="AJ82" s="176" t="s">
        <v>437</v>
      </c>
      <c r="AK82" s="176" t="s">
        <v>437</v>
      </c>
    </row>
    <row r="83" spans="1:37" ht="15" thickBot="1" x14ac:dyDescent="0.35">
      <c r="A83" s="14" t="s">
        <v>173</v>
      </c>
      <c r="B83" s="15" t="s">
        <v>278</v>
      </c>
      <c r="C83" s="15" t="s">
        <v>19</v>
      </c>
      <c r="D83" s="175">
        <v>56</v>
      </c>
      <c r="E83" s="22" t="s">
        <v>48</v>
      </c>
      <c r="F83" s="45">
        <v>1</v>
      </c>
      <c r="G83" s="239">
        <v>45</v>
      </c>
      <c r="H83" s="240"/>
      <c r="I83" s="16" t="s">
        <v>279</v>
      </c>
      <c r="J83" s="174">
        <f>COUNT(G76:H83)</f>
        <v>8</v>
      </c>
      <c r="K83" s="82" t="s">
        <v>375</v>
      </c>
      <c r="L83" s="82" t="s">
        <v>453</v>
      </c>
      <c r="M83" s="177" t="s">
        <v>449</v>
      </c>
      <c r="N83" s="176" t="s">
        <v>437</v>
      </c>
      <c r="O83" s="176">
        <v>115.743536284131</v>
      </c>
      <c r="P83" s="176" t="s">
        <v>437</v>
      </c>
      <c r="Q83" s="176" t="s">
        <v>437</v>
      </c>
      <c r="R83" s="176" t="s">
        <v>437</v>
      </c>
      <c r="S83" s="176" t="s">
        <v>437</v>
      </c>
      <c r="T83" s="176" t="s">
        <v>437</v>
      </c>
      <c r="U83" s="176" t="s">
        <v>437</v>
      </c>
      <c r="V83" s="176" t="s">
        <v>437</v>
      </c>
      <c r="W83" s="176" t="s">
        <v>437</v>
      </c>
      <c r="X83" s="176" t="s">
        <v>437</v>
      </c>
      <c r="Y83" s="176" t="s">
        <v>437</v>
      </c>
      <c r="Z83" s="176" t="s">
        <v>437</v>
      </c>
      <c r="AA83" s="176" t="s">
        <v>437</v>
      </c>
      <c r="AB83" s="171">
        <v>4.4900895581323903</v>
      </c>
      <c r="AC83" s="171">
        <v>5.3851556360625601</v>
      </c>
      <c r="AD83" s="176" t="s">
        <v>437</v>
      </c>
      <c r="AE83" s="176" t="s">
        <v>437</v>
      </c>
      <c r="AF83" s="176" t="s">
        <v>437</v>
      </c>
      <c r="AG83" s="176" t="s">
        <v>437</v>
      </c>
      <c r="AH83" s="176" t="s">
        <v>437</v>
      </c>
      <c r="AI83" s="176" t="s">
        <v>437</v>
      </c>
      <c r="AJ83" s="176" t="s">
        <v>437</v>
      </c>
      <c r="AK83" s="176" t="s">
        <v>437</v>
      </c>
    </row>
    <row r="84" spans="1:37" x14ac:dyDescent="0.3">
      <c r="A84" s="30" t="s">
        <v>183</v>
      </c>
      <c r="B84" s="31" t="s">
        <v>280</v>
      </c>
      <c r="C84" s="31" t="s">
        <v>19</v>
      </c>
      <c r="D84" s="188">
        <v>56</v>
      </c>
      <c r="E84" s="33" t="s">
        <v>48</v>
      </c>
      <c r="F84" s="43">
        <v>1.5</v>
      </c>
      <c r="G84" s="241">
        <v>44</v>
      </c>
      <c r="H84" s="242"/>
      <c r="I84" s="32" t="s">
        <v>281</v>
      </c>
      <c r="K84" s="82" t="s">
        <v>376</v>
      </c>
      <c r="L84" s="82" t="s">
        <v>452</v>
      </c>
      <c r="M84" s="177" t="s">
        <v>449</v>
      </c>
      <c r="N84" s="176" t="s">
        <v>437</v>
      </c>
      <c r="O84" s="176">
        <v>188.84837099080102</v>
      </c>
      <c r="P84" s="176" t="s">
        <v>437</v>
      </c>
      <c r="Q84" s="176" t="s">
        <v>437</v>
      </c>
      <c r="R84" s="176" t="s">
        <v>437</v>
      </c>
      <c r="S84" s="176" t="s">
        <v>437</v>
      </c>
      <c r="T84" s="176" t="s">
        <v>437</v>
      </c>
      <c r="U84" s="176" t="s">
        <v>437</v>
      </c>
      <c r="V84" s="176" t="s">
        <v>437</v>
      </c>
      <c r="W84" s="176" t="s">
        <v>437</v>
      </c>
      <c r="X84" s="176" t="s">
        <v>437</v>
      </c>
      <c r="Y84" s="176" t="s">
        <v>437</v>
      </c>
      <c r="Z84" s="176" t="s">
        <v>437</v>
      </c>
      <c r="AA84" s="176" t="s">
        <v>437</v>
      </c>
      <c r="AB84" s="171">
        <v>3.99876675255272</v>
      </c>
      <c r="AC84" s="171">
        <v>6.4318573512859807</v>
      </c>
      <c r="AD84" s="176" t="s">
        <v>437</v>
      </c>
      <c r="AE84" s="176" t="s">
        <v>437</v>
      </c>
      <c r="AF84" s="176" t="s">
        <v>437</v>
      </c>
      <c r="AG84" s="176" t="s">
        <v>437</v>
      </c>
      <c r="AH84" s="176" t="s">
        <v>437</v>
      </c>
      <c r="AI84" s="176" t="s">
        <v>437</v>
      </c>
      <c r="AJ84" s="176" t="s">
        <v>437</v>
      </c>
      <c r="AK84" s="176" t="s">
        <v>437</v>
      </c>
    </row>
    <row r="85" spans="1:37" x14ac:dyDescent="0.3">
      <c r="A85" s="11" t="s">
        <v>183</v>
      </c>
      <c r="B85" s="12" t="s">
        <v>282</v>
      </c>
      <c r="C85" s="12" t="s">
        <v>19</v>
      </c>
      <c r="D85" s="173">
        <v>56</v>
      </c>
      <c r="E85" s="20" t="s">
        <v>48</v>
      </c>
      <c r="F85" s="44">
        <v>1.5</v>
      </c>
      <c r="G85" s="237">
        <v>35</v>
      </c>
      <c r="H85" s="238"/>
      <c r="I85" s="13"/>
      <c r="K85" s="82" t="s">
        <v>381</v>
      </c>
      <c r="L85" s="82" t="s">
        <v>455</v>
      </c>
      <c r="M85" s="177" t="s">
        <v>449</v>
      </c>
      <c r="N85" s="176" t="s">
        <v>437</v>
      </c>
      <c r="O85" s="176">
        <v>122.790054009131</v>
      </c>
      <c r="P85" s="176" t="s">
        <v>437</v>
      </c>
      <c r="Q85" s="176" t="s">
        <v>437</v>
      </c>
      <c r="R85" s="176" t="s">
        <v>437</v>
      </c>
      <c r="S85" s="176" t="s">
        <v>437</v>
      </c>
      <c r="T85" s="176" t="s">
        <v>437</v>
      </c>
      <c r="U85" s="176" t="s">
        <v>437</v>
      </c>
      <c r="V85" s="176" t="s">
        <v>437</v>
      </c>
      <c r="W85" s="176" t="s">
        <v>437</v>
      </c>
      <c r="X85" s="176" t="s">
        <v>437</v>
      </c>
      <c r="Y85" s="176" t="s">
        <v>437</v>
      </c>
      <c r="Z85" s="176" t="s">
        <v>437</v>
      </c>
      <c r="AA85" s="176" t="s">
        <v>437</v>
      </c>
      <c r="AB85" s="171">
        <v>4.0018059814072897</v>
      </c>
      <c r="AC85" s="171">
        <v>6.4228993468558198</v>
      </c>
      <c r="AD85" s="176" t="s">
        <v>437</v>
      </c>
      <c r="AE85" s="176" t="s">
        <v>437</v>
      </c>
      <c r="AF85" s="176" t="s">
        <v>437</v>
      </c>
      <c r="AG85" s="176" t="s">
        <v>437</v>
      </c>
      <c r="AH85" s="176" t="s">
        <v>437</v>
      </c>
      <c r="AI85" s="176" t="s">
        <v>437</v>
      </c>
      <c r="AJ85" s="176" t="s">
        <v>437</v>
      </c>
      <c r="AK85" s="176" t="s">
        <v>437</v>
      </c>
    </row>
    <row r="86" spans="1:37" x14ac:dyDescent="0.3">
      <c r="A86" s="36" t="s">
        <v>183</v>
      </c>
      <c r="B86" s="37" t="s">
        <v>283</v>
      </c>
      <c r="C86" s="37" t="s">
        <v>19</v>
      </c>
      <c r="D86" s="172">
        <v>56</v>
      </c>
      <c r="E86" s="38" t="s">
        <v>48</v>
      </c>
      <c r="F86" s="46">
        <v>1.5</v>
      </c>
      <c r="G86" s="235">
        <v>25</v>
      </c>
      <c r="H86" s="236"/>
      <c r="I86" s="40"/>
      <c r="K86" s="82" t="s">
        <v>381</v>
      </c>
      <c r="L86" s="82" t="s">
        <v>455</v>
      </c>
      <c r="M86" s="177" t="s">
        <v>449</v>
      </c>
      <c r="N86" s="176" t="s">
        <v>437</v>
      </c>
      <c r="O86" s="176">
        <v>217.157396526984</v>
      </c>
      <c r="P86" s="176" t="s">
        <v>437</v>
      </c>
      <c r="Q86" s="176" t="s">
        <v>437</v>
      </c>
      <c r="R86" s="176" t="s">
        <v>437</v>
      </c>
      <c r="S86" s="176" t="s">
        <v>437</v>
      </c>
      <c r="T86" s="176" t="s">
        <v>437</v>
      </c>
      <c r="U86" s="176" t="s">
        <v>437</v>
      </c>
      <c r="V86" s="176" t="s">
        <v>437</v>
      </c>
      <c r="W86" s="176" t="s">
        <v>437</v>
      </c>
      <c r="X86" s="176" t="s">
        <v>437</v>
      </c>
      <c r="Y86" s="176" t="s">
        <v>437</v>
      </c>
      <c r="Z86" s="176" t="s">
        <v>437</v>
      </c>
      <c r="AA86" s="176" t="s">
        <v>437</v>
      </c>
      <c r="AB86" s="171">
        <v>3.6275753644893798</v>
      </c>
      <c r="AC86" s="171">
        <v>7.2045773710831993</v>
      </c>
      <c r="AD86" s="176" t="s">
        <v>437</v>
      </c>
      <c r="AE86" s="176" t="s">
        <v>437</v>
      </c>
      <c r="AF86" s="176" t="s">
        <v>437</v>
      </c>
      <c r="AG86" s="176" t="s">
        <v>437</v>
      </c>
      <c r="AH86" s="176" t="s">
        <v>437</v>
      </c>
      <c r="AI86" s="176" t="s">
        <v>437</v>
      </c>
      <c r="AJ86" s="176" t="s">
        <v>437</v>
      </c>
      <c r="AK86" s="176" t="s">
        <v>437</v>
      </c>
    </row>
    <row r="87" spans="1:37" x14ac:dyDescent="0.3">
      <c r="A87" s="11" t="s">
        <v>183</v>
      </c>
      <c r="B87" s="12" t="s">
        <v>284</v>
      </c>
      <c r="C87" s="12" t="s">
        <v>19</v>
      </c>
      <c r="D87" s="173">
        <v>56</v>
      </c>
      <c r="E87" s="20" t="s">
        <v>48</v>
      </c>
      <c r="F87" s="44">
        <v>1.5</v>
      </c>
      <c r="G87" s="237">
        <v>15</v>
      </c>
      <c r="H87" s="238"/>
      <c r="I87" s="13"/>
      <c r="K87" s="82" t="s">
        <v>381</v>
      </c>
      <c r="L87" s="82" t="s">
        <v>455</v>
      </c>
      <c r="M87" s="177" t="s">
        <v>449</v>
      </c>
      <c r="N87" s="176" t="s">
        <v>437</v>
      </c>
      <c r="O87" s="176">
        <v>187.17807625914699</v>
      </c>
      <c r="P87" s="176" t="s">
        <v>437</v>
      </c>
      <c r="Q87" s="176" t="s">
        <v>437</v>
      </c>
      <c r="R87" s="176" t="s">
        <v>437</v>
      </c>
      <c r="S87" s="176" t="s">
        <v>437</v>
      </c>
      <c r="T87" s="176" t="s">
        <v>437</v>
      </c>
      <c r="U87" s="176" t="s">
        <v>437</v>
      </c>
      <c r="V87" s="176" t="s">
        <v>437</v>
      </c>
      <c r="W87" s="176" t="s">
        <v>437</v>
      </c>
      <c r="X87" s="176" t="s">
        <v>437</v>
      </c>
      <c r="Y87" s="176" t="s">
        <v>437</v>
      </c>
      <c r="Z87" s="176" t="s">
        <v>437</v>
      </c>
      <c r="AA87" s="176" t="s">
        <v>437</v>
      </c>
      <c r="AB87" s="171">
        <v>5.2911693168142504</v>
      </c>
      <c r="AC87" s="171">
        <v>8.3841278007010605</v>
      </c>
      <c r="AD87" s="176" t="s">
        <v>437</v>
      </c>
      <c r="AE87" s="176" t="s">
        <v>437</v>
      </c>
      <c r="AF87" s="176" t="s">
        <v>437</v>
      </c>
      <c r="AG87" s="176" t="s">
        <v>437</v>
      </c>
      <c r="AH87" s="176" t="s">
        <v>437</v>
      </c>
      <c r="AI87" s="176" t="s">
        <v>437</v>
      </c>
      <c r="AJ87" s="176" t="s">
        <v>437</v>
      </c>
      <c r="AK87" s="176" t="s">
        <v>437</v>
      </c>
    </row>
    <row r="88" spans="1:37" x14ac:dyDescent="0.3">
      <c r="A88" s="11" t="s">
        <v>183</v>
      </c>
      <c r="B88" s="12" t="s">
        <v>285</v>
      </c>
      <c r="C88" s="12" t="s">
        <v>19</v>
      </c>
      <c r="D88" s="173">
        <v>56</v>
      </c>
      <c r="E88" s="20" t="s">
        <v>48</v>
      </c>
      <c r="F88" s="44">
        <v>1.5</v>
      </c>
      <c r="G88" s="237">
        <v>30</v>
      </c>
      <c r="H88" s="238"/>
      <c r="I88" s="13"/>
      <c r="K88" s="82" t="s">
        <v>381</v>
      </c>
      <c r="L88" s="82" t="s">
        <v>455</v>
      </c>
      <c r="M88" s="177" t="s">
        <v>449</v>
      </c>
      <c r="N88" s="176" t="s">
        <v>437</v>
      </c>
      <c r="O88" s="176">
        <v>163.58308155312798</v>
      </c>
      <c r="P88" s="176" t="s">
        <v>437</v>
      </c>
      <c r="Q88" s="176" t="s">
        <v>437</v>
      </c>
      <c r="R88" s="176" t="s">
        <v>437</v>
      </c>
      <c r="S88" s="176" t="s">
        <v>437</v>
      </c>
      <c r="T88" s="176" t="s">
        <v>437</v>
      </c>
      <c r="U88" s="176" t="s">
        <v>437</v>
      </c>
      <c r="V88" s="176" t="s">
        <v>437</v>
      </c>
      <c r="W88" s="176" t="s">
        <v>437</v>
      </c>
      <c r="X88" s="176" t="s">
        <v>437</v>
      </c>
      <c r="Y88" s="176" t="s">
        <v>437</v>
      </c>
      <c r="Z88" s="176" t="s">
        <v>437</v>
      </c>
      <c r="AA88" s="176" t="s">
        <v>437</v>
      </c>
      <c r="AB88" s="171">
        <v>5.4345679855049198</v>
      </c>
      <c r="AC88" s="171">
        <v>8.2990417982501796</v>
      </c>
      <c r="AD88" s="176" t="s">
        <v>437</v>
      </c>
      <c r="AE88" s="176" t="s">
        <v>437</v>
      </c>
      <c r="AF88" s="176" t="s">
        <v>437</v>
      </c>
      <c r="AG88" s="176" t="s">
        <v>437</v>
      </c>
      <c r="AH88" s="176" t="s">
        <v>437</v>
      </c>
      <c r="AI88" s="176" t="s">
        <v>437</v>
      </c>
      <c r="AJ88" s="176" t="s">
        <v>437</v>
      </c>
      <c r="AK88" s="176" t="s">
        <v>437</v>
      </c>
    </row>
    <row r="89" spans="1:37" x14ac:dyDescent="0.3">
      <c r="A89" s="11" t="s">
        <v>183</v>
      </c>
      <c r="B89" s="12" t="s">
        <v>286</v>
      </c>
      <c r="C89" s="12" t="s">
        <v>19</v>
      </c>
      <c r="D89" s="173">
        <v>56</v>
      </c>
      <c r="E89" s="20" t="s">
        <v>48</v>
      </c>
      <c r="F89" s="44">
        <v>1.5</v>
      </c>
      <c r="G89" s="237">
        <v>30</v>
      </c>
      <c r="H89" s="238"/>
      <c r="I89" s="13" t="s">
        <v>236</v>
      </c>
      <c r="K89" s="82" t="s">
        <v>381</v>
      </c>
      <c r="L89" s="82" t="s">
        <v>455</v>
      </c>
      <c r="M89" s="177" t="s">
        <v>449</v>
      </c>
      <c r="N89" s="176" t="s">
        <v>437</v>
      </c>
      <c r="O89" s="176">
        <v>205.88217177203501</v>
      </c>
      <c r="P89" s="176" t="s">
        <v>437</v>
      </c>
      <c r="Q89" s="176" t="s">
        <v>437</v>
      </c>
      <c r="R89" s="176" t="s">
        <v>437</v>
      </c>
      <c r="S89" s="176" t="s">
        <v>437</v>
      </c>
      <c r="T89" s="176" t="s">
        <v>437</v>
      </c>
      <c r="U89" s="176" t="s">
        <v>437</v>
      </c>
      <c r="V89" s="176" t="s">
        <v>437</v>
      </c>
      <c r="W89" s="176" t="s">
        <v>437</v>
      </c>
      <c r="X89" s="176" t="s">
        <v>437</v>
      </c>
      <c r="Y89" s="176" t="s">
        <v>437</v>
      </c>
      <c r="Z89" s="176" t="s">
        <v>437</v>
      </c>
      <c r="AA89" s="176" t="s">
        <v>437</v>
      </c>
      <c r="AB89" s="171">
        <v>5.4332194274289405</v>
      </c>
      <c r="AC89" s="171">
        <v>9.0381249910054695</v>
      </c>
      <c r="AD89" s="176" t="s">
        <v>437</v>
      </c>
      <c r="AE89" s="176" t="s">
        <v>437</v>
      </c>
      <c r="AF89" s="176" t="s">
        <v>437</v>
      </c>
      <c r="AG89" s="176" t="s">
        <v>437</v>
      </c>
      <c r="AH89" s="176" t="s">
        <v>437</v>
      </c>
      <c r="AI89" s="176" t="s">
        <v>437</v>
      </c>
      <c r="AJ89" s="176" t="s">
        <v>437</v>
      </c>
      <c r="AK89" s="176" t="s">
        <v>437</v>
      </c>
    </row>
    <row r="90" spans="1:37" x14ac:dyDescent="0.3">
      <c r="A90" s="11" t="s">
        <v>183</v>
      </c>
      <c r="B90" s="98" t="s">
        <v>287</v>
      </c>
      <c r="C90" s="12" t="s">
        <v>19</v>
      </c>
      <c r="D90" s="173">
        <v>56</v>
      </c>
      <c r="E90" s="20" t="s">
        <v>48</v>
      </c>
      <c r="F90" s="44">
        <v>1.5</v>
      </c>
      <c r="G90" s="237">
        <v>45</v>
      </c>
      <c r="H90" s="238"/>
      <c r="I90" s="13" t="s">
        <v>288</v>
      </c>
      <c r="K90" s="82" t="s">
        <v>381</v>
      </c>
      <c r="L90" s="82" t="s">
        <v>455</v>
      </c>
      <c r="M90" s="177" t="s">
        <v>449</v>
      </c>
      <c r="N90" s="176" t="s">
        <v>437</v>
      </c>
      <c r="O90" s="176">
        <v>204.46814210846799</v>
      </c>
      <c r="P90" s="176" t="s">
        <v>437</v>
      </c>
      <c r="Q90" s="176" t="s">
        <v>437</v>
      </c>
      <c r="R90" s="176" t="s">
        <v>437</v>
      </c>
      <c r="S90" s="176" t="s">
        <v>437</v>
      </c>
      <c r="T90" s="176" t="s">
        <v>437</v>
      </c>
      <c r="U90" s="176" t="s">
        <v>437</v>
      </c>
      <c r="V90" s="176" t="s">
        <v>437</v>
      </c>
      <c r="W90" s="176" t="s">
        <v>437</v>
      </c>
      <c r="X90" s="176" t="s">
        <v>437</v>
      </c>
      <c r="Y90" s="176" t="s">
        <v>437</v>
      </c>
      <c r="Z90" s="176" t="s">
        <v>437</v>
      </c>
      <c r="AA90" s="176" t="s">
        <v>437</v>
      </c>
      <c r="AB90" s="171">
        <v>3.0177771982642296</v>
      </c>
      <c r="AC90" s="171">
        <v>6.686952781192999</v>
      </c>
      <c r="AD90" s="176" t="s">
        <v>437</v>
      </c>
      <c r="AE90" s="176" t="s">
        <v>437</v>
      </c>
      <c r="AF90" s="176" t="s">
        <v>437</v>
      </c>
      <c r="AG90" s="176" t="s">
        <v>437</v>
      </c>
      <c r="AH90" s="176" t="s">
        <v>437</v>
      </c>
      <c r="AI90" s="176" t="s">
        <v>437</v>
      </c>
      <c r="AJ90" s="176" t="s">
        <v>437</v>
      </c>
      <c r="AK90" s="176" t="s">
        <v>437</v>
      </c>
    </row>
    <row r="91" spans="1:37" x14ac:dyDescent="0.3">
      <c r="A91" s="127"/>
      <c r="B91" s="131" t="e">
        <f>#REF!</f>
        <v>#REF!</v>
      </c>
      <c r="C91" s="128"/>
      <c r="D91" s="181"/>
      <c r="E91" s="133"/>
      <c r="F91" s="134"/>
      <c r="G91" s="130"/>
      <c r="H91" s="208"/>
      <c r="I91" s="130"/>
      <c r="K91" s="82" t="s">
        <v>381</v>
      </c>
      <c r="L91" s="82" t="s">
        <v>455</v>
      </c>
      <c r="M91" s="177" t="s">
        <v>449</v>
      </c>
      <c r="N91" s="176" t="s">
        <v>437</v>
      </c>
      <c r="O91" s="176">
        <v>209.90545582327201</v>
      </c>
      <c r="P91" s="176" t="s">
        <v>437</v>
      </c>
      <c r="Q91" s="176" t="s">
        <v>437</v>
      </c>
      <c r="R91" s="176" t="s">
        <v>437</v>
      </c>
      <c r="S91" s="176" t="s">
        <v>437</v>
      </c>
      <c r="T91" s="176" t="s">
        <v>437</v>
      </c>
      <c r="U91" s="176" t="s">
        <v>437</v>
      </c>
      <c r="V91" s="176" t="s">
        <v>437</v>
      </c>
      <c r="W91" s="176" t="s">
        <v>437</v>
      </c>
      <c r="X91" s="176" t="s">
        <v>437</v>
      </c>
      <c r="Y91" s="176" t="s">
        <v>437</v>
      </c>
      <c r="Z91" s="176" t="s">
        <v>437</v>
      </c>
      <c r="AA91" s="176" t="s">
        <v>437</v>
      </c>
      <c r="AB91" s="171">
        <v>3.0241559888318896</v>
      </c>
      <c r="AC91" s="171">
        <v>6.4188354150836107</v>
      </c>
      <c r="AD91" s="176" t="s">
        <v>437</v>
      </c>
      <c r="AE91" s="176" t="s">
        <v>437</v>
      </c>
      <c r="AF91" s="176" t="s">
        <v>437</v>
      </c>
      <c r="AG91" s="176" t="s">
        <v>437</v>
      </c>
      <c r="AH91" s="176" t="s">
        <v>437</v>
      </c>
      <c r="AI91" s="176" t="s">
        <v>437</v>
      </c>
      <c r="AJ91" s="176" t="s">
        <v>437</v>
      </c>
      <c r="AK91" s="176" t="s">
        <v>437</v>
      </c>
    </row>
    <row r="92" spans="1:37" ht="15" thickBot="1" x14ac:dyDescent="0.35">
      <c r="A92" s="14" t="s">
        <v>183</v>
      </c>
      <c r="B92" s="15" t="s">
        <v>289</v>
      </c>
      <c r="C92" s="15" t="s">
        <v>19</v>
      </c>
      <c r="D92" s="175">
        <v>56</v>
      </c>
      <c r="E92" s="22" t="s">
        <v>48</v>
      </c>
      <c r="F92" s="45">
        <v>1.5</v>
      </c>
      <c r="G92" s="239">
        <v>35</v>
      </c>
      <c r="H92" s="240"/>
      <c r="I92" s="16" t="s">
        <v>290</v>
      </c>
      <c r="J92" s="174">
        <f>COUNT(G84:H92)</f>
        <v>8</v>
      </c>
      <c r="K92" s="82" t="s">
        <v>381</v>
      </c>
      <c r="L92" s="82" t="s">
        <v>455</v>
      </c>
      <c r="M92" s="177" t="s">
        <v>449</v>
      </c>
      <c r="N92" s="176" t="s">
        <v>437</v>
      </c>
      <c r="O92" s="176">
        <v>188.52664207588401</v>
      </c>
      <c r="P92" s="176" t="s">
        <v>437</v>
      </c>
      <c r="Q92" s="176" t="s">
        <v>437</v>
      </c>
      <c r="R92" s="176" t="s">
        <v>437</v>
      </c>
      <c r="S92" s="176" t="s">
        <v>437</v>
      </c>
      <c r="T92" s="176" t="s">
        <v>437</v>
      </c>
      <c r="U92" s="176" t="s">
        <v>437</v>
      </c>
      <c r="V92" s="176" t="s">
        <v>437</v>
      </c>
      <c r="W92" s="176" t="s">
        <v>437</v>
      </c>
      <c r="X92" s="176" t="s">
        <v>437</v>
      </c>
      <c r="Y92" s="176" t="s">
        <v>437</v>
      </c>
      <c r="Z92" s="176" t="s">
        <v>437</v>
      </c>
      <c r="AA92" s="176" t="s">
        <v>437</v>
      </c>
      <c r="AB92" s="171">
        <v>5.2888126544999903</v>
      </c>
      <c r="AC92" s="171">
        <v>8.8312332236545892</v>
      </c>
      <c r="AD92" s="176" t="s">
        <v>437</v>
      </c>
      <c r="AE92" s="176" t="s">
        <v>437</v>
      </c>
      <c r="AF92" s="176" t="s">
        <v>437</v>
      </c>
      <c r="AG92" s="176" t="s">
        <v>437</v>
      </c>
      <c r="AH92" s="176" t="s">
        <v>437</v>
      </c>
      <c r="AI92" s="176" t="s">
        <v>437</v>
      </c>
      <c r="AJ92" s="176" t="s">
        <v>437</v>
      </c>
      <c r="AK92" s="176" t="s">
        <v>437</v>
      </c>
    </row>
    <row r="93" spans="1:37" x14ac:dyDescent="0.3">
      <c r="A93" s="1" t="s">
        <v>142</v>
      </c>
      <c r="B93" s="1"/>
      <c r="C93" s="1"/>
      <c r="D93" s="1"/>
      <c r="E93" s="1"/>
      <c r="F93" s="25"/>
      <c r="G93" s="1"/>
      <c r="I93" s="97"/>
    </row>
    <row r="94" spans="1:37" x14ac:dyDescent="0.3">
      <c r="A94" s="179" t="s">
        <v>341</v>
      </c>
      <c r="B94" s="1"/>
      <c r="C94" s="1"/>
      <c r="D94" s="1"/>
      <c r="E94" s="1"/>
      <c r="F94" s="25"/>
      <c r="G94" s="1"/>
    </row>
    <row r="95" spans="1:37" x14ac:dyDescent="0.3">
      <c r="N95" s="213"/>
      <c r="O95" s="212"/>
    </row>
    <row r="96" spans="1:37" x14ac:dyDescent="0.3">
      <c r="N96" s="212"/>
      <c r="O96" s="212"/>
    </row>
    <row r="97" spans="14:15" x14ac:dyDescent="0.3">
      <c r="N97" s="212"/>
      <c r="O97" s="211"/>
    </row>
    <row r="98" spans="14:15" x14ac:dyDescent="0.3">
      <c r="N98" s="212"/>
      <c r="O98" s="211"/>
    </row>
  </sheetData>
  <mergeCells count="97">
    <mergeCell ref="G90:H90"/>
    <mergeCell ref="G92:H92"/>
    <mergeCell ref="G85:H85"/>
    <mergeCell ref="G86:H86"/>
    <mergeCell ref="G87:H87"/>
    <mergeCell ref="G88:H88"/>
    <mergeCell ref="G89:H89"/>
    <mergeCell ref="G80:H80"/>
    <mergeCell ref="G81:H81"/>
    <mergeCell ref="G82:H82"/>
    <mergeCell ref="G83:H83"/>
    <mergeCell ref="G84:H84"/>
    <mergeCell ref="G75:H75"/>
    <mergeCell ref="G76:H76"/>
    <mergeCell ref="G77:H77"/>
    <mergeCell ref="G78:H78"/>
    <mergeCell ref="G79:H79"/>
    <mergeCell ref="G69:H69"/>
    <mergeCell ref="G70:H70"/>
    <mergeCell ref="G71:H71"/>
    <mergeCell ref="G73:H73"/>
    <mergeCell ref="G74:H74"/>
    <mergeCell ref="G62:H62"/>
    <mergeCell ref="G63:H63"/>
    <mergeCell ref="G64:H64"/>
    <mergeCell ref="G65:H65"/>
    <mergeCell ref="G68:H68"/>
    <mergeCell ref="G57:H57"/>
    <mergeCell ref="G58:H58"/>
    <mergeCell ref="G59:H59"/>
    <mergeCell ref="G60:H60"/>
    <mergeCell ref="G61:H61"/>
    <mergeCell ref="G52:H52"/>
    <mergeCell ref="G53:H53"/>
    <mergeCell ref="G54:H54"/>
    <mergeCell ref="G55:H55"/>
    <mergeCell ref="G56:H56"/>
    <mergeCell ref="G46:H46"/>
    <mergeCell ref="G49:H49"/>
    <mergeCell ref="G50:H50"/>
    <mergeCell ref="G51:H51"/>
    <mergeCell ref="G41:H41"/>
    <mergeCell ref="G42:H42"/>
    <mergeCell ref="G43:H43"/>
    <mergeCell ref="G44:H44"/>
    <mergeCell ref="G45:H45"/>
    <mergeCell ref="G35:H35"/>
    <mergeCell ref="G36:H36"/>
    <mergeCell ref="G37:H37"/>
    <mergeCell ref="G39:H39"/>
    <mergeCell ref="G40:H40"/>
    <mergeCell ref="G30:H30"/>
    <mergeCell ref="G31:H31"/>
    <mergeCell ref="G32:H32"/>
    <mergeCell ref="G33:H33"/>
    <mergeCell ref="G34:H34"/>
    <mergeCell ref="G25:H25"/>
    <mergeCell ref="G26:H26"/>
    <mergeCell ref="G27:H27"/>
    <mergeCell ref="G28:H28"/>
    <mergeCell ref="G29:H29"/>
    <mergeCell ref="G20:H20"/>
    <mergeCell ref="G21:H21"/>
    <mergeCell ref="G22:H22"/>
    <mergeCell ref="G23:H23"/>
    <mergeCell ref="G24:H24"/>
    <mergeCell ref="G14:H14"/>
    <mergeCell ref="G15:H15"/>
    <mergeCell ref="G16:H16"/>
    <mergeCell ref="G17:H17"/>
    <mergeCell ref="G19:H19"/>
    <mergeCell ref="G9:H9"/>
    <mergeCell ref="G10:H10"/>
    <mergeCell ref="G11:H11"/>
    <mergeCell ref="G12:H12"/>
    <mergeCell ref="G13:H13"/>
    <mergeCell ref="G4:H4"/>
    <mergeCell ref="G5:H5"/>
    <mergeCell ref="G6:H6"/>
    <mergeCell ref="G7:H7"/>
    <mergeCell ref="G8:H8"/>
    <mergeCell ref="E17:F17"/>
    <mergeCell ref="E19:F19"/>
    <mergeCell ref="E20:F20"/>
    <mergeCell ref="E21:F21"/>
    <mergeCell ref="E11:F11"/>
    <mergeCell ref="E12:F12"/>
    <mergeCell ref="E13:F13"/>
    <mergeCell ref="E14:F14"/>
    <mergeCell ref="E15:F15"/>
    <mergeCell ref="E16:F16"/>
    <mergeCell ref="E10:F10"/>
    <mergeCell ref="E5:F5"/>
    <mergeCell ref="E6:F6"/>
    <mergeCell ref="E7:F7"/>
    <mergeCell ref="E8:F8"/>
    <mergeCell ref="E9:F9"/>
  </mergeCells>
  <phoneticPr fontId="7" type="noConversion"/>
  <pageMargins left="0.7" right="0.7" top="0.75" bottom="0.75" header="0.3" footer="0.3"/>
  <pageSetup orientation="portrait" r:id="rId1"/>
  <headerFooter>
    <oddHeader>&amp;R&amp;"Calibri"&amp;12&amp;K000000 Unclassified / Non classifié&amp;1#_x000D_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 for Tab</vt:lpstr>
      <vt:lpstr>Sample Infor</vt:lpstr>
      <vt:lpstr>Extraction Plan</vt:lpstr>
      <vt:lpstr>Extraction Procedures</vt:lpstr>
      <vt:lpstr>MDLs</vt:lpstr>
      <vt:lpstr>Replicates</vt:lpstr>
      <vt:lpstr>Phase1</vt:lpstr>
      <vt:lpstr>Phase2</vt:lpstr>
      <vt:lpstr>Phase3</vt:lpstr>
    </vt:vector>
  </TitlesOfParts>
  <Company>HC-PHAC - SC-ASPC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Gong (HC/SC)</dc:creator>
  <cp:lastModifiedBy>Loan, Allison (HC/SC)</cp:lastModifiedBy>
  <cp:lastPrinted>2025-04-17T11:15:32Z</cp:lastPrinted>
  <dcterms:created xsi:type="dcterms:W3CDTF">2024-10-09T13:02:39Z</dcterms:created>
  <dcterms:modified xsi:type="dcterms:W3CDTF">2025-06-25T19:08:43Z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d8ed60-cd71-485b-a85b-277aaf32f506_Enabled">
    <vt:lpwstr>true</vt:lpwstr>
  </property>
  <property fmtid="{D5CDD505-2E9C-101B-9397-08002B2CF9AE}" pid="3" name="MSIP_Label_05d8ed60-cd71-485b-a85b-277aaf32f506_SetDate">
    <vt:lpwstr>2024-10-21T18:35:40Z</vt:lpwstr>
  </property>
  <property fmtid="{D5CDD505-2E9C-101B-9397-08002B2CF9AE}" pid="4" name="MSIP_Label_05d8ed60-cd71-485b-a85b-277aaf32f506_Method">
    <vt:lpwstr>Standard</vt:lpwstr>
  </property>
  <property fmtid="{D5CDD505-2E9C-101B-9397-08002B2CF9AE}" pid="5" name="MSIP_Label_05d8ed60-cd71-485b-a85b-277aaf32f506_Name">
    <vt:lpwstr>Unclassified</vt:lpwstr>
  </property>
  <property fmtid="{D5CDD505-2E9C-101B-9397-08002B2CF9AE}" pid="6" name="MSIP_Label_05d8ed60-cd71-485b-a85b-277aaf32f506_SiteId">
    <vt:lpwstr>42fd9015-de4d-4223-a368-baeacab48927</vt:lpwstr>
  </property>
  <property fmtid="{D5CDD505-2E9C-101B-9397-08002B2CF9AE}" pid="7" name="MSIP_Label_05d8ed60-cd71-485b-a85b-277aaf32f506_ActionId">
    <vt:lpwstr>ab5a551e-9100-48ab-8b70-0d5fd1d129a5</vt:lpwstr>
  </property>
  <property fmtid="{D5CDD505-2E9C-101B-9397-08002B2CF9AE}" pid="8" name="MSIP_Label_05d8ed60-cd71-485b-a85b-277aaf32f506_ContentBits">
    <vt:lpwstr>1</vt:lpwstr>
  </property>
</Properties>
</file>