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eel/DATA/code/src/github.com/hdruk/datasets/config/weights/"/>
    </mc:Choice>
  </mc:AlternateContent>
  <xr:revisionPtr revIDLastSave="0" documentId="13_ncr:1_{85361D94-FC12-3B43-BE20-B5995A82DD2B}" xr6:coauthVersionLast="45" xr6:coauthVersionMax="45" xr10:uidLastSave="{00000000-0000-0000-0000-000000000000}"/>
  <bookViews>
    <workbookView xWindow="-9200" yWindow="-28340" windowWidth="51200" windowHeight="28340" activeTab="3" xr2:uid="{995D6B0F-EEA3-1C47-AA4E-15299B43967E}"/>
  </bookViews>
  <sheets>
    <sheet name="V1 V2 Mapping" sheetId="1" r:id="rId1"/>
    <sheet name="V1 Spec" sheetId="3" r:id="rId2"/>
    <sheet name="V1.5 Spec" sheetId="4" r:id="rId3"/>
    <sheet name="Sheet1" sheetId="5" r:id="rId4"/>
    <sheet name="V2 Spec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5" l="1"/>
  <c r="C57" i="5"/>
  <c r="C52" i="5"/>
  <c r="C45" i="5"/>
  <c r="C28" i="5"/>
  <c r="C13" i="5"/>
  <c r="C4" i="5"/>
  <c r="F84" i="5" l="1"/>
  <c r="J78" i="1"/>
  <c r="J79" i="1"/>
  <c r="J80" i="1"/>
  <c r="J81" i="1"/>
  <c r="J82" i="1"/>
  <c r="J83" i="1"/>
  <c r="J77" i="1"/>
  <c r="J71" i="1"/>
  <c r="J72" i="1"/>
  <c r="J73" i="1"/>
  <c r="J74" i="1"/>
  <c r="J70" i="1"/>
  <c r="J66" i="1"/>
  <c r="J67" i="1"/>
  <c r="J65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47" i="1"/>
  <c r="J38" i="1"/>
  <c r="J39" i="1"/>
  <c r="J40" i="1"/>
  <c r="J41" i="1"/>
  <c r="J42" i="1"/>
  <c r="J43" i="1"/>
  <c r="J44" i="1"/>
  <c r="J37" i="1"/>
  <c r="J31" i="1"/>
  <c r="J32" i="1"/>
  <c r="J33" i="1"/>
  <c r="J34" i="1"/>
  <c r="J30" i="1"/>
  <c r="J26" i="1"/>
  <c r="J27" i="1"/>
  <c r="J2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J84" i="1" l="1"/>
  <c r="K61" i="1" l="1"/>
  <c r="K66" i="1"/>
  <c r="K71" i="1"/>
  <c r="K80" i="1"/>
  <c r="K42" i="1"/>
  <c r="K47" i="1"/>
  <c r="K51" i="1"/>
  <c r="K55" i="1"/>
  <c r="K59" i="1"/>
  <c r="K8" i="1"/>
  <c r="K12" i="1"/>
  <c r="K16" i="1"/>
  <c r="K19" i="1"/>
  <c r="K27" i="1"/>
  <c r="K32" i="1"/>
  <c r="K37" i="1"/>
  <c r="K41" i="1"/>
  <c r="K73" i="1"/>
  <c r="K82" i="1"/>
  <c r="K49" i="1"/>
  <c r="K57" i="1"/>
  <c r="K10" i="1"/>
  <c r="K25" i="1"/>
  <c r="K34" i="1"/>
  <c r="K70" i="1"/>
  <c r="K79" i="1"/>
  <c r="K54" i="1"/>
  <c r="K7" i="1"/>
  <c r="K15" i="1"/>
  <c r="K22" i="1"/>
  <c r="K31" i="1"/>
  <c r="K40" i="1"/>
  <c r="K62" i="1"/>
  <c r="K67" i="1"/>
  <c r="K72" i="1"/>
  <c r="K77" i="1"/>
  <c r="K81" i="1"/>
  <c r="K43" i="1"/>
  <c r="K48" i="1"/>
  <c r="K52" i="1"/>
  <c r="K56" i="1"/>
  <c r="K60" i="1"/>
  <c r="K9" i="1"/>
  <c r="K13" i="1"/>
  <c r="K17" i="1"/>
  <c r="K20" i="1"/>
  <c r="K33" i="1"/>
  <c r="K38" i="1"/>
  <c r="K5" i="1"/>
  <c r="K78" i="1"/>
  <c r="K44" i="1"/>
  <c r="K53" i="1"/>
  <c r="K6" i="1"/>
  <c r="K14" i="1"/>
  <c r="K21" i="1"/>
  <c r="K30" i="1"/>
  <c r="K39" i="1"/>
  <c r="K65" i="1"/>
  <c r="K74" i="1"/>
  <c r="K83" i="1"/>
  <c r="K50" i="1"/>
  <c r="K58" i="1"/>
  <c r="K11" i="1"/>
  <c r="K18" i="1"/>
  <c r="K26" i="1"/>
  <c r="K64" i="1" l="1"/>
  <c r="K24" i="1"/>
  <c r="K36" i="1"/>
  <c r="K4" i="1"/>
  <c r="K69" i="1"/>
  <c r="K46" i="1"/>
  <c r="K29" i="1"/>
  <c r="K76" i="1"/>
  <c r="H10" i="1"/>
  <c r="H5" i="1" l="1"/>
  <c r="H6" i="1"/>
  <c r="H7" i="1"/>
  <c r="H8" i="1"/>
  <c r="H9" i="1"/>
  <c r="H11" i="1"/>
  <c r="H13" i="1"/>
  <c r="C65" i="1" l="1"/>
  <c r="C52" i="1"/>
  <c r="C45" i="1"/>
  <c r="C28" i="1"/>
  <c r="C13" i="1"/>
  <c r="C4" i="1"/>
  <c r="C57" i="1"/>
  <c r="H69" i="1"/>
  <c r="H48" i="1"/>
  <c r="H47" i="1"/>
  <c r="H52" i="1"/>
  <c r="H83" i="1"/>
  <c r="H82" i="1"/>
  <c r="H81" i="1"/>
  <c r="H80" i="1"/>
  <c r="H79" i="1"/>
  <c r="H78" i="1"/>
  <c r="H77" i="1"/>
  <c r="H51" i="1"/>
  <c r="H49" i="1"/>
  <c r="H59" i="1"/>
  <c r="H62" i="1"/>
  <c r="H61" i="1"/>
  <c r="H60" i="1"/>
  <c r="H32" i="1"/>
  <c r="H31" i="1"/>
  <c r="H56" i="1"/>
  <c r="H41" i="1"/>
  <c r="H43" i="1"/>
  <c r="H42" i="1"/>
  <c r="H40" i="1"/>
  <c r="H30" i="1"/>
  <c r="H65" i="1"/>
  <c r="H66" i="1"/>
  <c r="H58" i="1"/>
  <c r="H57" i="1"/>
  <c r="H55" i="1"/>
  <c r="H54" i="1"/>
  <c r="H27" i="1"/>
  <c r="H25" i="1"/>
  <c r="H24" i="1" s="1"/>
  <c r="H64" i="1" l="1"/>
  <c r="H36" i="1"/>
  <c r="H76" i="1"/>
  <c r="H84" i="1"/>
  <c r="H29" i="1"/>
  <c r="H46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6" authorId="0" shapeId="0" xr:uid="{EB3AFF87-E60C-394F-ACB1-220E7611EF4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Duplicate Field</t>
        </r>
      </text>
    </comment>
    <comment ref="B22" authorId="0" shapeId="0" xr:uid="{E4141223-4997-704E-9BFF-9B850201E0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Removed Field
</t>
        </r>
      </text>
    </comment>
    <comment ref="G33" authorId="0" shapeId="0" xr:uid="{BD7E24BC-BCD9-DE4A-B6F0-A620518D42D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Added Field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2" authorId="0" shapeId="0" xr:uid="{25EEB538-FF54-7749-9967-1B731B5D9F3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Removed Field
</t>
        </r>
      </text>
    </comment>
  </commentList>
</comments>
</file>

<file path=xl/sharedStrings.xml><?xml version="1.0" encoding="utf-8"?>
<sst xmlns="http://schemas.openxmlformats.org/spreadsheetml/2006/main" count="713" uniqueCount="166">
  <si>
    <t>identifier</t>
  </si>
  <si>
    <t>title</t>
  </si>
  <si>
    <t>abstract</t>
  </si>
  <si>
    <t>publisher</t>
  </si>
  <si>
    <t>contactPoint</t>
  </si>
  <si>
    <t>accessRights</t>
  </si>
  <si>
    <t>group</t>
  </si>
  <si>
    <t>description</t>
  </si>
  <si>
    <t>releaseDate</t>
  </si>
  <si>
    <t>accessRequestCost</t>
  </si>
  <si>
    <t>accessRequestDuration</t>
  </si>
  <si>
    <t>dataController</t>
  </si>
  <si>
    <t>dataProcessor</t>
  </si>
  <si>
    <t>license</t>
  </si>
  <si>
    <t>derivedDatasets</t>
  </si>
  <si>
    <t>linkedDataset</t>
  </si>
  <si>
    <t>geographicCoverage</t>
  </si>
  <si>
    <t>periodicity</t>
  </si>
  <si>
    <t>datasetEndDate</t>
  </si>
  <si>
    <t>datasetStartDate</t>
  </si>
  <si>
    <t>jurisdiction</t>
  </si>
  <si>
    <t>populationType</t>
  </si>
  <si>
    <t>statisticalPopulation</t>
  </si>
  <si>
    <t>ageBand</t>
  </si>
  <si>
    <t>physicalSampleAvailability</t>
  </si>
  <si>
    <t>keywords</t>
  </si>
  <si>
    <t>conformsTo</t>
  </si>
  <si>
    <t>controlledVocabulary</t>
  </si>
  <si>
    <t>language</t>
  </si>
  <si>
    <t>format</t>
  </si>
  <si>
    <t>fileSize</t>
  </si>
  <si>
    <t>creator</t>
  </si>
  <si>
    <t>citations</t>
  </si>
  <si>
    <t>doi</t>
  </si>
  <si>
    <t>dataClassesCount</t>
  </si>
  <si>
    <t>tableName</t>
  </si>
  <si>
    <t>tableDescription</t>
  </si>
  <si>
    <t>columnName</t>
  </si>
  <si>
    <t>columnDescription</t>
  </si>
  <si>
    <t>dataType</t>
  </si>
  <si>
    <t>sensitive</t>
  </si>
  <si>
    <t>A: Summary</t>
  </si>
  <si>
    <t>B: Business</t>
  </si>
  <si>
    <t>C: Coverage &amp; Detail</t>
  </si>
  <si>
    <t>D: Format &amp; Structure</t>
  </si>
  <si>
    <t>E: Attribution</t>
  </si>
  <si>
    <t>F: Technical Metadata</t>
  </si>
  <si>
    <t>1: Summary</t>
  </si>
  <si>
    <t>2: Documentation</t>
  </si>
  <si>
    <t>3: Coverage</t>
  </si>
  <si>
    <t>summary.description</t>
  </si>
  <si>
    <t>summary.associatedMedia</t>
  </si>
  <si>
    <t>summary.isPartOf</t>
  </si>
  <si>
    <t>coverage.spatial</t>
  </si>
  <si>
    <t>coverage.typicalAgeRange</t>
  </si>
  <si>
    <t>coverage.physicalSampleAvailability</t>
  </si>
  <si>
    <t>coverage.followup</t>
  </si>
  <si>
    <t>coverage.pathway</t>
  </si>
  <si>
    <t>4: Provenance</t>
  </si>
  <si>
    <t>provenance.origin.purpose</t>
  </si>
  <si>
    <t>provenance.origin.source</t>
  </si>
  <si>
    <t>provenance.origin.collectionSituation</t>
  </si>
  <si>
    <t>provenance.temporal.accrualPeriodicity</t>
  </si>
  <si>
    <t>provenance.temporal.timeLag</t>
  </si>
  <si>
    <t>provenance.temporal.distributionReleaseDate</t>
  </si>
  <si>
    <t>provenance.temporal.startDate</t>
  </si>
  <si>
    <t>provenance.temporal.endDate</t>
  </si>
  <si>
    <t>5: Accessibility</t>
  </si>
  <si>
    <t>accessibility.usage.dataUseLimitation</t>
  </si>
  <si>
    <t>accessibility.usage.datauseRequirements</t>
  </si>
  <si>
    <t>accessibility.usage.resourceCreator</t>
  </si>
  <si>
    <t>accessibility.usage.investigations</t>
  </si>
  <si>
    <t>accessibility.usage.isReferencedBy</t>
  </si>
  <si>
    <t>accessibility.access.accessRights</t>
  </si>
  <si>
    <t>accessibility.access.accessService</t>
  </si>
  <si>
    <t>accessibility.access.accessRequestCost</t>
  </si>
  <si>
    <t>accessibility.access.deliveryLeadTime</t>
  </si>
  <si>
    <t>accessibility.access.jurisdiction</t>
  </si>
  <si>
    <t>accessibility.access.dataController</t>
  </si>
  <si>
    <t>accessibility.access.dataProcessor</t>
  </si>
  <si>
    <t>enrichmentAndLinkage.qualifiedRelation</t>
  </si>
  <si>
    <t>enrichmentAndLinkage.derivation</t>
  </si>
  <si>
    <t>enrichmentAndLinkage.tools</t>
  </si>
  <si>
    <t>6: Enrichment &amp; Linkage</t>
  </si>
  <si>
    <t>7. Observations</t>
  </si>
  <si>
    <t>observation.observedNode</t>
  </si>
  <si>
    <t>observation.measuredValue</t>
  </si>
  <si>
    <t>observation.disambiguatingDescription</t>
  </si>
  <si>
    <t>observation.observationDate</t>
  </si>
  <si>
    <t>observation.measuredProperty</t>
  </si>
  <si>
    <t>8. Structural metadata</t>
  </si>
  <si>
    <t>Metadata V2 Weights</t>
  </si>
  <si>
    <t>Metadata V1 Weights</t>
  </si>
  <si>
    <t>Section</t>
  </si>
  <si>
    <t>Attribute</t>
  </si>
  <si>
    <t>Weight</t>
  </si>
  <si>
    <t>timeLag</t>
  </si>
  <si>
    <t>Weighting</t>
  </si>
  <si>
    <t>structuralMetadata.dataClassesCount</t>
  </si>
  <si>
    <t>structuralMetadata.tableName</t>
  </si>
  <si>
    <t>structuralMetadata.tableDescription</t>
  </si>
  <si>
    <t>structuralMetadata.columnName</t>
  </si>
  <si>
    <t>structuralMetadata.columnDescription</t>
  </si>
  <si>
    <t>structuralMetadata.dataType</t>
  </si>
  <si>
    <t>structuralMetadata.sensitive</t>
  </si>
  <si>
    <t>accessibility.formatAndStandards.vocabularyEncodingScheme</t>
  </si>
  <si>
    <t>accessibility.formatAndStandards.conformsTo</t>
  </si>
  <si>
    <t>accessibility.formatAndStandards.language</t>
  </si>
  <si>
    <t>accessibility.formatAndStandards.format</t>
  </si>
  <si>
    <t>summary.title</t>
  </si>
  <si>
    <t>summary.abstract</t>
  </si>
  <si>
    <t>summary.contactPoint</t>
  </si>
  <si>
    <t>summary.keywords</t>
  </si>
  <si>
    <t>summary.doiName</t>
  </si>
  <si>
    <t>summary.publisher.name</t>
  </si>
  <si>
    <t>summary.publisher.contactPoint</t>
  </si>
  <si>
    <t>summary.publisher.memberOf</t>
  </si>
  <si>
    <t>startDate</t>
  </si>
  <si>
    <t>endDate</t>
  </si>
  <si>
    <t>V1 ==&gt; V2 Mapping</t>
  </si>
  <si>
    <t>followup</t>
  </si>
  <si>
    <t>pathway</t>
  </si>
  <si>
    <t>purpose</t>
  </si>
  <si>
    <t>source</t>
  </si>
  <si>
    <t>investigations</t>
  </si>
  <si>
    <t>tools</t>
  </si>
  <si>
    <t>disambiguatingDescription</t>
  </si>
  <si>
    <t>observationDate</t>
  </si>
  <si>
    <t>measuredProperty</t>
  </si>
  <si>
    <t>documentation.description</t>
  </si>
  <si>
    <t>documentation.associatedMedia</t>
  </si>
  <si>
    <t>summary.alternateIdentifiers</t>
  </si>
  <si>
    <t>summary.publisher.identifier</t>
  </si>
  <si>
    <t>summary.publisher.logo</t>
  </si>
  <si>
    <t>documentation.isPartOf</t>
  </si>
  <si>
    <t>summary.publisher.deliveryleadTime</t>
  </si>
  <si>
    <t>summary.publisher.accessService</t>
  </si>
  <si>
    <t>summary.publisher.accessRequestCost</t>
  </si>
  <si>
    <t>summary.publisher.dataUseLimitation</t>
  </si>
  <si>
    <t>summary.publisher.dataUseRequirements</t>
  </si>
  <si>
    <t>setting</t>
  </si>
  <si>
    <t>accessEnvironment</t>
  </si>
  <si>
    <t>linkageOpportunity</t>
  </si>
  <si>
    <t>media</t>
  </si>
  <si>
    <t>**DUPLICATE**</t>
  </si>
  <si>
    <t>usageRestrictions</t>
  </si>
  <si>
    <t>REQ</t>
  </si>
  <si>
    <t>OPT</t>
  </si>
  <si>
    <t>MAN</t>
  </si>
  <si>
    <t>summary.publisher.description</t>
  </si>
  <si>
    <t>New Weights</t>
  </si>
  <si>
    <t>populationType?</t>
  </si>
  <si>
    <t>statisticalPopulation?</t>
  </si>
  <si>
    <t>license?</t>
  </si>
  <si>
    <t>usageRestrictions?</t>
  </si>
  <si>
    <t>memberOf</t>
  </si>
  <si>
    <t>alternateIdentifiers</t>
  </si>
  <si>
    <t>publisher.logo</t>
  </si>
  <si>
    <t>publisher.description</t>
  </si>
  <si>
    <t>publisher.identifier</t>
  </si>
  <si>
    <t>publisher.contactPoint</t>
  </si>
  <si>
    <t>publisher.deliveryleadTime</t>
  </si>
  <si>
    <t>publisher.accessService</t>
  </si>
  <si>
    <t>publisher.accessRequestCost</t>
  </si>
  <si>
    <t>publisher.dataUseLimitation</t>
  </si>
  <si>
    <t>publisher.dataUseRequirements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</si>
</sst>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Menlo"/>
      <family val="2"/>
    </font>
    <font>
      <b/>
      <sz val="12"/>
      <color theme="1"/>
      <name val="Menlo"/>
      <family val="2"/>
    </font>
    <font>
      <b/>
      <sz val="14"/>
      <color theme="1"/>
      <name val="Menlo"/>
      <family val="2"/>
    </font>
    <font>
      <sz val="12"/>
      <color theme="9"/>
      <name val="Menlo"/>
      <family val="2"/>
    </font>
    <font>
      <sz val="12"/>
      <color theme="1"/>
      <name val="Consolas"/>
      <family val="2"/>
    </font>
    <font>
      <sz val="12"/>
      <color rgb="FF000000"/>
      <name val="Menlo"/>
      <family val="2"/>
    </font>
    <font>
      <sz val="12"/>
      <color theme="0"/>
      <name val="Menlo"/>
      <family val="2"/>
    </font>
    <font>
      <b/>
      <sz val="14"/>
      <color theme="0"/>
      <name val="Menlo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name val="Menlo"/>
      <family val="2"/>
    </font>
    <font>
      <b/>
      <sz val="12"/>
      <color theme="9"/>
      <name val="Menlo"/>
      <family val="2"/>
    </font>
    <font>
      <b/>
      <sz val="12"/>
      <color rgb="FF000000"/>
      <name val="Menlo"/>
      <family val="2"/>
    </font>
    <font>
      <sz val="12"/>
      <color theme="5"/>
      <name val="Menlo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A8A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56B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5" fillId="0" borderId="8" xfId="0" applyFont="1" applyBorder="1"/>
    <xf numFmtId="0" fontId="3" fillId="0" borderId="0" xfId="0" applyFont="1" applyBorder="1"/>
    <xf numFmtId="0" fontId="3" fillId="0" borderId="3" xfId="0" applyFont="1" applyBorder="1"/>
    <xf numFmtId="0" fontId="3" fillId="0" borderId="0" xfId="0" applyFont="1" applyFill="1" applyBorder="1"/>
    <xf numFmtId="0" fontId="5" fillId="0" borderId="2" xfId="0" applyFont="1" applyFill="1" applyBorder="1"/>
    <xf numFmtId="0" fontId="5" fillId="0" borderId="8" xfId="0" applyFont="1" applyFill="1" applyBorder="1"/>
    <xf numFmtId="0" fontId="3" fillId="0" borderId="4" xfId="0" applyFont="1" applyFill="1" applyBorder="1"/>
    <xf numFmtId="0" fontId="8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5" borderId="6" xfId="0" applyFont="1" applyFill="1" applyBorder="1"/>
    <xf numFmtId="0" fontId="6" fillId="0" borderId="6" xfId="0" applyFont="1" applyBorder="1"/>
    <xf numFmtId="0" fontId="3" fillId="3" borderId="2" xfId="0" applyFont="1" applyFill="1" applyBorder="1"/>
    <xf numFmtId="0" fontId="3" fillId="0" borderId="2" xfId="0" applyFont="1" applyFill="1" applyBorder="1"/>
    <xf numFmtId="0" fontId="3" fillId="5" borderId="4" xfId="0" applyFont="1" applyFill="1" applyBorder="1"/>
    <xf numFmtId="9" fontId="5" fillId="0" borderId="1" xfId="1" applyFont="1" applyFill="1" applyBorder="1" applyAlignment="1">
      <alignment horizontal="right"/>
    </xf>
    <xf numFmtId="9" fontId="9" fillId="6" borderId="1" xfId="1" applyFont="1" applyFill="1" applyBorder="1" applyAlignment="1">
      <alignment horizontal="right"/>
    </xf>
    <xf numFmtId="9" fontId="4" fillId="0" borderId="9" xfId="1" applyFont="1" applyBorder="1"/>
    <xf numFmtId="9" fontId="5" fillId="0" borderId="9" xfId="1" applyFont="1" applyBorder="1"/>
    <xf numFmtId="9" fontId="2" fillId="6" borderId="0" xfId="1" applyFont="1" applyFill="1"/>
    <xf numFmtId="0" fontId="0" fillId="2" borderId="0" xfId="0" applyFill="1" applyBorder="1"/>
    <xf numFmtId="0" fontId="10" fillId="2" borderId="0" xfId="0" applyFont="1" applyFill="1" applyBorder="1" applyAlignment="1">
      <alignment horizontal="left"/>
    </xf>
    <xf numFmtId="0" fontId="0" fillId="2" borderId="0" xfId="0" quotePrefix="1" applyFill="1"/>
    <xf numFmtId="0" fontId="10" fillId="6" borderId="0" xfId="0" applyFont="1" applyFill="1" applyBorder="1" applyAlignment="1">
      <alignment horizontal="left"/>
    </xf>
    <xf numFmtId="9" fontId="5" fillId="2" borderId="0" xfId="1" applyFont="1" applyFill="1" applyBorder="1"/>
    <xf numFmtId="0" fontId="3" fillId="2" borderId="0" xfId="0" applyFont="1" applyFill="1" applyBorder="1"/>
    <xf numFmtId="9" fontId="4" fillId="2" borderId="0" xfId="1" applyFont="1" applyFill="1" applyBorder="1"/>
    <xf numFmtId="9" fontId="2" fillId="2" borderId="0" xfId="1" applyFont="1" applyFill="1"/>
    <xf numFmtId="0" fontId="3" fillId="0" borderId="10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0" fillId="2" borderId="0" xfId="0" quotePrefix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9" fontId="5" fillId="0" borderId="10" xfId="1" applyFont="1" applyFill="1" applyBorder="1" applyAlignment="1">
      <alignment horizontal="right"/>
    </xf>
    <xf numFmtId="0" fontId="5" fillId="0" borderId="2" xfId="0" applyFont="1" applyBorder="1"/>
    <xf numFmtId="0" fontId="13" fillId="0" borderId="4" xfId="0" applyFont="1" applyBorder="1"/>
    <xf numFmtId="0" fontId="3" fillId="0" borderId="5" xfId="0" applyFont="1" applyFill="1" applyBorder="1"/>
    <xf numFmtId="0" fontId="3" fillId="4" borderId="11" xfId="0" applyFont="1" applyFill="1" applyBorder="1"/>
    <xf numFmtId="0" fontId="3" fillId="7" borderId="11" xfId="0" applyFont="1" applyFill="1" applyBorder="1"/>
    <xf numFmtId="9" fontId="5" fillId="7" borderId="11" xfId="1" applyFont="1" applyFill="1" applyBorder="1"/>
    <xf numFmtId="0" fontId="3" fillId="7" borderId="12" xfId="0" applyFont="1" applyFill="1" applyBorder="1"/>
    <xf numFmtId="0" fontId="3" fillId="4" borderId="12" xfId="0" applyFont="1" applyFill="1" applyBorder="1"/>
    <xf numFmtId="0" fontId="4" fillId="0" borderId="4" xfId="0" applyFont="1" applyBorder="1"/>
    <xf numFmtId="0" fontId="15" fillId="0" borderId="4" xfId="0" applyFont="1" applyBorder="1"/>
    <xf numFmtId="0" fontId="0" fillId="3" borderId="0" xfId="0" applyFill="1"/>
    <xf numFmtId="0" fontId="4" fillId="0" borderId="2" xfId="0" applyFont="1" applyBorder="1"/>
    <xf numFmtId="0" fontId="14" fillId="0" borderId="4" xfId="0" applyFont="1" applyBorder="1"/>
    <xf numFmtId="0" fontId="16" fillId="0" borderId="4" xfId="0" applyFont="1" applyBorder="1"/>
    <xf numFmtId="0" fontId="16" fillId="0" borderId="6" xfId="0" applyFont="1" applyBorder="1"/>
    <xf numFmtId="9" fontId="5" fillId="0" borderId="3" xfId="1" applyFont="1" applyBorder="1"/>
    <xf numFmtId="0" fontId="3" fillId="0" borderId="7" xfId="0" applyFont="1" applyFill="1" applyBorder="1"/>
    <xf numFmtId="0" fontId="3" fillId="0" borderId="11" xfId="0" applyFont="1" applyFill="1" applyBorder="1" applyAlignment="1">
      <alignment horizontal="center"/>
    </xf>
    <xf numFmtId="0" fontId="6" fillId="0" borderId="4" xfId="0" applyFont="1" applyFill="1" applyBorder="1"/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3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14" xfId="0" applyFill="1" applyBorder="1"/>
    <xf numFmtId="0" fontId="0" fillId="2" borderId="7" xfId="0" applyFill="1" applyBorder="1"/>
    <xf numFmtId="9" fontId="18" fillId="2" borderId="0" xfId="1" applyFont="1" applyFill="1"/>
    <xf numFmtId="0" fontId="19" fillId="0" borderId="0" xfId="0" applyFont="1" applyFill="1" applyBorder="1" applyAlignment="1"/>
    <xf numFmtId="0" fontId="10" fillId="6" borderId="1" xfId="0" applyFont="1" applyFill="1" applyBorder="1" applyAlignment="1"/>
    <xf numFmtId="0" fontId="4" fillId="3" borderId="2" xfId="0" applyFont="1" applyFill="1" applyBorder="1"/>
    <xf numFmtId="0" fontId="4" fillId="3" borderId="4" xfId="0" applyFont="1" applyFill="1" applyBorder="1"/>
    <xf numFmtId="0" fontId="4" fillId="5" borderId="4" xfId="0" applyFont="1" applyFill="1" applyBorder="1"/>
    <xf numFmtId="0" fontId="4" fillId="3" borderId="6" xfId="0" applyFont="1" applyFill="1" applyBorder="1"/>
    <xf numFmtId="0" fontId="4" fillId="5" borderId="6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9" fontId="5" fillId="7" borderId="12" xfId="1" applyFont="1" applyFill="1" applyBorder="1"/>
    <xf numFmtId="0" fontId="4" fillId="0" borderId="12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0" fillId="0" borderId="0" xfId="0" applyFont="1" applyFill="1" applyBorder="1"/>
    <xf numFmtId="0" fontId="3" fillId="0" borderId="12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left"/>
    </xf>
    <xf numFmtId="0" fontId="10" fillId="6" borderId="9" xfId="0" applyFont="1" applyFill="1" applyBorder="1" applyAlignment="1">
      <alignment horizontal="left"/>
    </xf>
    <xf numFmtId="0" fontId="3" fillId="4" borderId="0" xfId="0" applyFont="1" applyFill="1" applyBorder="1"/>
    <xf numFmtId="0" fontId="3" fillId="4" borderId="14" xfId="0" applyFont="1" applyFill="1" applyBorder="1"/>
    <xf numFmtId="0" fontId="3" fillId="0" borderId="14" xfId="0" applyFont="1" applyBorder="1"/>
    <xf numFmtId="0" fontId="3" fillId="0" borderId="13" xfId="0" applyFont="1" applyBorder="1"/>
    <xf numFmtId="0" fontId="3" fillId="4" borderId="13" xfId="0" applyFont="1" applyFill="1" applyBorder="1"/>
    <xf numFmtId="0" fontId="4" fillId="0" borderId="6" xfId="0" applyFont="1" applyBorder="1"/>
    <xf numFmtId="0" fontId="14" fillId="0" borderId="2" xfId="0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56B62"/>
      <color rgb="FFFFA8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415A-4C4C-344F-9CF3-865979E84061}">
  <dimension ref="A1:L84"/>
  <sheetViews>
    <sheetView zoomScale="130" zoomScaleNormal="130" workbookViewId="0">
      <selection activeCell="K4" sqref="K4:K83"/>
    </sheetView>
  </sheetViews>
  <sheetFormatPr baseColWidth="10" defaultRowHeight="16" x14ac:dyDescent="0.2"/>
  <cols>
    <col min="1" max="1" width="3.1640625" style="1" customWidth="1"/>
    <col min="2" max="2" width="34.83203125" style="3" customWidth="1"/>
    <col min="3" max="3" width="14.1640625" style="3" customWidth="1"/>
    <col min="4" max="4" width="2.83203125" style="2" customWidth="1"/>
    <col min="5" max="5" width="35" style="2" customWidth="1"/>
    <col min="6" max="6" width="2.1640625" style="1" customWidth="1"/>
    <col min="7" max="7" width="66.5" customWidth="1"/>
    <col min="8" max="8" width="14.83203125" customWidth="1"/>
    <col min="9" max="9" width="5.5" style="66" customWidth="1"/>
    <col min="10" max="10" width="4.33203125" style="1" customWidth="1"/>
    <col min="11" max="11" width="16.6640625" style="1" customWidth="1"/>
  </cols>
  <sheetData>
    <row r="1" spans="2:12" ht="17" thickBot="1" x14ac:dyDescent="0.25"/>
    <row r="2" spans="2:12" s="1" customFormat="1" ht="19" thickBot="1" x14ac:dyDescent="0.25">
      <c r="B2" s="93" t="s">
        <v>92</v>
      </c>
      <c r="C2" s="94"/>
      <c r="D2" s="31"/>
      <c r="E2" s="33" t="s">
        <v>119</v>
      </c>
      <c r="G2" s="93" t="s">
        <v>91</v>
      </c>
      <c r="H2" s="94"/>
      <c r="I2" s="66"/>
      <c r="K2" s="78" t="s">
        <v>150</v>
      </c>
      <c r="L2" s="77"/>
    </row>
    <row r="3" spans="2:12" s="30" customFormat="1" ht="8" customHeight="1" thickBot="1" x14ac:dyDescent="0.25">
      <c r="B3" s="31"/>
      <c r="C3" s="31"/>
      <c r="D3" s="31"/>
      <c r="E3" s="31"/>
      <c r="G3" s="31"/>
      <c r="H3" s="31"/>
      <c r="I3" s="67"/>
    </row>
    <row r="4" spans="2:12" ht="19" thickBot="1" x14ac:dyDescent="0.25">
      <c r="B4" s="8" t="s">
        <v>41</v>
      </c>
      <c r="C4" s="28">
        <f>SUM(C5:C11)</f>
        <v>0.14285714399999999</v>
      </c>
      <c r="D4" s="34"/>
      <c r="E4" s="34"/>
      <c r="G4" s="46" t="s">
        <v>47</v>
      </c>
      <c r="H4" s="45">
        <f>SUM(H5:H17)</f>
        <v>0.14285714399999999</v>
      </c>
      <c r="K4" s="76">
        <f>SUM(K5:K22)</f>
        <v>0.20567375886524819</v>
      </c>
    </row>
    <row r="5" spans="2:12" x14ac:dyDescent="0.2">
      <c r="B5" s="79" t="s">
        <v>0</v>
      </c>
      <c r="C5" s="10">
        <v>1.5873016E-2</v>
      </c>
      <c r="D5" s="35"/>
      <c r="E5" s="84" t="s">
        <v>0</v>
      </c>
      <c r="F5" s="41"/>
      <c r="G5" s="57" t="s">
        <v>0</v>
      </c>
      <c r="H5" s="42">
        <f>C5</f>
        <v>1.5873016E-2</v>
      </c>
      <c r="I5" s="68" t="s">
        <v>148</v>
      </c>
      <c r="J5" s="69">
        <f>IF(I5="MAN",4,IF(I5="REQ",1,0))</f>
        <v>4</v>
      </c>
      <c r="K5" s="70">
        <f t="shared" ref="K5:K22" si="0">J5/$J$84</f>
        <v>2.8368794326241134E-2</v>
      </c>
    </row>
    <row r="6" spans="2:12" x14ac:dyDescent="0.2">
      <c r="B6" s="80" t="s">
        <v>1</v>
      </c>
      <c r="C6" s="5">
        <v>1.5873016E-2</v>
      </c>
      <c r="D6" s="35"/>
      <c r="E6" s="85" t="s">
        <v>1</v>
      </c>
      <c r="F6" s="41"/>
      <c r="G6" s="54" t="s">
        <v>109</v>
      </c>
      <c r="H6" s="43">
        <f>C6</f>
        <v>1.5873016E-2</v>
      </c>
      <c r="I6" s="71" t="s">
        <v>148</v>
      </c>
      <c r="J6" s="30">
        <f t="shared" ref="J6:J22" si="1">IF(I6="MAN",4,IF(I6="REQ",1,0))</f>
        <v>4</v>
      </c>
      <c r="K6" s="72">
        <f t="shared" si="0"/>
        <v>2.8368794326241134E-2</v>
      </c>
    </row>
    <row r="7" spans="2:12" x14ac:dyDescent="0.2">
      <c r="B7" s="80" t="s">
        <v>2</v>
      </c>
      <c r="C7" s="5">
        <v>1.5873016E-2</v>
      </c>
      <c r="D7" s="35"/>
      <c r="E7" s="85" t="s">
        <v>2</v>
      </c>
      <c r="F7" s="41"/>
      <c r="G7" s="54" t="s">
        <v>110</v>
      </c>
      <c r="H7" s="43">
        <f>C7</f>
        <v>1.5873016E-2</v>
      </c>
      <c r="I7" s="71" t="s">
        <v>148</v>
      </c>
      <c r="J7" s="30">
        <f t="shared" si="1"/>
        <v>4</v>
      </c>
      <c r="K7" s="72">
        <f t="shared" si="0"/>
        <v>2.8368794326241134E-2</v>
      </c>
    </row>
    <row r="8" spans="2:12" x14ac:dyDescent="0.2">
      <c r="B8" s="80" t="s">
        <v>3</v>
      </c>
      <c r="C8" s="5">
        <v>1.5873016E-2</v>
      </c>
      <c r="D8" s="35"/>
      <c r="E8" s="85" t="s">
        <v>4</v>
      </c>
      <c r="F8" s="41"/>
      <c r="G8" s="54" t="s">
        <v>111</v>
      </c>
      <c r="H8" s="43">
        <f>C9</f>
        <v>3.1746032E-2</v>
      </c>
      <c r="I8" s="71" t="s">
        <v>148</v>
      </c>
      <c r="J8" s="30">
        <f t="shared" si="1"/>
        <v>4</v>
      </c>
      <c r="K8" s="72">
        <f t="shared" si="0"/>
        <v>2.8368794326241134E-2</v>
      </c>
    </row>
    <row r="9" spans="2:12" x14ac:dyDescent="0.2">
      <c r="B9" s="80" t="s">
        <v>4</v>
      </c>
      <c r="C9" s="5">
        <v>3.1746032E-2</v>
      </c>
      <c r="D9" s="35"/>
      <c r="E9" s="85" t="s">
        <v>25</v>
      </c>
      <c r="F9" s="41"/>
      <c r="G9" s="54" t="s">
        <v>112</v>
      </c>
      <c r="H9" s="43">
        <f>C39</f>
        <v>1.5873016E-2</v>
      </c>
      <c r="I9" s="71" t="s">
        <v>148</v>
      </c>
      <c r="J9" s="30">
        <f t="shared" si="1"/>
        <v>4</v>
      </c>
      <c r="K9" s="72">
        <f t="shared" si="0"/>
        <v>2.8368794326241134E-2</v>
      </c>
    </row>
    <row r="10" spans="2:12" x14ac:dyDescent="0.2">
      <c r="B10" s="80" t="s">
        <v>5</v>
      </c>
      <c r="C10" s="5">
        <v>3.1746032E-2</v>
      </c>
      <c r="D10" s="35"/>
      <c r="E10" s="39"/>
      <c r="F10" s="41"/>
      <c r="G10" s="64" t="s">
        <v>131</v>
      </c>
      <c r="H10" s="43">
        <f>C40</f>
        <v>0</v>
      </c>
      <c r="I10" s="71" t="s">
        <v>147</v>
      </c>
      <c r="J10" s="30">
        <f t="shared" si="1"/>
        <v>0</v>
      </c>
      <c r="K10" s="72">
        <f t="shared" si="0"/>
        <v>0</v>
      </c>
    </row>
    <row r="11" spans="2:12" ht="17" thickBot="1" x14ac:dyDescent="0.25">
      <c r="B11" s="19" t="s">
        <v>6</v>
      </c>
      <c r="C11" s="7">
        <v>1.5873016E-2</v>
      </c>
      <c r="D11" s="35"/>
      <c r="E11" s="85" t="s">
        <v>33</v>
      </c>
      <c r="F11" s="41"/>
      <c r="G11" s="4" t="s">
        <v>113</v>
      </c>
      <c r="H11" s="43">
        <f>C55</f>
        <v>1.5873016E-2</v>
      </c>
      <c r="I11" s="71" t="s">
        <v>148</v>
      </c>
      <c r="J11" s="30">
        <f t="shared" si="1"/>
        <v>4</v>
      </c>
      <c r="K11" s="72">
        <f t="shared" si="0"/>
        <v>2.8368794326241134E-2</v>
      </c>
    </row>
    <row r="12" spans="2:12" ht="17" thickBot="1" x14ac:dyDescent="0.25">
      <c r="B12" s="11"/>
      <c r="C12" s="9"/>
      <c r="D12" s="35"/>
      <c r="E12" s="39"/>
      <c r="F12" s="41"/>
      <c r="G12" s="16" t="s">
        <v>132</v>
      </c>
      <c r="H12" s="43">
        <v>0</v>
      </c>
      <c r="I12" s="71" t="s">
        <v>147</v>
      </c>
      <c r="J12" s="30">
        <f t="shared" si="1"/>
        <v>0</v>
      </c>
      <c r="K12" s="72">
        <f t="shared" si="0"/>
        <v>0</v>
      </c>
    </row>
    <row r="13" spans="2:12" ht="19" thickBot="1" x14ac:dyDescent="0.25">
      <c r="B13" s="12" t="s">
        <v>42</v>
      </c>
      <c r="C13" s="61">
        <f>SUM(C14:C24)</f>
        <v>0.23809523999999999</v>
      </c>
      <c r="D13" s="34"/>
      <c r="E13" s="85" t="s">
        <v>3</v>
      </c>
      <c r="F13" s="41"/>
      <c r="G13" s="54" t="s">
        <v>114</v>
      </c>
      <c r="H13" s="43">
        <f>C8</f>
        <v>1.5873016E-2</v>
      </c>
      <c r="I13" s="71" t="s">
        <v>148</v>
      </c>
      <c r="J13" s="30">
        <f t="shared" si="1"/>
        <v>4</v>
      </c>
      <c r="K13" s="72">
        <f t="shared" si="0"/>
        <v>2.8368794326241134E-2</v>
      </c>
    </row>
    <row r="14" spans="2:12" x14ac:dyDescent="0.2">
      <c r="B14" s="22" t="s">
        <v>7</v>
      </c>
      <c r="C14" s="10">
        <v>3.1746032E-2</v>
      </c>
      <c r="D14" s="35"/>
      <c r="E14" s="50"/>
      <c r="G14" s="64" t="s">
        <v>133</v>
      </c>
      <c r="H14" s="43">
        <v>0</v>
      </c>
      <c r="I14" s="71" t="s">
        <v>147</v>
      </c>
      <c r="J14" s="30">
        <f t="shared" si="1"/>
        <v>0</v>
      </c>
      <c r="K14" s="72">
        <f t="shared" si="0"/>
        <v>0</v>
      </c>
    </row>
    <row r="15" spans="2:12" x14ac:dyDescent="0.2">
      <c r="B15" s="18" t="s">
        <v>143</v>
      </c>
      <c r="C15" s="48">
        <v>0</v>
      </c>
      <c r="D15" s="35"/>
      <c r="E15" s="92"/>
      <c r="G15" s="64" t="s">
        <v>149</v>
      </c>
      <c r="H15" s="43">
        <v>0</v>
      </c>
      <c r="I15" s="71" t="s">
        <v>147</v>
      </c>
      <c r="J15" s="30">
        <f t="shared" si="1"/>
        <v>0</v>
      </c>
      <c r="K15" s="72">
        <f t="shared" si="0"/>
        <v>0</v>
      </c>
    </row>
    <row r="16" spans="2:12" x14ac:dyDescent="0.2">
      <c r="B16" s="18" t="s">
        <v>8</v>
      </c>
      <c r="C16" s="5">
        <v>3.1746032E-2</v>
      </c>
      <c r="D16" s="35"/>
      <c r="E16" s="63" t="s">
        <v>144</v>
      </c>
      <c r="F16" s="32"/>
      <c r="G16" s="58" t="s">
        <v>115</v>
      </c>
      <c r="H16" s="50">
        <v>0</v>
      </c>
      <c r="I16" s="71" t="s">
        <v>147</v>
      </c>
      <c r="J16" s="30">
        <f t="shared" si="1"/>
        <v>0</v>
      </c>
      <c r="K16" s="72">
        <f t="shared" si="0"/>
        <v>0</v>
      </c>
    </row>
    <row r="17" spans="2:11" x14ac:dyDescent="0.2">
      <c r="B17" s="80" t="s">
        <v>9</v>
      </c>
      <c r="C17" s="5">
        <v>3.1746032E-2</v>
      </c>
      <c r="D17" s="35"/>
      <c r="E17" s="85" t="s">
        <v>3</v>
      </c>
      <c r="G17" s="16" t="s">
        <v>116</v>
      </c>
      <c r="H17" s="49">
        <v>1.5873016E-2</v>
      </c>
      <c r="I17" s="71" t="s">
        <v>146</v>
      </c>
      <c r="J17" s="30">
        <f t="shared" si="1"/>
        <v>1</v>
      </c>
      <c r="K17" s="72">
        <f t="shared" si="0"/>
        <v>7.0921985815602835E-3</v>
      </c>
    </row>
    <row r="18" spans="2:11" x14ac:dyDescent="0.2">
      <c r="B18" s="18" t="s">
        <v>10</v>
      </c>
      <c r="C18" s="5">
        <v>1.5873016E-2</v>
      </c>
      <c r="D18" s="35"/>
      <c r="E18" s="63" t="s">
        <v>144</v>
      </c>
      <c r="F18" s="32"/>
      <c r="G18" s="59" t="s">
        <v>135</v>
      </c>
      <c r="H18" s="43">
        <v>0</v>
      </c>
      <c r="I18" s="71" t="s">
        <v>147</v>
      </c>
      <c r="J18" s="30">
        <f t="shared" si="1"/>
        <v>0</v>
      </c>
      <c r="K18" s="72">
        <f t="shared" si="0"/>
        <v>0</v>
      </c>
    </row>
    <row r="19" spans="2:11" x14ac:dyDescent="0.2">
      <c r="B19" s="18" t="s">
        <v>141</v>
      </c>
      <c r="C19" s="48">
        <v>0</v>
      </c>
      <c r="D19" s="35"/>
      <c r="E19" s="63" t="s">
        <v>144</v>
      </c>
      <c r="G19" s="59" t="s">
        <v>136</v>
      </c>
      <c r="H19" s="43">
        <v>0</v>
      </c>
      <c r="I19" s="71" t="s">
        <v>147</v>
      </c>
      <c r="J19" s="30">
        <f t="shared" si="1"/>
        <v>0</v>
      </c>
      <c r="K19" s="72">
        <f t="shared" si="0"/>
        <v>0</v>
      </c>
    </row>
    <row r="20" spans="2:11" x14ac:dyDescent="0.2">
      <c r="B20" s="80" t="s">
        <v>11</v>
      </c>
      <c r="C20" s="5">
        <v>3.1746032E-2</v>
      </c>
      <c r="D20" s="35"/>
      <c r="E20" s="63" t="s">
        <v>144</v>
      </c>
      <c r="G20" s="59" t="s">
        <v>137</v>
      </c>
      <c r="H20" s="43">
        <v>0</v>
      </c>
      <c r="I20" s="71" t="s">
        <v>147</v>
      </c>
      <c r="J20" s="30">
        <f t="shared" si="1"/>
        <v>0</v>
      </c>
      <c r="K20" s="72">
        <f t="shared" si="0"/>
        <v>0</v>
      </c>
    </row>
    <row r="21" spans="2:11" x14ac:dyDescent="0.2">
      <c r="B21" s="18" t="s">
        <v>12</v>
      </c>
      <c r="C21" s="5">
        <v>1.5873016E-2</v>
      </c>
      <c r="D21" s="35"/>
      <c r="E21" s="63" t="s">
        <v>144</v>
      </c>
      <c r="F21" s="32"/>
      <c r="G21" s="59" t="s">
        <v>138</v>
      </c>
      <c r="H21" s="43">
        <v>0</v>
      </c>
      <c r="I21" s="71" t="s">
        <v>147</v>
      </c>
      <c r="J21" s="30">
        <f t="shared" si="1"/>
        <v>0</v>
      </c>
      <c r="K21" s="72">
        <f t="shared" si="0"/>
        <v>0</v>
      </c>
    </row>
    <row r="22" spans="2:11" ht="17" thickBot="1" x14ac:dyDescent="0.25">
      <c r="B22" s="81" t="s">
        <v>13</v>
      </c>
      <c r="C22" s="5">
        <v>3.1746032E-2</v>
      </c>
      <c r="D22" s="35"/>
      <c r="E22" s="91" t="s">
        <v>144</v>
      </c>
      <c r="F22" s="32"/>
      <c r="G22" s="60" t="s">
        <v>139</v>
      </c>
      <c r="H22" s="44">
        <v>0</v>
      </c>
      <c r="I22" s="73" t="s">
        <v>147</v>
      </c>
      <c r="J22" s="74">
        <f t="shared" si="1"/>
        <v>0</v>
      </c>
      <c r="K22" s="75">
        <f t="shared" si="0"/>
        <v>0</v>
      </c>
    </row>
    <row r="23" spans="2:11" ht="17" thickBot="1" x14ac:dyDescent="0.25">
      <c r="B23" s="18" t="s">
        <v>14</v>
      </c>
      <c r="C23" s="5">
        <v>1.5873016E-2</v>
      </c>
      <c r="D23" s="35"/>
      <c r="E23" s="90"/>
      <c r="F23" s="32"/>
      <c r="J23" s="30"/>
    </row>
    <row r="24" spans="2:11" ht="19" thickBot="1" x14ac:dyDescent="0.25">
      <c r="B24" s="18" t="s">
        <v>15</v>
      </c>
      <c r="C24" s="5">
        <v>3.1746032E-2</v>
      </c>
      <c r="D24" s="34"/>
      <c r="G24" s="8" t="s">
        <v>48</v>
      </c>
      <c r="H24" s="25">
        <f>SUM(H25:H27)</f>
        <v>4.7619047999999997E-2</v>
      </c>
      <c r="J24" s="30"/>
      <c r="K24" s="76">
        <f>SUM(K25:K27)</f>
        <v>2.8368794326241134E-2</v>
      </c>
    </row>
    <row r="25" spans="2:11" x14ac:dyDescent="0.2">
      <c r="B25" s="24" t="s">
        <v>142</v>
      </c>
      <c r="C25" s="48">
        <v>0</v>
      </c>
      <c r="D25" s="35"/>
      <c r="E25" s="38" t="s">
        <v>7</v>
      </c>
      <c r="G25" s="4" t="s">
        <v>129</v>
      </c>
      <c r="H25" s="5">
        <f>C14</f>
        <v>3.1746032E-2</v>
      </c>
      <c r="I25" s="68" t="s">
        <v>148</v>
      </c>
      <c r="J25" s="69">
        <f>IF(I25="MAN",4,IF(I25="REQ",1,0))</f>
        <v>4</v>
      </c>
      <c r="K25" s="70">
        <f>J25/$J$84</f>
        <v>2.8368794326241134E-2</v>
      </c>
    </row>
    <row r="26" spans="2:11" ht="17" thickBot="1" x14ac:dyDescent="0.25">
      <c r="B26" s="83" t="s">
        <v>145</v>
      </c>
      <c r="C26" s="62">
        <v>0</v>
      </c>
      <c r="D26" s="35"/>
      <c r="E26" s="39" t="s">
        <v>143</v>
      </c>
      <c r="G26" s="47" t="s">
        <v>130</v>
      </c>
      <c r="H26" s="48">
        <v>0</v>
      </c>
      <c r="I26" s="71" t="s">
        <v>147</v>
      </c>
      <c r="J26" s="30">
        <f t="shared" ref="J26:J27" si="2">IF(I26="MAN",4,IF(I26="REQ",1,0))</f>
        <v>0</v>
      </c>
      <c r="K26" s="72">
        <f>J26/$J$84</f>
        <v>0</v>
      </c>
    </row>
    <row r="27" spans="2:11" ht="17" thickBot="1" x14ac:dyDescent="0.25">
      <c r="D27" s="35"/>
      <c r="E27" s="40" t="s">
        <v>6</v>
      </c>
      <c r="G27" s="6" t="s">
        <v>134</v>
      </c>
      <c r="H27" s="7">
        <f>C11</f>
        <v>1.5873016E-2</v>
      </c>
      <c r="I27" s="73" t="s">
        <v>147</v>
      </c>
      <c r="J27" s="74">
        <f t="shared" si="2"/>
        <v>0</v>
      </c>
      <c r="K27" s="75">
        <f>J27/$J$84</f>
        <v>0</v>
      </c>
    </row>
    <row r="28" spans="2:11" ht="19" thickBot="1" x14ac:dyDescent="0.25">
      <c r="B28" s="12" t="s">
        <v>43</v>
      </c>
      <c r="C28" s="61">
        <f>SUM(C29:C39)</f>
        <v>0.20634920799999995</v>
      </c>
      <c r="D28" s="35"/>
      <c r="E28" s="35"/>
      <c r="G28" s="9"/>
      <c r="H28" s="9"/>
      <c r="J28" s="30"/>
    </row>
    <row r="29" spans="2:11" ht="19" thickBot="1" x14ac:dyDescent="0.25">
      <c r="B29" s="22" t="s">
        <v>16</v>
      </c>
      <c r="C29" s="10">
        <v>1.5873016E-2</v>
      </c>
      <c r="D29" s="35"/>
      <c r="G29" s="8" t="s">
        <v>49</v>
      </c>
      <c r="H29" s="25">
        <f>SUM(H30:H34)</f>
        <v>4.7619047999999997E-2</v>
      </c>
      <c r="J29" s="30"/>
      <c r="K29" s="76">
        <f>SUM(K30:K34)</f>
        <v>8.5106382978723402E-2</v>
      </c>
    </row>
    <row r="30" spans="2:11" x14ac:dyDescent="0.2">
      <c r="B30" s="80" t="s">
        <v>17</v>
      </c>
      <c r="C30" s="5">
        <v>3.1746032E-2</v>
      </c>
      <c r="D30" s="35"/>
      <c r="E30" s="38" t="s">
        <v>16</v>
      </c>
      <c r="G30" s="4" t="s">
        <v>53</v>
      </c>
      <c r="H30" s="9">
        <f>C29</f>
        <v>1.5873016E-2</v>
      </c>
      <c r="I30" s="68" t="s">
        <v>148</v>
      </c>
      <c r="J30" s="69">
        <f>IF(I30="MAN",4,IF(I30="REQ",1,0))</f>
        <v>4</v>
      </c>
      <c r="K30" s="70">
        <f>J30/$J$84</f>
        <v>2.8368794326241134E-2</v>
      </c>
    </row>
    <row r="31" spans="2:11" x14ac:dyDescent="0.2">
      <c r="B31" s="18" t="s">
        <v>18</v>
      </c>
      <c r="C31" s="5">
        <v>3.1746032E-2</v>
      </c>
      <c r="D31" s="35"/>
      <c r="E31" s="39" t="s">
        <v>23</v>
      </c>
      <c r="F31" s="32"/>
      <c r="G31" s="17" t="s">
        <v>54</v>
      </c>
      <c r="H31" s="9">
        <f>C37</f>
        <v>1.5873016E-2</v>
      </c>
      <c r="I31" s="71" t="s">
        <v>148</v>
      </c>
      <c r="J31" s="30">
        <f t="shared" ref="J31:J34" si="3">IF(I31="MAN",4,IF(I31="REQ",1,0))</f>
        <v>4</v>
      </c>
      <c r="K31" s="72">
        <f>J31/$J$84</f>
        <v>2.8368794326241134E-2</v>
      </c>
    </row>
    <row r="32" spans="2:11" x14ac:dyDescent="0.2">
      <c r="B32" s="80" t="s">
        <v>19</v>
      </c>
      <c r="C32" s="5">
        <v>3.1746032E-2</v>
      </c>
      <c r="D32" s="35"/>
      <c r="E32" s="85" t="s">
        <v>24</v>
      </c>
      <c r="F32" s="32"/>
      <c r="G32" s="17" t="s">
        <v>55</v>
      </c>
      <c r="H32" s="9">
        <f>C38</f>
        <v>1.5873016E-2</v>
      </c>
      <c r="I32" s="71" t="s">
        <v>148</v>
      </c>
      <c r="J32" s="30">
        <f t="shared" si="3"/>
        <v>4</v>
      </c>
      <c r="K32" s="72">
        <f>J32/$J$84</f>
        <v>2.8368794326241134E-2</v>
      </c>
    </row>
    <row r="33" spans="2:11" ht="18" x14ac:dyDescent="0.2">
      <c r="B33" s="80" t="s">
        <v>20</v>
      </c>
      <c r="C33" s="5">
        <v>1.5873016E-2</v>
      </c>
      <c r="D33" s="35"/>
      <c r="E33" s="51"/>
      <c r="F33" s="32"/>
      <c r="G33" s="16" t="s">
        <v>56</v>
      </c>
      <c r="H33" s="95">
        <v>0</v>
      </c>
      <c r="I33" s="71" t="s">
        <v>147</v>
      </c>
      <c r="J33" s="30">
        <f t="shared" si="3"/>
        <v>0</v>
      </c>
      <c r="K33" s="72">
        <f>J33/$J$84</f>
        <v>0</v>
      </c>
    </row>
    <row r="34" spans="2:11" ht="17" thickBot="1" x14ac:dyDescent="0.25">
      <c r="B34" s="81" t="s">
        <v>21</v>
      </c>
      <c r="C34" s="5">
        <v>1.5873016E-2</v>
      </c>
      <c r="D34" s="35"/>
      <c r="E34" s="52"/>
      <c r="F34" s="32"/>
      <c r="G34" s="21" t="s">
        <v>57</v>
      </c>
      <c r="H34" s="96">
        <v>0</v>
      </c>
      <c r="I34" s="73" t="s">
        <v>147</v>
      </c>
      <c r="J34" s="74">
        <f t="shared" si="3"/>
        <v>0</v>
      </c>
      <c r="K34" s="75">
        <f>J34/$J$84</f>
        <v>0</v>
      </c>
    </row>
    <row r="35" spans="2:11" ht="17" thickBot="1" x14ac:dyDescent="0.25">
      <c r="B35" s="81" t="s">
        <v>22</v>
      </c>
      <c r="C35" s="5">
        <v>1.5873016E-2</v>
      </c>
      <c r="D35" s="35"/>
      <c r="E35" s="35"/>
      <c r="G35" s="9"/>
      <c r="H35" s="9"/>
      <c r="J35" s="30"/>
    </row>
    <row r="36" spans="2:11" ht="19" thickBot="1" x14ac:dyDescent="0.25">
      <c r="B36" s="24" t="s">
        <v>126</v>
      </c>
      <c r="C36" s="48">
        <v>0</v>
      </c>
      <c r="D36" s="34"/>
      <c r="G36" s="8" t="s">
        <v>58</v>
      </c>
      <c r="H36" s="25">
        <f>SUM(H37:H44)</f>
        <v>0.14285714399999999</v>
      </c>
      <c r="J36" s="30"/>
      <c r="K36" s="76">
        <f>SUM(K37:K44)</f>
        <v>5.6737588652482268E-2</v>
      </c>
    </row>
    <row r="37" spans="2:11" x14ac:dyDescent="0.2">
      <c r="B37" s="18" t="s">
        <v>23</v>
      </c>
      <c r="C37" s="5">
        <v>1.5873016E-2</v>
      </c>
      <c r="D37" s="35"/>
      <c r="E37" s="38" t="s">
        <v>122</v>
      </c>
      <c r="G37" s="47" t="s">
        <v>59</v>
      </c>
      <c r="H37" s="11">
        <v>0</v>
      </c>
      <c r="I37" s="68" t="s">
        <v>147</v>
      </c>
      <c r="J37" s="69">
        <f>IF(I37="MAN",4,IF(I37="REQ",1,0))</f>
        <v>0</v>
      </c>
      <c r="K37" s="70">
        <f t="shared" ref="K37:K44" si="4">J37/$J$84</f>
        <v>0</v>
      </c>
    </row>
    <row r="38" spans="2:11" x14ac:dyDescent="0.2">
      <c r="B38" s="80" t="s">
        <v>24</v>
      </c>
      <c r="C38" s="5">
        <v>1.5873016E-2</v>
      </c>
      <c r="D38" s="35"/>
      <c r="E38" s="39" t="s">
        <v>123</v>
      </c>
      <c r="G38" s="47" t="s">
        <v>60</v>
      </c>
      <c r="H38" s="11">
        <v>0</v>
      </c>
      <c r="I38" s="71" t="s">
        <v>147</v>
      </c>
      <c r="J38" s="30">
        <f t="shared" ref="J38:J44" si="5">IF(I38="MAN",4,IF(I38="REQ",1,0))</f>
        <v>0</v>
      </c>
      <c r="K38" s="72">
        <f t="shared" si="4"/>
        <v>0</v>
      </c>
    </row>
    <row r="39" spans="2:11" x14ac:dyDescent="0.2">
      <c r="B39" s="80" t="s">
        <v>25</v>
      </c>
      <c r="C39" s="5">
        <v>1.5873016E-2</v>
      </c>
      <c r="D39" s="35"/>
      <c r="E39" s="39" t="s">
        <v>140</v>
      </c>
      <c r="G39" s="47" t="s">
        <v>61</v>
      </c>
      <c r="H39" s="11">
        <v>0</v>
      </c>
      <c r="I39" s="71" t="s">
        <v>147</v>
      </c>
      <c r="J39" s="30">
        <f t="shared" si="5"/>
        <v>0</v>
      </c>
      <c r="K39" s="72">
        <f t="shared" si="4"/>
        <v>0</v>
      </c>
    </row>
    <row r="40" spans="2:11" x14ac:dyDescent="0.2">
      <c r="B40" s="18" t="s">
        <v>122</v>
      </c>
      <c r="C40" s="5">
        <v>0</v>
      </c>
      <c r="D40" s="35"/>
      <c r="E40" s="85" t="s">
        <v>17</v>
      </c>
      <c r="G40" s="54" t="s">
        <v>62</v>
      </c>
      <c r="H40" s="9">
        <f>C30</f>
        <v>3.1746032E-2</v>
      </c>
      <c r="I40" s="71" t="s">
        <v>148</v>
      </c>
      <c r="J40" s="30">
        <f t="shared" si="5"/>
        <v>4</v>
      </c>
      <c r="K40" s="72">
        <f t="shared" si="4"/>
        <v>2.8368794326241134E-2</v>
      </c>
    </row>
    <row r="41" spans="2:11" x14ac:dyDescent="0.2">
      <c r="B41" s="18" t="s">
        <v>123</v>
      </c>
      <c r="C41" s="5">
        <v>0</v>
      </c>
      <c r="D41" s="35"/>
      <c r="E41" s="39" t="s">
        <v>8</v>
      </c>
      <c r="G41" s="4" t="s">
        <v>64</v>
      </c>
      <c r="H41" s="9">
        <f>C16</f>
        <v>3.1746032E-2</v>
      </c>
      <c r="I41" s="71" t="s">
        <v>147</v>
      </c>
      <c r="J41" s="30">
        <f t="shared" si="5"/>
        <v>0</v>
      </c>
      <c r="K41" s="72">
        <f t="shared" si="4"/>
        <v>0</v>
      </c>
    </row>
    <row r="42" spans="2:11" ht="17" thickBot="1" x14ac:dyDescent="0.25">
      <c r="B42" s="19" t="s">
        <v>140</v>
      </c>
      <c r="C42" s="7">
        <v>0</v>
      </c>
      <c r="D42" s="35"/>
      <c r="E42" s="85" t="s">
        <v>117</v>
      </c>
      <c r="G42" s="54" t="s">
        <v>65</v>
      </c>
      <c r="H42" s="9">
        <f>C32</f>
        <v>3.1746032E-2</v>
      </c>
      <c r="I42" s="71" t="s">
        <v>148</v>
      </c>
      <c r="J42" s="30">
        <f t="shared" si="5"/>
        <v>4</v>
      </c>
      <c r="K42" s="72">
        <f t="shared" si="4"/>
        <v>2.8368794326241134E-2</v>
      </c>
    </row>
    <row r="43" spans="2:11" ht="18" x14ac:dyDescent="0.2">
      <c r="D43" s="34"/>
      <c r="E43" s="39" t="s">
        <v>118</v>
      </c>
      <c r="G43" s="4" t="s">
        <v>66</v>
      </c>
      <c r="H43" s="9">
        <f>C31</f>
        <v>3.1746032E-2</v>
      </c>
      <c r="I43" s="71" t="s">
        <v>147</v>
      </c>
      <c r="J43" s="30">
        <f t="shared" si="5"/>
        <v>0</v>
      </c>
      <c r="K43" s="72">
        <f t="shared" si="4"/>
        <v>0</v>
      </c>
    </row>
    <row r="44" spans="2:11" ht="19" thickBot="1" x14ac:dyDescent="0.25">
      <c r="D44" s="35"/>
      <c r="E44" s="86"/>
      <c r="G44" s="21" t="s">
        <v>63</v>
      </c>
      <c r="H44" s="96">
        <v>1.5873016E-2</v>
      </c>
      <c r="I44" s="73" t="s">
        <v>147</v>
      </c>
      <c r="J44" s="74">
        <f t="shared" si="5"/>
        <v>0</v>
      </c>
      <c r="K44" s="75">
        <f t="shared" si="4"/>
        <v>0</v>
      </c>
    </row>
    <row r="45" spans="2:11" ht="19" thickBot="1" x14ac:dyDescent="0.25">
      <c r="B45" s="13" t="s">
        <v>44</v>
      </c>
      <c r="C45" s="28">
        <f>SUM(C46:C50)</f>
        <v>7.9365080000000005E-2</v>
      </c>
      <c r="D45" s="35"/>
      <c r="E45" s="35"/>
      <c r="J45" s="30"/>
    </row>
    <row r="46" spans="2:11" ht="19" thickBot="1" x14ac:dyDescent="0.25">
      <c r="B46" s="80" t="s">
        <v>26</v>
      </c>
      <c r="C46" s="5">
        <v>1.5873016E-2</v>
      </c>
      <c r="D46" s="35"/>
      <c r="G46" s="8" t="s">
        <v>67</v>
      </c>
      <c r="H46" s="25">
        <f>SUM(H47:H62)</f>
        <v>0.28571428799999998</v>
      </c>
      <c r="J46" s="30"/>
      <c r="K46" s="76">
        <f>SUM(K47:K62)</f>
        <v>0.34751773049645379</v>
      </c>
    </row>
    <row r="47" spans="2:11" x14ac:dyDescent="0.2">
      <c r="B47" s="18" t="s">
        <v>27</v>
      </c>
      <c r="C47" s="5">
        <v>1.5873016E-2</v>
      </c>
      <c r="D47" s="35"/>
      <c r="E47" s="88" t="s">
        <v>154</v>
      </c>
      <c r="G47" s="58" t="s">
        <v>68</v>
      </c>
      <c r="H47" s="95">
        <f>C34</f>
        <v>1.5873016E-2</v>
      </c>
      <c r="I47" s="68" t="s">
        <v>148</v>
      </c>
      <c r="J47" s="69">
        <f>IF(I47="MAN",4,IF(I47="REQ",1,0))</f>
        <v>4</v>
      </c>
      <c r="K47" s="70">
        <f t="shared" ref="K47:K62" si="6">J47/$J$84</f>
        <v>2.8368794326241134E-2</v>
      </c>
    </row>
    <row r="48" spans="2:11" x14ac:dyDescent="0.2">
      <c r="B48" s="80" t="s">
        <v>28</v>
      </c>
      <c r="C48" s="5">
        <v>1.5873016E-2</v>
      </c>
      <c r="D48" s="36"/>
      <c r="E48" s="89" t="s">
        <v>153</v>
      </c>
      <c r="G48" s="58" t="s">
        <v>69</v>
      </c>
      <c r="H48" s="95">
        <f>C35</f>
        <v>1.5873016E-2</v>
      </c>
      <c r="I48" s="71" t="s">
        <v>148</v>
      </c>
      <c r="J48" s="30">
        <f t="shared" ref="J48:J62" si="7">IF(I48="MAN",4,IF(I48="REQ",1,0))</f>
        <v>4</v>
      </c>
      <c r="K48" s="72">
        <f t="shared" si="6"/>
        <v>2.8368794326241134E-2</v>
      </c>
    </row>
    <row r="49" spans="2:11" x14ac:dyDescent="0.2">
      <c r="B49" s="80" t="s">
        <v>29</v>
      </c>
      <c r="C49" s="5">
        <v>1.5873016E-2</v>
      </c>
      <c r="D49" s="35"/>
      <c r="E49" s="85" t="s">
        <v>31</v>
      </c>
      <c r="G49" s="54" t="s">
        <v>70</v>
      </c>
      <c r="H49" s="9">
        <f>C53</f>
        <v>1.5873016E-2</v>
      </c>
      <c r="I49" s="71" t="s">
        <v>148</v>
      </c>
      <c r="J49" s="30">
        <f t="shared" si="7"/>
        <v>4</v>
      </c>
      <c r="K49" s="72">
        <f t="shared" si="6"/>
        <v>2.8368794326241134E-2</v>
      </c>
    </row>
    <row r="50" spans="2:11" ht="17" thickBot="1" x14ac:dyDescent="0.25">
      <c r="B50" s="20" t="s">
        <v>30</v>
      </c>
      <c r="C50" s="7">
        <v>1.5873016E-2</v>
      </c>
      <c r="D50" s="35"/>
      <c r="E50" s="50"/>
      <c r="G50" s="16" t="s">
        <v>71</v>
      </c>
      <c r="H50" s="95">
        <v>0</v>
      </c>
      <c r="I50" s="71" t="s">
        <v>147</v>
      </c>
      <c r="J50" s="30">
        <f t="shared" si="7"/>
        <v>0</v>
      </c>
      <c r="K50" s="72">
        <f t="shared" si="6"/>
        <v>0</v>
      </c>
    </row>
    <row r="51" spans="2:11" ht="17" thickBot="1" x14ac:dyDescent="0.25">
      <c r="B51" s="11"/>
      <c r="C51" s="9"/>
      <c r="D51" s="35"/>
      <c r="E51" s="39" t="s">
        <v>32</v>
      </c>
      <c r="G51" s="4" t="s">
        <v>72</v>
      </c>
      <c r="H51" s="9">
        <f>C54</f>
        <v>1.5873016E-2</v>
      </c>
      <c r="I51" s="71" t="s">
        <v>147</v>
      </c>
      <c r="J51" s="30">
        <f t="shared" si="7"/>
        <v>0</v>
      </c>
      <c r="K51" s="72">
        <f t="shared" si="6"/>
        <v>0</v>
      </c>
    </row>
    <row r="52" spans="2:11" ht="19" thickBot="1" x14ac:dyDescent="0.25">
      <c r="B52" s="13" t="s">
        <v>45</v>
      </c>
      <c r="C52" s="28">
        <f>SUM(C53:C55)</f>
        <v>4.7619047999999997E-2</v>
      </c>
      <c r="D52" s="35"/>
      <c r="E52" s="85" t="s">
        <v>5</v>
      </c>
      <c r="G52" s="54" t="s">
        <v>73</v>
      </c>
      <c r="H52" s="9">
        <f>C10</f>
        <v>3.1746032E-2</v>
      </c>
      <c r="I52" s="71" t="s">
        <v>148</v>
      </c>
      <c r="J52" s="30">
        <f t="shared" si="7"/>
        <v>4</v>
      </c>
      <c r="K52" s="72">
        <f t="shared" si="6"/>
        <v>2.8368794326241134E-2</v>
      </c>
    </row>
    <row r="53" spans="2:11" x14ac:dyDescent="0.2">
      <c r="B53" s="80" t="s">
        <v>31</v>
      </c>
      <c r="C53" s="5">
        <v>1.5873016E-2</v>
      </c>
      <c r="D53" s="35"/>
      <c r="E53" s="39" t="s">
        <v>141</v>
      </c>
      <c r="G53" s="47" t="s">
        <v>74</v>
      </c>
      <c r="H53" s="95">
        <v>1.5873016E-2</v>
      </c>
      <c r="I53" s="71" t="s">
        <v>146</v>
      </c>
      <c r="J53" s="30">
        <f t="shared" si="7"/>
        <v>1</v>
      </c>
      <c r="K53" s="72">
        <f t="shared" si="6"/>
        <v>7.0921985815602835E-3</v>
      </c>
    </row>
    <row r="54" spans="2:11" x14ac:dyDescent="0.2">
      <c r="B54" s="18" t="s">
        <v>32</v>
      </c>
      <c r="C54" s="5">
        <v>1.5873016E-2</v>
      </c>
      <c r="D54" s="35"/>
      <c r="E54" s="85" t="s">
        <v>9</v>
      </c>
      <c r="G54" s="55" t="s">
        <v>75</v>
      </c>
      <c r="H54" s="9">
        <f>C17</f>
        <v>3.1746032E-2</v>
      </c>
      <c r="I54" s="71" t="s">
        <v>148</v>
      </c>
      <c r="J54" s="30">
        <f t="shared" si="7"/>
        <v>4</v>
      </c>
      <c r="K54" s="72">
        <f t="shared" si="6"/>
        <v>2.8368794326241134E-2</v>
      </c>
    </row>
    <row r="55" spans="2:11" ht="17" thickBot="1" x14ac:dyDescent="0.25">
      <c r="B55" s="82" t="s">
        <v>33</v>
      </c>
      <c r="C55" s="7">
        <v>1.5873016E-2</v>
      </c>
      <c r="D55" s="35"/>
      <c r="E55" s="39" t="s">
        <v>10</v>
      </c>
      <c r="G55" s="47" t="s">
        <v>76</v>
      </c>
      <c r="H55" s="11">
        <f>C18</f>
        <v>1.5873016E-2</v>
      </c>
      <c r="I55" s="71" t="s">
        <v>148</v>
      </c>
      <c r="J55" s="30">
        <f t="shared" si="7"/>
        <v>4</v>
      </c>
      <c r="K55" s="72">
        <f t="shared" si="6"/>
        <v>2.8368794326241134E-2</v>
      </c>
    </row>
    <row r="56" spans="2:11" ht="17" thickBot="1" x14ac:dyDescent="0.25">
      <c r="B56" s="11"/>
      <c r="C56" s="9"/>
      <c r="D56" s="37"/>
      <c r="E56" s="85" t="s">
        <v>20</v>
      </c>
      <c r="G56" s="55" t="s">
        <v>77</v>
      </c>
      <c r="H56" s="9">
        <f>C33</f>
        <v>1.5873016E-2</v>
      </c>
      <c r="I56" s="71" t="s">
        <v>148</v>
      </c>
      <c r="J56" s="30">
        <f t="shared" si="7"/>
        <v>4</v>
      </c>
      <c r="K56" s="72">
        <f t="shared" si="6"/>
        <v>2.8368794326241134E-2</v>
      </c>
    </row>
    <row r="57" spans="2:11" ht="19" thickBot="1" x14ac:dyDescent="0.25">
      <c r="B57" s="13" t="s">
        <v>46</v>
      </c>
      <c r="C57" s="27">
        <f>SUM(C58:C64)</f>
        <v>0.28571428799999998</v>
      </c>
      <c r="E57" s="85" t="s">
        <v>11</v>
      </c>
      <c r="G57" s="55" t="s">
        <v>78</v>
      </c>
      <c r="H57" s="9">
        <f>C20</f>
        <v>3.1746032E-2</v>
      </c>
      <c r="I57" s="71" t="s">
        <v>148</v>
      </c>
      <c r="J57" s="30">
        <f t="shared" si="7"/>
        <v>4</v>
      </c>
      <c r="K57" s="72">
        <f t="shared" si="6"/>
        <v>2.8368794326241134E-2</v>
      </c>
    </row>
    <row r="58" spans="2:11" x14ac:dyDescent="0.2">
      <c r="B58" s="18" t="s">
        <v>34</v>
      </c>
      <c r="C58" s="5">
        <v>4.7619047999999997E-2</v>
      </c>
      <c r="E58" s="39" t="s">
        <v>12</v>
      </c>
      <c r="G58" s="15" t="s">
        <v>79</v>
      </c>
      <c r="H58" s="9">
        <f>C21</f>
        <v>1.5873016E-2</v>
      </c>
      <c r="I58" s="71" t="s">
        <v>147</v>
      </c>
      <c r="J58" s="30">
        <f t="shared" si="7"/>
        <v>0</v>
      </c>
      <c r="K58" s="72">
        <f t="shared" si="6"/>
        <v>0</v>
      </c>
    </row>
    <row r="59" spans="2:11" x14ac:dyDescent="0.2">
      <c r="B59" s="18" t="s">
        <v>35</v>
      </c>
      <c r="C59" s="5">
        <v>4.7619047999999997E-2</v>
      </c>
      <c r="E59" s="39" t="s">
        <v>27</v>
      </c>
      <c r="G59" s="4" t="s">
        <v>105</v>
      </c>
      <c r="H59" s="9">
        <f>C47</f>
        <v>1.5873016E-2</v>
      </c>
      <c r="I59" s="71" t="s">
        <v>148</v>
      </c>
      <c r="J59" s="30">
        <f t="shared" si="7"/>
        <v>4</v>
      </c>
      <c r="K59" s="72">
        <f t="shared" si="6"/>
        <v>2.8368794326241134E-2</v>
      </c>
    </row>
    <row r="60" spans="2:11" x14ac:dyDescent="0.2">
      <c r="B60" s="18" t="s">
        <v>36</v>
      </c>
      <c r="C60" s="5">
        <v>4.7619047999999997E-2</v>
      </c>
      <c r="E60" s="85" t="s">
        <v>26</v>
      </c>
      <c r="G60" s="54" t="s">
        <v>106</v>
      </c>
      <c r="H60" s="9">
        <f>C46</f>
        <v>1.5873016E-2</v>
      </c>
      <c r="I60" s="71" t="s">
        <v>148</v>
      </c>
      <c r="J60" s="30">
        <f t="shared" si="7"/>
        <v>4</v>
      </c>
      <c r="K60" s="72">
        <f t="shared" si="6"/>
        <v>2.8368794326241134E-2</v>
      </c>
    </row>
    <row r="61" spans="2:11" x14ac:dyDescent="0.2">
      <c r="B61" s="18" t="s">
        <v>37</v>
      </c>
      <c r="C61" s="5">
        <v>4.7619047999999997E-2</v>
      </c>
      <c r="E61" s="85" t="s">
        <v>28</v>
      </c>
      <c r="G61" s="54" t="s">
        <v>107</v>
      </c>
      <c r="H61" s="9">
        <f>C48</f>
        <v>1.5873016E-2</v>
      </c>
      <c r="I61" s="71" t="s">
        <v>148</v>
      </c>
      <c r="J61" s="30">
        <f t="shared" si="7"/>
        <v>4</v>
      </c>
      <c r="K61" s="72">
        <f t="shared" si="6"/>
        <v>2.8368794326241134E-2</v>
      </c>
    </row>
    <row r="62" spans="2:11" ht="17" thickBot="1" x14ac:dyDescent="0.25">
      <c r="B62" s="18" t="s">
        <v>38</v>
      </c>
      <c r="C62" s="5">
        <v>4.7619047999999997E-2</v>
      </c>
      <c r="E62" s="87" t="s">
        <v>29</v>
      </c>
      <c r="G62" s="100" t="s">
        <v>108</v>
      </c>
      <c r="H62" s="97">
        <f>C49</f>
        <v>1.5873016E-2</v>
      </c>
      <c r="I62" s="73" t="s">
        <v>148</v>
      </c>
      <c r="J62" s="74">
        <f t="shared" si="7"/>
        <v>4</v>
      </c>
      <c r="K62" s="75">
        <f t="shared" si="6"/>
        <v>2.8368794326241134E-2</v>
      </c>
    </row>
    <row r="63" spans="2:11" ht="17" thickBot="1" x14ac:dyDescent="0.25">
      <c r="B63" s="18" t="s">
        <v>39</v>
      </c>
      <c r="C63" s="5">
        <v>4.7619047999999997E-2</v>
      </c>
      <c r="E63" s="35"/>
      <c r="J63" s="30"/>
    </row>
    <row r="64" spans="2:11" ht="19" thickBot="1" x14ac:dyDescent="0.25">
      <c r="B64" s="19" t="s">
        <v>40</v>
      </c>
      <c r="C64" s="7">
        <v>0</v>
      </c>
      <c r="E64" s="35"/>
      <c r="G64" s="12" t="s">
        <v>83</v>
      </c>
      <c r="H64" s="25">
        <f>SUM(H65:H67)</f>
        <v>4.7619047999999997E-2</v>
      </c>
      <c r="J64" s="30"/>
      <c r="K64" s="76">
        <f>SUM(K65:K67)</f>
        <v>2.1276595744680851E-2</v>
      </c>
    </row>
    <row r="65" spans="2:11" x14ac:dyDescent="0.2">
      <c r="B65" s="2"/>
      <c r="C65" s="29">
        <f>SUM(C58:C64,C53:C55,C46:C50,C29:C39,C14:C24,C5:C11)</f>
        <v>1.0000000080000007</v>
      </c>
      <c r="E65" s="42" t="s">
        <v>15</v>
      </c>
      <c r="G65" s="23" t="s">
        <v>80</v>
      </c>
      <c r="H65" s="98">
        <f>C24</f>
        <v>3.1746032E-2</v>
      </c>
      <c r="I65" s="68" t="s">
        <v>146</v>
      </c>
      <c r="J65" s="69">
        <f>IF(I65="MAN",4,IF(I65="REQ",1,0))</f>
        <v>1</v>
      </c>
      <c r="K65" s="70">
        <f>J65/$J$84</f>
        <v>7.0921985815602835E-3</v>
      </c>
    </row>
    <row r="66" spans="2:11" x14ac:dyDescent="0.2">
      <c r="E66" s="39" t="s">
        <v>14</v>
      </c>
      <c r="G66" s="14" t="s">
        <v>81</v>
      </c>
      <c r="H66" s="9">
        <f>C23</f>
        <v>1.5873016E-2</v>
      </c>
      <c r="I66" s="71" t="s">
        <v>146</v>
      </c>
      <c r="J66" s="30">
        <f t="shared" ref="J66:J67" si="8">IF(I66="MAN",4,IF(I66="REQ",1,0))</f>
        <v>1</v>
      </c>
      <c r="K66" s="72">
        <f>J66/$J$84</f>
        <v>7.0921985815602835E-3</v>
      </c>
    </row>
    <row r="67" spans="2:11" ht="17" thickBot="1" x14ac:dyDescent="0.25">
      <c r="E67" s="52"/>
      <c r="G67" s="21" t="s">
        <v>82</v>
      </c>
      <c r="H67" s="96">
        <v>0</v>
      </c>
      <c r="I67" s="73" t="s">
        <v>146</v>
      </c>
      <c r="J67" s="74">
        <f t="shared" si="8"/>
        <v>1</v>
      </c>
      <c r="K67" s="75">
        <f>J67/$J$84</f>
        <v>7.0921985815602835E-3</v>
      </c>
    </row>
    <row r="68" spans="2:11" ht="17" thickBot="1" x14ac:dyDescent="0.25">
      <c r="J68" s="30"/>
    </row>
    <row r="69" spans="2:11" ht="19" thickBot="1" x14ac:dyDescent="0.25">
      <c r="G69" s="46" t="s">
        <v>84</v>
      </c>
      <c r="H69" s="45">
        <f>SUM(H70:H74)</f>
        <v>0</v>
      </c>
      <c r="J69" s="30"/>
      <c r="K69" s="76">
        <f>SUM(K70:K74)</f>
        <v>5.6737588652482268E-2</v>
      </c>
    </row>
    <row r="70" spans="2:11" x14ac:dyDescent="0.2">
      <c r="E70" s="88" t="s">
        <v>151</v>
      </c>
      <c r="G70" s="101" t="s">
        <v>85</v>
      </c>
      <c r="H70" s="99">
        <v>0</v>
      </c>
      <c r="I70" s="68" t="s">
        <v>148</v>
      </c>
      <c r="J70" s="69">
        <f>IF(I70="MAN",4,IF(I70="REQ",1,0))</f>
        <v>4</v>
      </c>
      <c r="K70" s="70">
        <f>J70/$J$84</f>
        <v>2.8368794326241134E-2</v>
      </c>
    </row>
    <row r="71" spans="2:11" x14ac:dyDescent="0.2">
      <c r="E71" s="89" t="s">
        <v>152</v>
      </c>
      <c r="G71" s="58" t="s">
        <v>86</v>
      </c>
      <c r="H71" s="95">
        <v>0</v>
      </c>
      <c r="I71" s="71" t="s">
        <v>148</v>
      </c>
      <c r="J71" s="30">
        <f t="shared" ref="J71:J74" si="9">IF(I71="MAN",4,IF(I71="REQ",1,0))</f>
        <v>4</v>
      </c>
      <c r="K71" s="72">
        <f>J71/$J$84</f>
        <v>2.8368794326241134E-2</v>
      </c>
    </row>
    <row r="72" spans="2:11" x14ac:dyDescent="0.2">
      <c r="E72" s="49"/>
      <c r="G72" s="16" t="s">
        <v>87</v>
      </c>
      <c r="H72" s="95">
        <v>0</v>
      </c>
      <c r="I72" s="71" t="s">
        <v>147</v>
      </c>
      <c r="J72" s="30">
        <f t="shared" si="9"/>
        <v>0</v>
      </c>
      <c r="K72" s="72">
        <f>J72/$J$84</f>
        <v>0</v>
      </c>
    </row>
    <row r="73" spans="2:11" x14ac:dyDescent="0.2">
      <c r="E73" s="49"/>
      <c r="G73" s="16" t="s">
        <v>88</v>
      </c>
      <c r="H73" s="95">
        <v>0</v>
      </c>
      <c r="I73" s="71" t="s">
        <v>147</v>
      </c>
      <c r="J73" s="30">
        <f t="shared" si="9"/>
        <v>0</v>
      </c>
      <c r="K73" s="72">
        <f>J73/$J$84</f>
        <v>0</v>
      </c>
    </row>
    <row r="74" spans="2:11" ht="17" thickBot="1" x14ac:dyDescent="0.25">
      <c r="E74" s="53"/>
      <c r="G74" s="21" t="s">
        <v>89</v>
      </c>
      <c r="H74" s="96">
        <v>0</v>
      </c>
      <c r="I74" s="73" t="s">
        <v>147</v>
      </c>
      <c r="J74" s="74">
        <f t="shared" si="9"/>
        <v>0</v>
      </c>
      <c r="K74" s="75">
        <f>J74/$J$84</f>
        <v>0</v>
      </c>
    </row>
    <row r="75" spans="2:11" ht="17" thickBot="1" x14ac:dyDescent="0.25">
      <c r="J75" s="30"/>
    </row>
    <row r="76" spans="2:11" ht="19" thickBot="1" x14ac:dyDescent="0.25">
      <c r="G76" s="13" t="s">
        <v>90</v>
      </c>
      <c r="H76" s="25">
        <f>SUM(H77:H83)</f>
        <v>0.28571428799999998</v>
      </c>
      <c r="J76" s="30"/>
      <c r="K76" s="76">
        <f>SUM(K77:K83)</f>
        <v>0.1985815602836879</v>
      </c>
    </row>
    <row r="77" spans="2:11" x14ac:dyDescent="0.2">
      <c r="E77" s="42" t="s">
        <v>34</v>
      </c>
      <c r="G77" s="4" t="s">
        <v>98</v>
      </c>
      <c r="H77" s="9">
        <f t="shared" ref="H77:H83" si="10">C58</f>
        <v>4.7619047999999997E-2</v>
      </c>
      <c r="I77" s="68" t="s">
        <v>148</v>
      </c>
      <c r="J77" s="69">
        <f>IF(I77="MAN",4,IF(I77="REQ",1,0))</f>
        <v>4</v>
      </c>
      <c r="K77" s="70">
        <f t="shared" ref="K77:K83" si="11">J77/$J$84</f>
        <v>2.8368794326241134E-2</v>
      </c>
    </row>
    <row r="78" spans="2:11" x14ac:dyDescent="0.2">
      <c r="E78" s="43" t="s">
        <v>35</v>
      </c>
      <c r="G78" s="4" t="s">
        <v>99</v>
      </c>
      <c r="H78" s="9">
        <f t="shared" si="10"/>
        <v>4.7619047999999997E-2</v>
      </c>
      <c r="I78" s="71" t="s">
        <v>148</v>
      </c>
      <c r="J78" s="30">
        <f t="shared" ref="J78:J83" si="12">IF(I78="MAN",4,IF(I78="REQ",1,0))</f>
        <v>4</v>
      </c>
      <c r="K78" s="72">
        <f t="shared" si="11"/>
        <v>2.8368794326241134E-2</v>
      </c>
    </row>
    <row r="79" spans="2:11" x14ac:dyDescent="0.2">
      <c r="E79" s="43" t="s">
        <v>36</v>
      </c>
      <c r="G79" s="4" t="s">
        <v>100</v>
      </c>
      <c r="H79" s="9">
        <f t="shared" si="10"/>
        <v>4.7619047999999997E-2</v>
      </c>
      <c r="I79" s="71" t="s">
        <v>148</v>
      </c>
      <c r="J79" s="30">
        <f t="shared" si="12"/>
        <v>4</v>
      </c>
      <c r="K79" s="72">
        <f t="shared" si="11"/>
        <v>2.8368794326241134E-2</v>
      </c>
    </row>
    <row r="80" spans="2:11" x14ac:dyDescent="0.2">
      <c r="E80" s="43" t="s">
        <v>37</v>
      </c>
      <c r="G80" s="4" t="s">
        <v>101</v>
      </c>
      <c r="H80" s="9">
        <f t="shared" si="10"/>
        <v>4.7619047999999997E-2</v>
      </c>
      <c r="I80" s="71" t="s">
        <v>148</v>
      </c>
      <c r="J80" s="30">
        <f t="shared" si="12"/>
        <v>4</v>
      </c>
      <c r="K80" s="72">
        <f t="shared" si="11"/>
        <v>2.8368794326241134E-2</v>
      </c>
    </row>
    <row r="81" spans="5:11" x14ac:dyDescent="0.2">
      <c r="E81" s="43" t="s">
        <v>38</v>
      </c>
      <c r="G81" s="4" t="s">
        <v>102</v>
      </c>
      <c r="H81" s="9">
        <f t="shared" si="10"/>
        <v>4.7619047999999997E-2</v>
      </c>
      <c r="I81" s="71" t="s">
        <v>148</v>
      </c>
      <c r="J81" s="30">
        <f t="shared" si="12"/>
        <v>4</v>
      </c>
      <c r="K81" s="72">
        <f t="shared" si="11"/>
        <v>2.8368794326241134E-2</v>
      </c>
    </row>
    <row r="82" spans="5:11" x14ac:dyDescent="0.2">
      <c r="E82" s="43" t="s">
        <v>39</v>
      </c>
      <c r="G82" s="4" t="s">
        <v>103</v>
      </c>
      <c r="H82" s="9">
        <f t="shared" si="10"/>
        <v>4.7619047999999997E-2</v>
      </c>
      <c r="I82" s="71" t="s">
        <v>148</v>
      </c>
      <c r="J82" s="30">
        <f t="shared" si="12"/>
        <v>4</v>
      </c>
      <c r="K82" s="72">
        <f t="shared" si="11"/>
        <v>2.8368794326241134E-2</v>
      </c>
    </row>
    <row r="83" spans="5:11" ht="17" thickBot="1" x14ac:dyDescent="0.25">
      <c r="E83" s="44" t="s">
        <v>40</v>
      </c>
      <c r="G83" s="6" t="s">
        <v>104</v>
      </c>
      <c r="H83" s="97">
        <f t="shared" si="10"/>
        <v>0</v>
      </c>
      <c r="I83" s="73" t="s">
        <v>148</v>
      </c>
      <c r="J83" s="74">
        <f t="shared" si="12"/>
        <v>4</v>
      </c>
      <c r="K83" s="75">
        <f t="shared" si="11"/>
        <v>2.8368794326241134E-2</v>
      </c>
    </row>
    <row r="84" spans="5:11" ht="17" thickBot="1" x14ac:dyDescent="0.25">
      <c r="G84" s="1"/>
      <c r="H84" s="26">
        <f>SUM(H5:H17,H25:H27,H30:H34,H37:H44,H47:H62,H65:H67,H70:H74,H77:H83)</f>
        <v>1.0000000080000004</v>
      </c>
      <c r="J84" s="1">
        <f>SUM(J5:J83)</f>
        <v>141</v>
      </c>
    </row>
  </sheetData>
  <mergeCells count="2">
    <mergeCell ref="G2:H2"/>
    <mergeCell ref="B2:C2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3B0C-F70F-C94A-9729-047BA566EC56}">
  <dimension ref="A1:C42"/>
  <sheetViews>
    <sheetView zoomScale="160" zoomScaleNormal="160" workbookViewId="0">
      <selection activeCell="B7" sqref="B7"/>
    </sheetView>
  </sheetViews>
  <sheetFormatPr baseColWidth="10" defaultColWidth="18.1640625" defaultRowHeight="16" x14ac:dyDescent="0.2"/>
  <cols>
    <col min="1" max="1" width="19.33203125" bestFit="1" customWidth="1"/>
    <col min="2" max="2" width="23.1640625" bestFit="1" customWidth="1"/>
    <col min="3" max="3" width="12.5" bestFit="1" customWidth="1"/>
  </cols>
  <sheetData>
    <row r="1" spans="1:3" x14ac:dyDescent="0.2">
      <c r="A1" t="s">
        <v>93</v>
      </c>
      <c r="B1" t="s">
        <v>94</v>
      </c>
      <c r="C1" t="s">
        <v>97</v>
      </c>
    </row>
    <row r="2" spans="1:3" x14ac:dyDescent="0.2">
      <c r="A2" t="s">
        <v>41</v>
      </c>
      <c r="B2" t="s">
        <v>0</v>
      </c>
      <c r="C2">
        <v>1.5873016E-2</v>
      </c>
    </row>
    <row r="3" spans="1:3" x14ac:dyDescent="0.2">
      <c r="A3" t="s">
        <v>41</v>
      </c>
      <c r="B3" t="s">
        <v>1</v>
      </c>
      <c r="C3">
        <v>1.5873016E-2</v>
      </c>
    </row>
    <row r="4" spans="1:3" x14ac:dyDescent="0.2">
      <c r="A4" t="s">
        <v>41</v>
      </c>
      <c r="B4" t="s">
        <v>2</v>
      </c>
      <c r="C4">
        <v>1.5873016E-2</v>
      </c>
    </row>
    <row r="5" spans="1:3" x14ac:dyDescent="0.2">
      <c r="A5" t="s">
        <v>41</v>
      </c>
      <c r="B5" t="s">
        <v>3</v>
      </c>
      <c r="C5">
        <v>1.5873016E-2</v>
      </c>
    </row>
    <row r="6" spans="1:3" x14ac:dyDescent="0.2">
      <c r="A6" t="s">
        <v>41</v>
      </c>
      <c r="B6" t="s">
        <v>4</v>
      </c>
      <c r="C6">
        <v>3.1746032E-2</v>
      </c>
    </row>
    <row r="7" spans="1:3" x14ac:dyDescent="0.2">
      <c r="A7" t="s">
        <v>41</v>
      </c>
      <c r="B7" t="s">
        <v>5</v>
      </c>
      <c r="C7">
        <v>3.1746032E-2</v>
      </c>
    </row>
    <row r="8" spans="1:3" x14ac:dyDescent="0.2">
      <c r="A8" t="s">
        <v>41</v>
      </c>
      <c r="B8" t="s">
        <v>6</v>
      </c>
      <c r="C8">
        <v>1.5873016E-2</v>
      </c>
    </row>
    <row r="9" spans="1:3" x14ac:dyDescent="0.2">
      <c r="A9" t="s">
        <v>42</v>
      </c>
      <c r="B9" t="s">
        <v>7</v>
      </c>
      <c r="C9">
        <v>3.1746032E-2</v>
      </c>
    </row>
    <row r="10" spans="1:3" x14ac:dyDescent="0.2">
      <c r="A10" t="s">
        <v>42</v>
      </c>
      <c r="B10" t="s">
        <v>8</v>
      </c>
      <c r="C10">
        <v>3.1746032E-2</v>
      </c>
    </row>
    <row r="11" spans="1:3" x14ac:dyDescent="0.2">
      <c r="A11" t="s">
        <v>42</v>
      </c>
      <c r="B11" t="s">
        <v>9</v>
      </c>
      <c r="C11">
        <v>3.1746032E-2</v>
      </c>
    </row>
    <row r="12" spans="1:3" x14ac:dyDescent="0.2">
      <c r="A12" t="s">
        <v>42</v>
      </c>
      <c r="B12" t="s">
        <v>10</v>
      </c>
      <c r="C12">
        <v>1.5873016E-2</v>
      </c>
    </row>
    <row r="13" spans="1:3" x14ac:dyDescent="0.2">
      <c r="A13" t="s">
        <v>42</v>
      </c>
      <c r="B13" t="s">
        <v>11</v>
      </c>
      <c r="C13">
        <v>3.1746032E-2</v>
      </c>
    </row>
    <row r="14" spans="1:3" x14ac:dyDescent="0.2">
      <c r="A14" t="s">
        <v>42</v>
      </c>
      <c r="B14" t="s">
        <v>12</v>
      </c>
      <c r="C14">
        <v>1.5873016E-2</v>
      </c>
    </row>
    <row r="15" spans="1:3" x14ac:dyDescent="0.2">
      <c r="A15" t="s">
        <v>42</v>
      </c>
      <c r="B15" t="s">
        <v>13</v>
      </c>
      <c r="C15">
        <v>3.1746032E-2</v>
      </c>
    </row>
    <row r="16" spans="1:3" x14ac:dyDescent="0.2">
      <c r="A16" t="s">
        <v>42</v>
      </c>
      <c r="B16" t="s">
        <v>14</v>
      </c>
      <c r="C16">
        <v>1.5873016E-2</v>
      </c>
    </row>
    <row r="17" spans="1:3" x14ac:dyDescent="0.2">
      <c r="A17" t="s">
        <v>42</v>
      </c>
      <c r="B17" t="s">
        <v>15</v>
      </c>
      <c r="C17">
        <v>3.1746032E-2</v>
      </c>
    </row>
    <row r="18" spans="1:3" x14ac:dyDescent="0.2">
      <c r="A18" t="s">
        <v>43</v>
      </c>
      <c r="B18" t="s">
        <v>16</v>
      </c>
      <c r="C18">
        <v>1.5873016E-2</v>
      </c>
    </row>
    <row r="19" spans="1:3" x14ac:dyDescent="0.2">
      <c r="A19" t="s">
        <v>43</v>
      </c>
      <c r="B19" t="s">
        <v>17</v>
      </c>
      <c r="C19">
        <v>3.1746032E-2</v>
      </c>
    </row>
    <row r="20" spans="1:3" x14ac:dyDescent="0.2">
      <c r="A20" t="s">
        <v>43</v>
      </c>
      <c r="B20" t="s">
        <v>18</v>
      </c>
      <c r="C20">
        <v>3.1746032E-2</v>
      </c>
    </row>
    <row r="21" spans="1:3" x14ac:dyDescent="0.2">
      <c r="A21" t="s">
        <v>43</v>
      </c>
      <c r="B21" t="s">
        <v>19</v>
      </c>
      <c r="C21">
        <v>3.1746032E-2</v>
      </c>
    </row>
    <row r="22" spans="1:3" x14ac:dyDescent="0.2">
      <c r="A22" t="s">
        <v>43</v>
      </c>
      <c r="B22" t="s">
        <v>20</v>
      </c>
      <c r="C22">
        <v>1.5873016E-2</v>
      </c>
    </row>
    <row r="23" spans="1:3" x14ac:dyDescent="0.2">
      <c r="A23" t="s">
        <v>43</v>
      </c>
      <c r="B23" t="s">
        <v>21</v>
      </c>
      <c r="C23">
        <v>1.5873016E-2</v>
      </c>
    </row>
    <row r="24" spans="1:3" x14ac:dyDescent="0.2">
      <c r="A24" t="s">
        <v>43</v>
      </c>
      <c r="B24" t="s">
        <v>22</v>
      </c>
      <c r="C24">
        <v>1.5873016E-2</v>
      </c>
    </row>
    <row r="25" spans="1:3" x14ac:dyDescent="0.2">
      <c r="A25" t="s">
        <v>43</v>
      </c>
      <c r="B25" t="s">
        <v>23</v>
      </c>
      <c r="C25">
        <v>1.5873016E-2</v>
      </c>
    </row>
    <row r="26" spans="1:3" x14ac:dyDescent="0.2">
      <c r="A26" t="s">
        <v>43</v>
      </c>
      <c r="B26" t="s">
        <v>24</v>
      </c>
      <c r="C26">
        <v>1.5873016E-2</v>
      </c>
    </row>
    <row r="27" spans="1:3" x14ac:dyDescent="0.2">
      <c r="A27" t="s">
        <v>43</v>
      </c>
      <c r="B27" t="s">
        <v>25</v>
      </c>
      <c r="C27">
        <v>1.5873016E-2</v>
      </c>
    </row>
    <row r="28" spans="1:3" x14ac:dyDescent="0.2">
      <c r="A28" t="s">
        <v>44</v>
      </c>
      <c r="B28" t="s">
        <v>26</v>
      </c>
      <c r="C28">
        <v>1.5873016E-2</v>
      </c>
    </row>
    <row r="29" spans="1:3" x14ac:dyDescent="0.2">
      <c r="A29" t="s">
        <v>44</v>
      </c>
      <c r="B29" t="s">
        <v>27</v>
      </c>
      <c r="C29">
        <v>1.5873016E-2</v>
      </c>
    </row>
    <row r="30" spans="1:3" x14ac:dyDescent="0.2">
      <c r="A30" t="s">
        <v>44</v>
      </c>
      <c r="B30" t="s">
        <v>28</v>
      </c>
      <c r="C30">
        <v>1.5873016E-2</v>
      </c>
    </row>
    <row r="31" spans="1:3" x14ac:dyDescent="0.2">
      <c r="A31" t="s">
        <v>44</v>
      </c>
      <c r="B31" t="s">
        <v>29</v>
      </c>
      <c r="C31">
        <v>1.5873016E-2</v>
      </c>
    </row>
    <row r="32" spans="1:3" x14ac:dyDescent="0.2">
      <c r="A32" t="s">
        <v>44</v>
      </c>
      <c r="B32" t="s">
        <v>30</v>
      </c>
      <c r="C32">
        <v>1.5873016E-2</v>
      </c>
    </row>
    <row r="33" spans="1:3" x14ac:dyDescent="0.2">
      <c r="A33" t="s">
        <v>45</v>
      </c>
      <c r="B33" t="s">
        <v>31</v>
      </c>
      <c r="C33">
        <v>1.5873016E-2</v>
      </c>
    </row>
    <row r="34" spans="1:3" x14ac:dyDescent="0.2">
      <c r="A34" t="s">
        <v>45</v>
      </c>
      <c r="B34" t="s">
        <v>32</v>
      </c>
      <c r="C34">
        <v>1.5873016E-2</v>
      </c>
    </row>
    <row r="35" spans="1:3" x14ac:dyDescent="0.2">
      <c r="A35" t="s">
        <v>45</v>
      </c>
      <c r="B35" t="s">
        <v>33</v>
      </c>
      <c r="C35">
        <v>1.5873016E-2</v>
      </c>
    </row>
    <row r="36" spans="1:3" x14ac:dyDescent="0.2">
      <c r="A36" t="s">
        <v>46</v>
      </c>
      <c r="B36" t="s">
        <v>34</v>
      </c>
      <c r="C36">
        <v>4.7619047999999997E-2</v>
      </c>
    </row>
    <row r="37" spans="1:3" x14ac:dyDescent="0.2">
      <c r="A37" t="s">
        <v>46</v>
      </c>
      <c r="B37" t="s">
        <v>35</v>
      </c>
      <c r="C37">
        <v>4.7619047999999997E-2</v>
      </c>
    </row>
    <row r="38" spans="1:3" x14ac:dyDescent="0.2">
      <c r="A38" t="s">
        <v>46</v>
      </c>
      <c r="B38" t="s">
        <v>36</v>
      </c>
      <c r="C38">
        <v>4.7619047999999997E-2</v>
      </c>
    </row>
    <row r="39" spans="1:3" x14ac:dyDescent="0.2">
      <c r="A39" t="s">
        <v>46</v>
      </c>
      <c r="B39" t="s">
        <v>37</v>
      </c>
      <c r="C39">
        <v>4.7619047999999997E-2</v>
      </c>
    </row>
    <row r="40" spans="1:3" x14ac:dyDescent="0.2">
      <c r="A40" t="s">
        <v>46</v>
      </c>
      <c r="B40" t="s">
        <v>38</v>
      </c>
      <c r="C40">
        <v>4.7619047999999997E-2</v>
      </c>
    </row>
    <row r="41" spans="1:3" x14ac:dyDescent="0.2">
      <c r="A41" t="s">
        <v>46</v>
      </c>
      <c r="B41" t="s">
        <v>39</v>
      </c>
      <c r="C41">
        <v>4.7619047999999997E-2</v>
      </c>
    </row>
    <row r="42" spans="1:3" x14ac:dyDescent="0.2">
      <c r="A42" t="s">
        <v>46</v>
      </c>
      <c r="B42" t="s">
        <v>40</v>
      </c>
      <c r="C4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32B5-B804-F542-A152-E639116A203C}">
  <dimension ref="A1:E66"/>
  <sheetViews>
    <sheetView zoomScale="150" zoomScaleNormal="150" workbookViewId="0">
      <selection activeCell="E28" sqref="E28"/>
    </sheetView>
  </sheetViews>
  <sheetFormatPr baseColWidth="10" defaultColWidth="19.6640625" defaultRowHeight="16" x14ac:dyDescent="0.2"/>
  <cols>
    <col min="1" max="1" width="24.5" bestFit="1" customWidth="1"/>
    <col min="2" max="2" width="27.83203125" customWidth="1"/>
    <col min="3" max="3" width="31" customWidth="1"/>
    <col min="4" max="4" width="13.5" customWidth="1"/>
    <col min="5" max="5" width="11.83203125" customWidth="1"/>
  </cols>
  <sheetData>
    <row r="1" spans="1:5" x14ac:dyDescent="0.2">
      <c r="A1" t="s">
        <v>93</v>
      </c>
      <c r="B1" t="s">
        <v>94</v>
      </c>
      <c r="C1" t="s">
        <v>97</v>
      </c>
    </row>
    <row r="2" spans="1:5" x14ac:dyDescent="0.2">
      <c r="A2" t="s">
        <v>47</v>
      </c>
      <c r="B2" t="s">
        <v>0</v>
      </c>
      <c r="C2">
        <v>2.8368794326241134E-2</v>
      </c>
      <c r="E2" s="65"/>
    </row>
    <row r="3" spans="1:5" x14ac:dyDescent="0.2">
      <c r="A3" t="s">
        <v>47</v>
      </c>
      <c r="B3" t="s">
        <v>1</v>
      </c>
      <c r="C3">
        <v>2.8368794326241134E-2</v>
      </c>
      <c r="E3" s="65"/>
    </row>
    <row r="4" spans="1:5" x14ac:dyDescent="0.2">
      <c r="A4" t="s">
        <v>47</v>
      </c>
      <c r="B4" t="s">
        <v>2</v>
      </c>
      <c r="C4">
        <v>2.8368794326241134E-2</v>
      </c>
      <c r="E4" s="65"/>
    </row>
    <row r="5" spans="1:5" x14ac:dyDescent="0.2">
      <c r="A5" t="s">
        <v>47</v>
      </c>
      <c r="B5" t="s">
        <v>4</v>
      </c>
      <c r="C5">
        <v>2.8368794326241134E-2</v>
      </c>
      <c r="E5" s="65"/>
    </row>
    <row r="6" spans="1:5" x14ac:dyDescent="0.2">
      <c r="A6" t="s">
        <v>47</v>
      </c>
      <c r="B6" t="s">
        <v>25</v>
      </c>
      <c r="C6">
        <v>2.8368794326241134E-2</v>
      </c>
    </row>
    <row r="7" spans="1:5" x14ac:dyDescent="0.2">
      <c r="A7" t="s">
        <v>47</v>
      </c>
      <c r="B7" t="s">
        <v>33</v>
      </c>
      <c r="C7">
        <v>0</v>
      </c>
    </row>
    <row r="8" spans="1:5" x14ac:dyDescent="0.2">
      <c r="A8" t="s">
        <v>47</v>
      </c>
      <c r="B8" t="s">
        <v>156</v>
      </c>
      <c r="C8">
        <v>2.8368794326241134E-2</v>
      </c>
    </row>
    <row r="9" spans="1:5" x14ac:dyDescent="0.2">
      <c r="A9" t="s">
        <v>47</v>
      </c>
      <c r="B9" s="65" t="s">
        <v>159</v>
      </c>
      <c r="C9">
        <v>0</v>
      </c>
    </row>
    <row r="10" spans="1:5" x14ac:dyDescent="0.2">
      <c r="A10" t="s">
        <v>47</v>
      </c>
      <c r="B10" s="65" t="s">
        <v>3</v>
      </c>
      <c r="C10">
        <v>2.8368794326241134E-2</v>
      </c>
    </row>
    <row r="11" spans="1:5" x14ac:dyDescent="0.2">
      <c r="A11" t="s">
        <v>47</v>
      </c>
      <c r="B11" s="65" t="s">
        <v>157</v>
      </c>
      <c r="C11">
        <v>0</v>
      </c>
    </row>
    <row r="12" spans="1:5" x14ac:dyDescent="0.2">
      <c r="A12" t="s">
        <v>47</v>
      </c>
      <c r="B12" s="65" t="s">
        <v>158</v>
      </c>
      <c r="C12">
        <v>0</v>
      </c>
    </row>
    <row r="13" spans="1:5" x14ac:dyDescent="0.2">
      <c r="A13" t="s">
        <v>47</v>
      </c>
      <c r="B13" s="65" t="s">
        <v>160</v>
      </c>
      <c r="C13">
        <v>0</v>
      </c>
    </row>
    <row r="14" spans="1:5" x14ac:dyDescent="0.2">
      <c r="A14" t="s">
        <v>47</v>
      </c>
      <c r="B14" s="56" t="s">
        <v>155</v>
      </c>
      <c r="C14">
        <v>7.0921985815602835E-3</v>
      </c>
    </row>
    <row r="15" spans="1:5" x14ac:dyDescent="0.2">
      <c r="A15" t="s">
        <v>47</v>
      </c>
      <c r="B15" s="56" t="s">
        <v>161</v>
      </c>
      <c r="C15">
        <v>0</v>
      </c>
    </row>
    <row r="16" spans="1:5" x14ac:dyDescent="0.2">
      <c r="A16" t="s">
        <v>47</v>
      </c>
      <c r="B16" s="56" t="s">
        <v>162</v>
      </c>
      <c r="C16">
        <v>0</v>
      </c>
    </row>
    <row r="17" spans="1:3" x14ac:dyDescent="0.2">
      <c r="A17" t="s">
        <v>47</v>
      </c>
      <c r="B17" s="56" t="s">
        <v>163</v>
      </c>
      <c r="C17">
        <v>0</v>
      </c>
    </row>
    <row r="18" spans="1:3" x14ac:dyDescent="0.2">
      <c r="A18" t="s">
        <v>47</v>
      </c>
      <c r="B18" s="56" t="s">
        <v>164</v>
      </c>
      <c r="C18">
        <v>0</v>
      </c>
    </row>
    <row r="19" spans="1:3" x14ac:dyDescent="0.2">
      <c r="A19" t="s">
        <v>47</v>
      </c>
      <c r="B19" s="56" t="s">
        <v>165</v>
      </c>
      <c r="C19">
        <v>0</v>
      </c>
    </row>
    <row r="20" spans="1:3" x14ac:dyDescent="0.2">
      <c r="A20" s="65" t="s">
        <v>48</v>
      </c>
      <c r="B20" s="65" t="s">
        <v>7</v>
      </c>
      <c r="C20">
        <v>2.8368794326241134E-2</v>
      </c>
    </row>
    <row r="21" spans="1:3" x14ac:dyDescent="0.2">
      <c r="A21" s="65" t="s">
        <v>48</v>
      </c>
      <c r="B21" s="65" t="s">
        <v>143</v>
      </c>
      <c r="C21">
        <v>0</v>
      </c>
    </row>
    <row r="22" spans="1:3" x14ac:dyDescent="0.2">
      <c r="A22" s="65" t="s">
        <v>48</v>
      </c>
      <c r="B22" s="65" t="s">
        <v>6</v>
      </c>
      <c r="C22">
        <v>0</v>
      </c>
    </row>
    <row r="23" spans="1:3" x14ac:dyDescent="0.2">
      <c r="A23" s="65" t="s">
        <v>49</v>
      </c>
      <c r="B23" s="65" t="s">
        <v>16</v>
      </c>
      <c r="C23" s="65">
        <v>2.8368794326241134E-2</v>
      </c>
    </row>
    <row r="24" spans="1:3" x14ac:dyDescent="0.2">
      <c r="A24" s="65" t="s">
        <v>49</v>
      </c>
      <c r="B24" s="65" t="s">
        <v>23</v>
      </c>
      <c r="C24">
        <v>2.8368794326241134E-2</v>
      </c>
    </row>
    <row r="25" spans="1:3" x14ac:dyDescent="0.2">
      <c r="A25" s="65" t="s">
        <v>49</v>
      </c>
      <c r="B25" s="65" t="s">
        <v>24</v>
      </c>
      <c r="C25">
        <v>2.8368794326241134E-2</v>
      </c>
    </row>
    <row r="26" spans="1:3" x14ac:dyDescent="0.2">
      <c r="A26" s="65" t="s">
        <v>49</v>
      </c>
      <c r="B26" s="56" t="s">
        <v>120</v>
      </c>
      <c r="C26" s="65">
        <v>0</v>
      </c>
    </row>
    <row r="27" spans="1:3" x14ac:dyDescent="0.2">
      <c r="A27" s="65" t="s">
        <v>49</v>
      </c>
      <c r="B27" s="56" t="s">
        <v>121</v>
      </c>
      <c r="C27" s="65">
        <v>0</v>
      </c>
    </row>
    <row r="28" spans="1:3" x14ac:dyDescent="0.2">
      <c r="A28" s="65" t="s">
        <v>58</v>
      </c>
      <c r="B28" s="65" t="s">
        <v>122</v>
      </c>
      <c r="C28">
        <v>0</v>
      </c>
    </row>
    <row r="29" spans="1:3" x14ac:dyDescent="0.2">
      <c r="A29" s="65" t="s">
        <v>58</v>
      </c>
      <c r="B29" s="65" t="s">
        <v>123</v>
      </c>
      <c r="C29">
        <v>0</v>
      </c>
    </row>
    <row r="30" spans="1:3" x14ac:dyDescent="0.2">
      <c r="A30" s="65" t="s">
        <v>58</v>
      </c>
      <c r="B30" s="65" t="s">
        <v>140</v>
      </c>
      <c r="C30" s="65">
        <v>0</v>
      </c>
    </row>
    <row r="31" spans="1:3" x14ac:dyDescent="0.2">
      <c r="A31" s="65" t="s">
        <v>58</v>
      </c>
      <c r="B31" s="65" t="s">
        <v>17</v>
      </c>
      <c r="C31" s="65">
        <v>2.8368794326241134E-2</v>
      </c>
    </row>
    <row r="32" spans="1:3" x14ac:dyDescent="0.2">
      <c r="A32" s="65" t="s">
        <v>58</v>
      </c>
      <c r="B32" s="65" t="s">
        <v>8</v>
      </c>
      <c r="C32" s="65">
        <v>0</v>
      </c>
    </row>
    <row r="33" spans="1:3" x14ac:dyDescent="0.2">
      <c r="A33" s="65" t="s">
        <v>58</v>
      </c>
      <c r="B33" s="65" t="s">
        <v>117</v>
      </c>
      <c r="C33" s="65">
        <v>2.8368794326241134E-2</v>
      </c>
    </row>
    <row r="34" spans="1:3" x14ac:dyDescent="0.2">
      <c r="A34" s="65" t="s">
        <v>58</v>
      </c>
      <c r="B34" s="65" t="s">
        <v>118</v>
      </c>
      <c r="C34" s="65">
        <v>0</v>
      </c>
    </row>
    <row r="35" spans="1:3" x14ac:dyDescent="0.2">
      <c r="A35" s="65" t="s">
        <v>58</v>
      </c>
      <c r="B35" s="56" t="s">
        <v>96</v>
      </c>
      <c r="C35">
        <v>0</v>
      </c>
    </row>
    <row r="36" spans="1:3" x14ac:dyDescent="0.2">
      <c r="A36" s="65" t="s">
        <v>67</v>
      </c>
      <c r="B36" s="65" t="s">
        <v>145</v>
      </c>
      <c r="C36" s="65">
        <v>2.8368794326241134E-2</v>
      </c>
    </row>
    <row r="37" spans="1:3" x14ac:dyDescent="0.2">
      <c r="A37" s="65" t="s">
        <v>67</v>
      </c>
      <c r="B37" s="65" t="s">
        <v>13</v>
      </c>
      <c r="C37">
        <v>2.8368794326241134E-2</v>
      </c>
    </row>
    <row r="38" spans="1:3" x14ac:dyDescent="0.2">
      <c r="A38" s="65" t="s">
        <v>67</v>
      </c>
      <c r="B38" s="65" t="s">
        <v>31</v>
      </c>
      <c r="C38" s="65">
        <v>2.8368794326241134E-2</v>
      </c>
    </row>
    <row r="39" spans="1:3" x14ac:dyDescent="0.2">
      <c r="A39" s="65" t="s">
        <v>67</v>
      </c>
      <c r="B39" s="65" t="s">
        <v>124</v>
      </c>
      <c r="C39" s="65">
        <v>0</v>
      </c>
    </row>
    <row r="40" spans="1:3" x14ac:dyDescent="0.2">
      <c r="A40" s="65" t="s">
        <v>67</v>
      </c>
      <c r="B40" s="65" t="s">
        <v>32</v>
      </c>
      <c r="C40" s="65">
        <v>0</v>
      </c>
    </row>
    <row r="41" spans="1:3" x14ac:dyDescent="0.2">
      <c r="A41" s="65" t="s">
        <v>67</v>
      </c>
      <c r="B41" s="65" t="s">
        <v>5</v>
      </c>
      <c r="C41" s="65">
        <v>2.8368794326241134E-2</v>
      </c>
    </row>
    <row r="42" spans="1:3" x14ac:dyDescent="0.2">
      <c r="A42" s="65" t="s">
        <v>67</v>
      </c>
      <c r="B42" s="65" t="s">
        <v>141</v>
      </c>
      <c r="C42" s="65">
        <v>7.0921985815602835E-3</v>
      </c>
    </row>
    <row r="43" spans="1:3" x14ac:dyDescent="0.2">
      <c r="A43" s="65" t="s">
        <v>67</v>
      </c>
      <c r="B43" s="65" t="s">
        <v>9</v>
      </c>
      <c r="C43" s="65">
        <v>2.8368794326241134E-2</v>
      </c>
    </row>
    <row r="44" spans="1:3" x14ac:dyDescent="0.2">
      <c r="A44" s="65" t="s">
        <v>67</v>
      </c>
      <c r="B44" s="65" t="s">
        <v>10</v>
      </c>
      <c r="C44">
        <v>2.8368794326241134E-2</v>
      </c>
    </row>
    <row r="45" spans="1:3" x14ac:dyDescent="0.2">
      <c r="A45" s="65" t="s">
        <v>67</v>
      </c>
      <c r="B45" s="65" t="s">
        <v>20</v>
      </c>
      <c r="C45">
        <v>2.8368794326241134E-2</v>
      </c>
    </row>
    <row r="46" spans="1:3" x14ac:dyDescent="0.2">
      <c r="A46" s="65" t="s">
        <v>67</v>
      </c>
      <c r="B46" t="s">
        <v>11</v>
      </c>
      <c r="C46">
        <v>2.8368794326241134E-2</v>
      </c>
    </row>
    <row r="47" spans="1:3" x14ac:dyDescent="0.2">
      <c r="A47" s="65" t="s">
        <v>67</v>
      </c>
      <c r="B47" t="s">
        <v>12</v>
      </c>
      <c r="C47">
        <v>0</v>
      </c>
    </row>
    <row r="48" spans="1:3" x14ac:dyDescent="0.2">
      <c r="A48" s="65" t="s">
        <v>67</v>
      </c>
      <c r="B48" t="s">
        <v>27</v>
      </c>
      <c r="C48">
        <v>2.8368794326241134E-2</v>
      </c>
    </row>
    <row r="49" spans="1:3" x14ac:dyDescent="0.2">
      <c r="A49" s="65" t="s">
        <v>67</v>
      </c>
      <c r="B49" t="s">
        <v>26</v>
      </c>
      <c r="C49">
        <v>2.8368794326241134E-2</v>
      </c>
    </row>
    <row r="50" spans="1:3" x14ac:dyDescent="0.2">
      <c r="A50" s="65" t="s">
        <v>67</v>
      </c>
      <c r="B50" t="s">
        <v>28</v>
      </c>
      <c r="C50">
        <v>2.8368794326241134E-2</v>
      </c>
    </row>
    <row r="51" spans="1:3" x14ac:dyDescent="0.2">
      <c r="A51" s="65" t="s">
        <v>67</v>
      </c>
      <c r="B51" t="s">
        <v>29</v>
      </c>
      <c r="C51">
        <v>2.8368794326241134E-2</v>
      </c>
    </row>
    <row r="52" spans="1:3" x14ac:dyDescent="0.2">
      <c r="A52" t="s">
        <v>83</v>
      </c>
      <c r="B52" t="s">
        <v>15</v>
      </c>
      <c r="C52">
        <v>7.0921985815602835E-3</v>
      </c>
    </row>
    <row r="53" spans="1:3" x14ac:dyDescent="0.2">
      <c r="A53" t="s">
        <v>83</v>
      </c>
      <c r="B53" t="s">
        <v>14</v>
      </c>
      <c r="C53">
        <v>7.0921985815602835E-3</v>
      </c>
    </row>
    <row r="54" spans="1:3" x14ac:dyDescent="0.2">
      <c r="A54" t="s">
        <v>83</v>
      </c>
      <c r="B54" s="56" t="s">
        <v>125</v>
      </c>
      <c r="C54">
        <v>7.0921985815602835E-3</v>
      </c>
    </row>
    <row r="55" spans="1:3" x14ac:dyDescent="0.2">
      <c r="A55" t="s">
        <v>84</v>
      </c>
      <c r="B55" t="s">
        <v>21</v>
      </c>
      <c r="C55">
        <v>2.8368794326241134E-2</v>
      </c>
    </row>
    <row r="56" spans="1:3" x14ac:dyDescent="0.2">
      <c r="A56" t="s">
        <v>84</v>
      </c>
      <c r="B56" t="s">
        <v>22</v>
      </c>
      <c r="C56">
        <v>2.8368794326241134E-2</v>
      </c>
    </row>
    <row r="57" spans="1:3" x14ac:dyDescent="0.2">
      <c r="A57" t="s">
        <v>84</v>
      </c>
      <c r="B57" s="56" t="s">
        <v>126</v>
      </c>
      <c r="C57">
        <v>0</v>
      </c>
    </row>
    <row r="58" spans="1:3" x14ac:dyDescent="0.2">
      <c r="A58" t="s">
        <v>84</v>
      </c>
      <c r="B58" s="56" t="s">
        <v>127</v>
      </c>
      <c r="C58">
        <v>0</v>
      </c>
    </row>
    <row r="59" spans="1:3" x14ac:dyDescent="0.2">
      <c r="A59" t="s">
        <v>84</v>
      </c>
      <c r="B59" s="56" t="s">
        <v>128</v>
      </c>
      <c r="C59">
        <v>0</v>
      </c>
    </row>
    <row r="60" spans="1:3" x14ac:dyDescent="0.2">
      <c r="A60" t="s">
        <v>90</v>
      </c>
      <c r="B60" t="s">
        <v>34</v>
      </c>
      <c r="C60">
        <v>2.8368794326241134E-2</v>
      </c>
    </row>
    <row r="61" spans="1:3" x14ac:dyDescent="0.2">
      <c r="A61" t="s">
        <v>90</v>
      </c>
      <c r="B61" t="s">
        <v>35</v>
      </c>
      <c r="C61">
        <v>2.8368794326241134E-2</v>
      </c>
    </row>
    <row r="62" spans="1:3" x14ac:dyDescent="0.2">
      <c r="A62" t="s">
        <v>90</v>
      </c>
      <c r="B62" t="s">
        <v>36</v>
      </c>
      <c r="C62">
        <v>2.8368794326241134E-2</v>
      </c>
    </row>
    <row r="63" spans="1:3" x14ac:dyDescent="0.2">
      <c r="A63" t="s">
        <v>90</v>
      </c>
      <c r="B63" t="s">
        <v>37</v>
      </c>
      <c r="C63">
        <v>2.8368794326241134E-2</v>
      </c>
    </row>
    <row r="64" spans="1:3" x14ac:dyDescent="0.2">
      <c r="A64" t="s">
        <v>90</v>
      </c>
      <c r="B64" t="s">
        <v>38</v>
      </c>
      <c r="C64">
        <v>2.8368794326241134E-2</v>
      </c>
    </row>
    <row r="65" spans="1:3" x14ac:dyDescent="0.2">
      <c r="A65" t="s">
        <v>90</v>
      </c>
      <c r="B65" t="s">
        <v>39</v>
      </c>
      <c r="C65">
        <v>2.8368794326241134E-2</v>
      </c>
    </row>
    <row r="66" spans="1:3" x14ac:dyDescent="0.2">
      <c r="A66" t="s">
        <v>90</v>
      </c>
      <c r="B66" t="s">
        <v>40</v>
      </c>
      <c r="C66">
        <v>2.8368794326241134E-2</v>
      </c>
    </row>
  </sheetData>
  <phoneticPr fontId="17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3C14-E62B-4E42-8D85-5A7A0A1D9816}">
  <dimension ref="B1:F84"/>
  <sheetViews>
    <sheetView tabSelected="1" workbookViewId="0">
      <selection activeCell="B1" sqref="B1:F1048576"/>
    </sheetView>
  </sheetViews>
  <sheetFormatPr baseColWidth="10" defaultRowHeight="16" x14ac:dyDescent="0.2"/>
  <cols>
    <col min="2" max="2" width="32.1640625" bestFit="1" customWidth="1"/>
    <col min="3" max="3" width="14" bestFit="1" customWidth="1"/>
    <col min="5" max="5" width="66.5" customWidth="1"/>
    <col min="6" max="6" width="14.83203125" customWidth="1"/>
  </cols>
  <sheetData>
    <row r="1" spans="2:6" ht="17" thickBot="1" x14ac:dyDescent="0.25"/>
    <row r="2" spans="2:6" ht="19" thickBot="1" x14ac:dyDescent="0.25">
      <c r="B2" s="93" t="s">
        <v>92</v>
      </c>
      <c r="C2" s="94"/>
      <c r="E2" s="93" t="s">
        <v>91</v>
      </c>
      <c r="F2" s="94"/>
    </row>
    <row r="3" spans="2:6" ht="19" thickBot="1" x14ac:dyDescent="0.25">
      <c r="B3" s="31"/>
      <c r="C3" s="31"/>
      <c r="E3" s="31"/>
      <c r="F3" s="31"/>
    </row>
    <row r="4" spans="2:6" ht="19" thickBot="1" x14ac:dyDescent="0.25">
      <c r="B4" s="8" t="s">
        <v>41</v>
      </c>
      <c r="C4" s="28">
        <f>SUM(C5:C11)</f>
        <v>0.14285714399999999</v>
      </c>
      <c r="E4" s="46" t="s">
        <v>47</v>
      </c>
      <c r="F4" s="45">
        <v>0.20567375886524819</v>
      </c>
    </row>
    <row r="5" spans="2:6" x14ac:dyDescent="0.2">
      <c r="B5" s="79" t="s">
        <v>0</v>
      </c>
      <c r="C5" s="10">
        <v>1.5873016E-2</v>
      </c>
      <c r="E5" s="57" t="s">
        <v>0</v>
      </c>
      <c r="F5" s="42">
        <v>2.8368794326241134E-2</v>
      </c>
    </row>
    <row r="6" spans="2:6" x14ac:dyDescent="0.2">
      <c r="B6" s="80" t="s">
        <v>1</v>
      </c>
      <c r="C6" s="5">
        <v>1.5873016E-2</v>
      </c>
      <c r="E6" s="54" t="s">
        <v>109</v>
      </c>
      <c r="F6" s="43">
        <v>2.8368794326241134E-2</v>
      </c>
    </row>
    <row r="7" spans="2:6" x14ac:dyDescent="0.2">
      <c r="B7" s="80" t="s">
        <v>2</v>
      </c>
      <c r="C7" s="5">
        <v>1.5873016E-2</v>
      </c>
      <c r="E7" s="54" t="s">
        <v>110</v>
      </c>
      <c r="F7" s="43">
        <v>2.8368794326241134E-2</v>
      </c>
    </row>
    <row r="8" spans="2:6" x14ac:dyDescent="0.2">
      <c r="B8" s="80" t="s">
        <v>3</v>
      </c>
      <c r="C8" s="5">
        <v>1.5873016E-2</v>
      </c>
      <c r="E8" s="54" t="s">
        <v>111</v>
      </c>
      <c r="F8" s="43">
        <v>2.8368794326241134E-2</v>
      </c>
    </row>
    <row r="9" spans="2:6" x14ac:dyDescent="0.2">
      <c r="B9" s="80" t="s">
        <v>4</v>
      </c>
      <c r="C9" s="5">
        <v>3.1746032E-2</v>
      </c>
      <c r="E9" s="54" t="s">
        <v>112</v>
      </c>
      <c r="F9" s="43">
        <v>2.8368794326241134E-2</v>
      </c>
    </row>
    <row r="10" spans="2:6" x14ac:dyDescent="0.2">
      <c r="B10" s="80" t="s">
        <v>5</v>
      </c>
      <c r="C10" s="5">
        <v>3.1746032E-2</v>
      </c>
      <c r="E10" s="64" t="s">
        <v>131</v>
      </c>
      <c r="F10" s="43">
        <v>0</v>
      </c>
    </row>
    <row r="11" spans="2:6" ht="17" thickBot="1" x14ac:dyDescent="0.25">
      <c r="B11" s="19" t="s">
        <v>6</v>
      </c>
      <c r="C11" s="7">
        <v>1.5873016E-2</v>
      </c>
      <c r="E11" s="4" t="s">
        <v>113</v>
      </c>
      <c r="F11" s="43">
        <v>2.8368794326241134E-2</v>
      </c>
    </row>
    <row r="12" spans="2:6" ht="17" thickBot="1" x14ac:dyDescent="0.25">
      <c r="B12" s="11"/>
      <c r="C12" s="9"/>
      <c r="E12" s="16" t="s">
        <v>132</v>
      </c>
      <c r="F12" s="43">
        <v>0</v>
      </c>
    </row>
    <row r="13" spans="2:6" ht="19" thickBot="1" x14ac:dyDescent="0.25">
      <c r="B13" s="12" t="s">
        <v>42</v>
      </c>
      <c r="C13" s="61">
        <f>SUM(C14:C24)</f>
        <v>0.23809523999999999</v>
      </c>
      <c r="E13" s="54" t="s">
        <v>114</v>
      </c>
      <c r="F13" s="43">
        <v>2.8368794326241134E-2</v>
      </c>
    </row>
    <row r="14" spans="2:6" x14ac:dyDescent="0.2">
      <c r="B14" s="22" t="s">
        <v>7</v>
      </c>
      <c r="C14" s="10">
        <v>3.1746032E-2</v>
      </c>
      <c r="E14" s="64" t="s">
        <v>133</v>
      </c>
      <c r="F14" s="43">
        <v>0</v>
      </c>
    </row>
    <row r="15" spans="2:6" x14ac:dyDescent="0.2">
      <c r="B15" s="18" t="s">
        <v>143</v>
      </c>
      <c r="C15" s="48">
        <v>0</v>
      </c>
      <c r="E15" s="64" t="s">
        <v>149</v>
      </c>
      <c r="F15" s="43">
        <v>0</v>
      </c>
    </row>
    <row r="16" spans="2:6" x14ac:dyDescent="0.2">
      <c r="B16" s="18" t="s">
        <v>8</v>
      </c>
      <c r="C16" s="5">
        <v>3.1746032E-2</v>
      </c>
      <c r="E16" s="58" t="s">
        <v>115</v>
      </c>
      <c r="F16" s="50">
        <v>0</v>
      </c>
    </row>
    <row r="17" spans="2:6" x14ac:dyDescent="0.2">
      <c r="B17" s="80" t="s">
        <v>9</v>
      </c>
      <c r="C17" s="5">
        <v>3.1746032E-2</v>
      </c>
      <c r="E17" s="16" t="s">
        <v>116</v>
      </c>
      <c r="F17" s="49">
        <v>7.0921985815602835E-3</v>
      </c>
    </row>
    <row r="18" spans="2:6" x14ac:dyDescent="0.2">
      <c r="B18" s="18" t="s">
        <v>10</v>
      </c>
      <c r="C18" s="5">
        <v>1.5873016E-2</v>
      </c>
      <c r="E18" s="59" t="s">
        <v>135</v>
      </c>
      <c r="F18" s="43">
        <v>0</v>
      </c>
    </row>
    <row r="19" spans="2:6" x14ac:dyDescent="0.2">
      <c r="B19" s="18" t="s">
        <v>141</v>
      </c>
      <c r="C19" s="48">
        <v>0</v>
      </c>
      <c r="E19" s="59" t="s">
        <v>136</v>
      </c>
      <c r="F19" s="43">
        <v>0</v>
      </c>
    </row>
    <row r="20" spans="2:6" x14ac:dyDescent="0.2">
      <c r="B20" s="80" t="s">
        <v>11</v>
      </c>
      <c r="C20" s="5">
        <v>3.1746032E-2</v>
      </c>
      <c r="E20" s="59" t="s">
        <v>137</v>
      </c>
      <c r="F20" s="43">
        <v>0</v>
      </c>
    </row>
    <row r="21" spans="2:6" x14ac:dyDescent="0.2">
      <c r="B21" s="18" t="s">
        <v>12</v>
      </c>
      <c r="C21" s="5">
        <v>1.5873016E-2</v>
      </c>
      <c r="E21" s="59" t="s">
        <v>138</v>
      </c>
      <c r="F21" s="43">
        <v>0</v>
      </c>
    </row>
    <row r="22" spans="2:6" ht="17" thickBot="1" x14ac:dyDescent="0.25">
      <c r="B22" s="81" t="s">
        <v>13</v>
      </c>
      <c r="C22" s="5">
        <v>3.1746032E-2</v>
      </c>
      <c r="E22" s="60" t="s">
        <v>139</v>
      </c>
      <c r="F22" s="44">
        <v>0</v>
      </c>
    </row>
    <row r="23" spans="2:6" ht="17" thickBot="1" x14ac:dyDescent="0.25">
      <c r="B23" s="18" t="s">
        <v>14</v>
      </c>
      <c r="C23" s="5">
        <v>1.5873016E-2</v>
      </c>
    </row>
    <row r="24" spans="2:6" ht="19" thickBot="1" x14ac:dyDescent="0.25">
      <c r="B24" s="18" t="s">
        <v>15</v>
      </c>
      <c r="C24" s="5">
        <v>3.1746032E-2</v>
      </c>
      <c r="E24" s="8" t="s">
        <v>48</v>
      </c>
      <c r="F24" s="25">
        <v>2.8368794326241134E-2</v>
      </c>
    </row>
    <row r="25" spans="2:6" x14ac:dyDescent="0.2">
      <c r="B25" s="24" t="s">
        <v>142</v>
      </c>
      <c r="C25" s="48">
        <v>0</v>
      </c>
      <c r="E25" s="4" t="s">
        <v>129</v>
      </c>
      <c r="F25" s="5">
        <v>2.8368794326241134E-2</v>
      </c>
    </row>
    <row r="26" spans="2:6" ht="17" thickBot="1" x14ac:dyDescent="0.25">
      <c r="B26" s="83" t="s">
        <v>145</v>
      </c>
      <c r="C26" s="62">
        <v>0</v>
      </c>
      <c r="E26" s="47" t="s">
        <v>130</v>
      </c>
      <c r="F26" s="48">
        <v>0</v>
      </c>
    </row>
    <row r="27" spans="2:6" ht="17" thickBot="1" x14ac:dyDescent="0.25">
      <c r="B27" s="3"/>
      <c r="C27" s="3"/>
      <c r="E27" s="6" t="s">
        <v>134</v>
      </c>
      <c r="F27" s="7">
        <v>0</v>
      </c>
    </row>
    <row r="28" spans="2:6" ht="19" thickBot="1" x14ac:dyDescent="0.25">
      <c r="B28" s="12" t="s">
        <v>43</v>
      </c>
      <c r="C28" s="61">
        <f>SUM(C29:C39)</f>
        <v>0.20634920799999995</v>
      </c>
      <c r="E28" s="9"/>
      <c r="F28" s="9"/>
    </row>
    <row r="29" spans="2:6" ht="19" thickBot="1" x14ac:dyDescent="0.25">
      <c r="B29" s="22" t="s">
        <v>16</v>
      </c>
      <c r="C29" s="10">
        <v>1.5873016E-2</v>
      </c>
      <c r="E29" s="8" t="s">
        <v>49</v>
      </c>
      <c r="F29" s="25">
        <v>8.5106382978723402E-2</v>
      </c>
    </row>
    <row r="30" spans="2:6" x14ac:dyDescent="0.2">
      <c r="B30" s="80" t="s">
        <v>17</v>
      </c>
      <c r="C30" s="5">
        <v>3.1746032E-2</v>
      </c>
      <c r="E30" s="4" t="s">
        <v>53</v>
      </c>
      <c r="F30" s="43">
        <v>2.8368794326241134E-2</v>
      </c>
    </row>
    <row r="31" spans="2:6" x14ac:dyDescent="0.2">
      <c r="B31" s="18" t="s">
        <v>18</v>
      </c>
      <c r="C31" s="5">
        <v>3.1746032E-2</v>
      </c>
      <c r="E31" s="17" t="s">
        <v>54</v>
      </c>
      <c r="F31" s="43">
        <v>2.8368794326241134E-2</v>
      </c>
    </row>
    <row r="32" spans="2:6" x14ac:dyDescent="0.2">
      <c r="B32" s="80" t="s">
        <v>19</v>
      </c>
      <c r="C32" s="5">
        <v>3.1746032E-2</v>
      </c>
      <c r="E32" s="17" t="s">
        <v>55</v>
      </c>
      <c r="F32" s="43">
        <v>2.8368794326241134E-2</v>
      </c>
    </row>
    <row r="33" spans="2:6" x14ac:dyDescent="0.2">
      <c r="B33" s="80" t="s">
        <v>20</v>
      </c>
      <c r="C33" s="5">
        <v>1.5873016E-2</v>
      </c>
      <c r="E33" s="16" t="s">
        <v>56</v>
      </c>
      <c r="F33" s="49">
        <v>0</v>
      </c>
    </row>
    <row r="34" spans="2:6" ht="17" thickBot="1" x14ac:dyDescent="0.25">
      <c r="B34" s="81" t="s">
        <v>21</v>
      </c>
      <c r="C34" s="5">
        <v>1.5873016E-2</v>
      </c>
      <c r="E34" s="21" t="s">
        <v>57</v>
      </c>
      <c r="F34" s="53">
        <v>0</v>
      </c>
    </row>
    <row r="35" spans="2:6" ht="17" thickBot="1" x14ac:dyDescent="0.25">
      <c r="B35" s="81" t="s">
        <v>22</v>
      </c>
      <c r="C35" s="5">
        <v>1.5873016E-2</v>
      </c>
      <c r="E35" s="9"/>
      <c r="F35" s="9"/>
    </row>
    <row r="36" spans="2:6" ht="19" thickBot="1" x14ac:dyDescent="0.25">
      <c r="B36" s="24" t="s">
        <v>126</v>
      </c>
      <c r="C36" s="48">
        <v>0</v>
      </c>
      <c r="E36" s="8" t="s">
        <v>58</v>
      </c>
      <c r="F36" s="25">
        <v>5.6737588652482268E-2</v>
      </c>
    </row>
    <row r="37" spans="2:6" x14ac:dyDescent="0.2">
      <c r="B37" s="18" t="s">
        <v>23</v>
      </c>
      <c r="C37" s="5">
        <v>1.5873016E-2</v>
      </c>
      <c r="E37" s="47" t="s">
        <v>59</v>
      </c>
      <c r="F37" s="39">
        <v>0</v>
      </c>
    </row>
    <row r="38" spans="2:6" x14ac:dyDescent="0.2">
      <c r="B38" s="80" t="s">
        <v>24</v>
      </c>
      <c r="C38" s="5">
        <v>1.5873016E-2</v>
      </c>
      <c r="E38" s="47" t="s">
        <v>60</v>
      </c>
      <c r="F38" s="39">
        <v>0</v>
      </c>
    </row>
    <row r="39" spans="2:6" x14ac:dyDescent="0.2">
      <c r="B39" s="80" t="s">
        <v>25</v>
      </c>
      <c r="C39" s="5">
        <v>1.5873016E-2</v>
      </c>
      <c r="E39" s="47" t="s">
        <v>61</v>
      </c>
      <c r="F39" s="39">
        <v>0</v>
      </c>
    </row>
    <row r="40" spans="2:6" x14ac:dyDescent="0.2">
      <c r="B40" s="18" t="s">
        <v>122</v>
      </c>
      <c r="C40" s="5">
        <v>0</v>
      </c>
      <c r="E40" s="54" t="s">
        <v>62</v>
      </c>
      <c r="F40" s="43">
        <v>2.8368794326241134E-2</v>
      </c>
    </row>
    <row r="41" spans="2:6" x14ac:dyDescent="0.2">
      <c r="B41" s="18" t="s">
        <v>123</v>
      </c>
      <c r="C41" s="5">
        <v>0</v>
      </c>
      <c r="E41" s="4" t="s">
        <v>64</v>
      </c>
      <c r="F41" s="43">
        <v>0</v>
      </c>
    </row>
    <row r="42" spans="2:6" ht="17" thickBot="1" x14ac:dyDescent="0.25">
      <c r="B42" s="19" t="s">
        <v>140</v>
      </c>
      <c r="C42" s="7">
        <v>0</v>
      </c>
      <c r="E42" s="54" t="s">
        <v>65</v>
      </c>
      <c r="F42" s="43">
        <v>2.8368794326241134E-2</v>
      </c>
    </row>
    <row r="43" spans="2:6" x14ac:dyDescent="0.2">
      <c r="B43" s="3"/>
      <c r="C43" s="3"/>
      <c r="E43" s="4" t="s">
        <v>66</v>
      </c>
      <c r="F43" s="43">
        <v>0</v>
      </c>
    </row>
    <row r="44" spans="2:6" ht="17" thickBot="1" x14ac:dyDescent="0.25">
      <c r="B44" s="3"/>
      <c r="C44" s="3"/>
      <c r="E44" s="21" t="s">
        <v>63</v>
      </c>
      <c r="F44" s="53">
        <v>0</v>
      </c>
    </row>
    <row r="45" spans="2:6" ht="19" thickBot="1" x14ac:dyDescent="0.25">
      <c r="B45" s="13" t="s">
        <v>44</v>
      </c>
      <c r="C45" s="28">
        <f>SUM(C46:C50)</f>
        <v>7.9365080000000005E-2</v>
      </c>
    </row>
    <row r="46" spans="2:6" ht="19" thickBot="1" x14ac:dyDescent="0.25">
      <c r="B46" s="80" t="s">
        <v>26</v>
      </c>
      <c r="C46" s="5">
        <v>1.5873016E-2</v>
      </c>
      <c r="E46" s="8" t="s">
        <v>67</v>
      </c>
      <c r="F46" s="25">
        <v>0.34751773049645379</v>
      </c>
    </row>
    <row r="47" spans="2:6" x14ac:dyDescent="0.2">
      <c r="B47" s="18" t="s">
        <v>27</v>
      </c>
      <c r="C47" s="5">
        <v>1.5873016E-2</v>
      </c>
      <c r="E47" s="58" t="s">
        <v>68</v>
      </c>
      <c r="F47" s="49">
        <v>2.8368794326241134E-2</v>
      </c>
    </row>
    <row r="48" spans="2:6" x14ac:dyDescent="0.2">
      <c r="B48" s="80" t="s">
        <v>28</v>
      </c>
      <c r="C48" s="5">
        <v>1.5873016E-2</v>
      </c>
      <c r="E48" s="58" t="s">
        <v>69</v>
      </c>
      <c r="F48" s="49">
        <v>2.8368794326241134E-2</v>
      </c>
    </row>
    <row r="49" spans="2:6" x14ac:dyDescent="0.2">
      <c r="B49" s="80" t="s">
        <v>29</v>
      </c>
      <c r="C49" s="5">
        <v>1.5873016E-2</v>
      </c>
      <c r="E49" s="54" t="s">
        <v>70</v>
      </c>
      <c r="F49" s="43">
        <v>2.8368794326241134E-2</v>
      </c>
    </row>
    <row r="50" spans="2:6" ht="17" thickBot="1" x14ac:dyDescent="0.25">
      <c r="B50" s="20" t="s">
        <v>30</v>
      </c>
      <c r="C50" s="7">
        <v>1.5873016E-2</v>
      </c>
      <c r="E50" s="16" t="s">
        <v>71</v>
      </c>
      <c r="F50" s="49">
        <v>0</v>
      </c>
    </row>
    <row r="51" spans="2:6" ht="17" thickBot="1" x14ac:dyDescent="0.25">
      <c r="B51" s="11"/>
      <c r="C51" s="9"/>
      <c r="E51" s="4" t="s">
        <v>72</v>
      </c>
      <c r="F51" s="43">
        <v>0</v>
      </c>
    </row>
    <row r="52" spans="2:6" ht="19" thickBot="1" x14ac:dyDescent="0.25">
      <c r="B52" s="13" t="s">
        <v>45</v>
      </c>
      <c r="C52" s="28">
        <f>SUM(C53:C55)</f>
        <v>4.7619047999999997E-2</v>
      </c>
      <c r="E52" s="54" t="s">
        <v>73</v>
      </c>
      <c r="F52" s="43">
        <v>2.8368794326241134E-2</v>
      </c>
    </row>
    <row r="53" spans="2:6" x14ac:dyDescent="0.2">
      <c r="B53" s="80" t="s">
        <v>31</v>
      </c>
      <c r="C53" s="5">
        <v>1.5873016E-2</v>
      </c>
      <c r="E53" s="47" t="s">
        <v>74</v>
      </c>
      <c r="F53" s="49">
        <v>7.0921985815602835E-3</v>
      </c>
    </row>
    <row r="54" spans="2:6" x14ac:dyDescent="0.2">
      <c r="B54" s="18" t="s">
        <v>32</v>
      </c>
      <c r="C54" s="5">
        <v>1.5873016E-2</v>
      </c>
      <c r="E54" s="55" t="s">
        <v>75</v>
      </c>
      <c r="F54" s="43">
        <v>2.8368794326241134E-2</v>
      </c>
    </row>
    <row r="55" spans="2:6" ht="17" thickBot="1" x14ac:dyDescent="0.25">
      <c r="B55" s="82" t="s">
        <v>33</v>
      </c>
      <c r="C55" s="7">
        <v>1.5873016E-2</v>
      </c>
      <c r="E55" s="47" t="s">
        <v>76</v>
      </c>
      <c r="F55" s="39">
        <v>2.8368794326241134E-2</v>
      </c>
    </row>
    <row r="56" spans="2:6" ht="17" thickBot="1" x14ac:dyDescent="0.25">
      <c r="B56" s="11"/>
      <c r="C56" s="9"/>
      <c r="E56" s="55" t="s">
        <v>77</v>
      </c>
      <c r="F56" s="43">
        <v>2.8368794326241134E-2</v>
      </c>
    </row>
    <row r="57" spans="2:6" ht="19" thickBot="1" x14ac:dyDescent="0.25">
      <c r="B57" s="13" t="s">
        <v>46</v>
      </c>
      <c r="C57" s="27">
        <f>SUM(C58:C64)</f>
        <v>0.28571428799999998</v>
      </c>
      <c r="E57" s="55" t="s">
        <v>78</v>
      </c>
      <c r="F57" s="43">
        <v>2.8368794326241134E-2</v>
      </c>
    </row>
    <row r="58" spans="2:6" x14ac:dyDescent="0.2">
      <c r="B58" s="18" t="s">
        <v>34</v>
      </c>
      <c r="C58" s="5">
        <v>4.7619047999999997E-2</v>
      </c>
      <c r="E58" s="15" t="s">
        <v>79</v>
      </c>
      <c r="F58" s="43">
        <v>0</v>
      </c>
    </row>
    <row r="59" spans="2:6" x14ac:dyDescent="0.2">
      <c r="B59" s="18" t="s">
        <v>35</v>
      </c>
      <c r="C59" s="5">
        <v>4.7619047999999997E-2</v>
      </c>
      <c r="E59" s="4" t="s">
        <v>105</v>
      </c>
      <c r="F59" s="43">
        <v>2.8368794326241134E-2</v>
      </c>
    </row>
    <row r="60" spans="2:6" x14ac:dyDescent="0.2">
      <c r="B60" s="18" t="s">
        <v>36</v>
      </c>
      <c r="C60" s="5">
        <v>4.7619047999999997E-2</v>
      </c>
      <c r="E60" s="54" t="s">
        <v>106</v>
      </c>
      <c r="F60" s="43">
        <v>2.8368794326241134E-2</v>
      </c>
    </row>
    <row r="61" spans="2:6" x14ac:dyDescent="0.2">
      <c r="B61" s="18" t="s">
        <v>37</v>
      </c>
      <c r="C61" s="5">
        <v>4.7619047999999997E-2</v>
      </c>
      <c r="E61" s="54" t="s">
        <v>107</v>
      </c>
      <c r="F61" s="43">
        <v>2.8368794326241134E-2</v>
      </c>
    </row>
    <row r="62" spans="2:6" ht="17" thickBot="1" x14ac:dyDescent="0.25">
      <c r="B62" s="18" t="s">
        <v>38</v>
      </c>
      <c r="C62" s="5">
        <v>4.7619047999999997E-2</v>
      </c>
      <c r="E62" s="100" t="s">
        <v>108</v>
      </c>
      <c r="F62" s="44">
        <v>2.8368794326241134E-2</v>
      </c>
    </row>
    <row r="63" spans="2:6" ht="17" thickBot="1" x14ac:dyDescent="0.25">
      <c r="B63" s="18" t="s">
        <v>39</v>
      </c>
      <c r="C63" s="5">
        <v>4.7619047999999997E-2</v>
      </c>
    </row>
    <row r="64" spans="2:6" ht="19" thickBot="1" x14ac:dyDescent="0.25">
      <c r="B64" s="19" t="s">
        <v>40</v>
      </c>
      <c r="C64" s="7">
        <v>0</v>
      </c>
      <c r="E64" s="12" t="s">
        <v>83</v>
      </c>
      <c r="F64" s="25">
        <v>2.1276595744680851E-2</v>
      </c>
    </row>
    <row r="65" spans="2:6" x14ac:dyDescent="0.2">
      <c r="B65" s="2"/>
      <c r="C65" s="29">
        <f>SUM(C58:C64,C53:C55,C46:C50,C29:C39,C14:C24,C5:C11)</f>
        <v>1.0000000080000007</v>
      </c>
      <c r="E65" s="23" t="s">
        <v>80</v>
      </c>
      <c r="F65" s="98">
        <v>7.0921985815602835E-3</v>
      </c>
    </row>
    <row r="66" spans="2:6" x14ac:dyDescent="0.2">
      <c r="E66" s="14" t="s">
        <v>81</v>
      </c>
      <c r="F66" s="9">
        <v>7.0921985815602835E-3</v>
      </c>
    </row>
    <row r="67" spans="2:6" ht="17" thickBot="1" x14ac:dyDescent="0.25">
      <c r="E67" s="21" t="s">
        <v>82</v>
      </c>
      <c r="F67" s="96">
        <v>7.0921985815602835E-3</v>
      </c>
    </row>
    <row r="68" spans="2:6" ht="17" thickBot="1" x14ac:dyDescent="0.25"/>
    <row r="69" spans="2:6" ht="19" thickBot="1" x14ac:dyDescent="0.25">
      <c r="E69" s="46" t="s">
        <v>84</v>
      </c>
      <c r="F69" s="45">
        <v>5.6737588652482268E-2</v>
      </c>
    </row>
    <row r="70" spans="2:6" x14ac:dyDescent="0.2">
      <c r="E70" s="101" t="s">
        <v>85</v>
      </c>
      <c r="F70" s="99">
        <v>2.8368794326241134E-2</v>
      </c>
    </row>
    <row r="71" spans="2:6" x14ac:dyDescent="0.2">
      <c r="E71" s="58" t="s">
        <v>86</v>
      </c>
      <c r="F71" s="95">
        <v>2.8368794326241134E-2</v>
      </c>
    </row>
    <row r="72" spans="2:6" x14ac:dyDescent="0.2">
      <c r="E72" s="16" t="s">
        <v>87</v>
      </c>
      <c r="F72" s="95">
        <v>0</v>
      </c>
    </row>
    <row r="73" spans="2:6" x14ac:dyDescent="0.2">
      <c r="E73" s="16" t="s">
        <v>88</v>
      </c>
      <c r="F73" s="95">
        <v>0</v>
      </c>
    </row>
    <row r="74" spans="2:6" ht="17" thickBot="1" x14ac:dyDescent="0.25">
      <c r="E74" s="21" t="s">
        <v>89</v>
      </c>
      <c r="F74" s="96">
        <v>0</v>
      </c>
    </row>
    <row r="75" spans="2:6" ht="17" thickBot="1" x14ac:dyDescent="0.25"/>
    <row r="76" spans="2:6" ht="19" thickBot="1" x14ac:dyDescent="0.25">
      <c r="E76" s="13" t="s">
        <v>90</v>
      </c>
      <c r="F76" s="25">
        <v>0.1985815602836879</v>
      </c>
    </row>
    <row r="77" spans="2:6" x14ac:dyDescent="0.2">
      <c r="E77" s="4" t="s">
        <v>98</v>
      </c>
      <c r="F77" s="9">
        <v>2.8368794326241134E-2</v>
      </c>
    </row>
    <row r="78" spans="2:6" x14ac:dyDescent="0.2">
      <c r="E78" s="4" t="s">
        <v>99</v>
      </c>
      <c r="F78" s="9">
        <v>2.8368794326241134E-2</v>
      </c>
    </row>
    <row r="79" spans="2:6" x14ac:dyDescent="0.2">
      <c r="E79" s="4" t="s">
        <v>100</v>
      </c>
      <c r="F79" s="9">
        <v>2.8368794326241134E-2</v>
      </c>
    </row>
    <row r="80" spans="2:6" x14ac:dyDescent="0.2">
      <c r="E80" s="4" t="s">
        <v>101</v>
      </c>
      <c r="F80" s="9">
        <v>2.8368794326241134E-2</v>
      </c>
    </row>
    <row r="81" spans="5:6" x14ac:dyDescent="0.2">
      <c r="E81" s="4" t="s">
        <v>102</v>
      </c>
      <c r="F81" s="9">
        <v>2.8368794326241134E-2</v>
      </c>
    </row>
    <row r="82" spans="5:6" x14ac:dyDescent="0.2">
      <c r="E82" s="4" t="s">
        <v>103</v>
      </c>
      <c r="F82" s="9">
        <v>2.8368794326241134E-2</v>
      </c>
    </row>
    <row r="83" spans="5:6" ht="17" thickBot="1" x14ac:dyDescent="0.25">
      <c r="E83" s="6" t="s">
        <v>104</v>
      </c>
      <c r="F83" s="97">
        <v>2.8368794326241134E-2</v>
      </c>
    </row>
    <row r="84" spans="5:6" ht="17" thickBot="1" x14ac:dyDescent="0.25">
      <c r="E84" s="1"/>
      <c r="F84" s="26">
        <f>SUM(F5:F17,F25:F27,F30:F34,F37:F44,F47:F62,F65:F67,F70:F74,F77:F83)</f>
        <v>1.0000000000000004</v>
      </c>
    </row>
  </sheetData>
  <mergeCells count="2">
    <mergeCell ref="B2:C2"/>
    <mergeCell ref="E2:F2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E6FA-0BA2-414A-BC76-9C6F12BCE533}">
  <dimension ref="A1:C57"/>
  <sheetViews>
    <sheetView zoomScale="190" zoomScaleNormal="190" workbookViewId="0">
      <selection activeCell="B13" sqref="B13"/>
    </sheetView>
  </sheetViews>
  <sheetFormatPr baseColWidth="10" defaultRowHeight="16" x14ac:dyDescent="0.2"/>
  <cols>
    <col min="1" max="1" width="21.6640625" customWidth="1"/>
    <col min="2" max="2" width="43.33203125" customWidth="1"/>
  </cols>
  <sheetData>
    <row r="1" spans="1:3" x14ac:dyDescent="0.2">
      <c r="A1" t="s">
        <v>93</v>
      </c>
      <c r="B1" t="s">
        <v>94</v>
      </c>
      <c r="C1" t="s">
        <v>95</v>
      </c>
    </row>
    <row r="2" spans="1:3" x14ac:dyDescent="0.2">
      <c r="A2" t="s">
        <v>47</v>
      </c>
      <c r="B2" t="s">
        <v>0</v>
      </c>
      <c r="C2">
        <v>1.5873016E-2</v>
      </c>
    </row>
    <row r="3" spans="1:3" x14ac:dyDescent="0.2">
      <c r="A3" t="s">
        <v>47</v>
      </c>
      <c r="B3" t="s">
        <v>109</v>
      </c>
      <c r="C3">
        <v>1.5873016E-2</v>
      </c>
    </row>
    <row r="4" spans="1:3" x14ac:dyDescent="0.2">
      <c r="A4" t="s">
        <v>47</v>
      </c>
      <c r="B4" t="s">
        <v>110</v>
      </c>
      <c r="C4">
        <v>1.5873016E-2</v>
      </c>
    </row>
    <row r="5" spans="1:3" x14ac:dyDescent="0.2">
      <c r="A5" t="s">
        <v>47</v>
      </c>
      <c r="B5" t="s">
        <v>111</v>
      </c>
      <c r="C5">
        <v>3.1746032E-2</v>
      </c>
    </row>
    <row r="6" spans="1:3" x14ac:dyDescent="0.2">
      <c r="A6" t="s">
        <v>47</v>
      </c>
      <c r="B6" t="s">
        <v>112</v>
      </c>
      <c r="C6">
        <v>1.5873016E-2</v>
      </c>
    </row>
    <row r="7" spans="1:3" x14ac:dyDescent="0.2">
      <c r="A7" t="s">
        <v>47</v>
      </c>
      <c r="B7" t="s">
        <v>113</v>
      </c>
      <c r="C7">
        <v>1.5873016E-2</v>
      </c>
    </row>
    <row r="8" spans="1:3" x14ac:dyDescent="0.2">
      <c r="A8" t="s">
        <v>47</v>
      </c>
      <c r="B8" t="s">
        <v>114</v>
      </c>
      <c r="C8">
        <v>1.5873016E-2</v>
      </c>
    </row>
    <row r="9" spans="1:3" x14ac:dyDescent="0.2">
      <c r="A9" t="s">
        <v>47</v>
      </c>
      <c r="B9" t="s">
        <v>115</v>
      </c>
      <c r="C9">
        <v>0</v>
      </c>
    </row>
    <row r="10" spans="1:3" x14ac:dyDescent="0.2">
      <c r="A10" t="s">
        <v>47</v>
      </c>
      <c r="B10" t="s">
        <v>116</v>
      </c>
      <c r="C10">
        <v>1.5873016E-2</v>
      </c>
    </row>
    <row r="11" spans="1:3" x14ac:dyDescent="0.2">
      <c r="A11" t="s">
        <v>48</v>
      </c>
      <c r="B11" t="s">
        <v>50</v>
      </c>
      <c r="C11">
        <v>3.1746032E-2</v>
      </c>
    </row>
    <row r="12" spans="1:3" x14ac:dyDescent="0.2">
      <c r="A12" t="s">
        <v>48</v>
      </c>
      <c r="B12" t="s">
        <v>51</v>
      </c>
      <c r="C12">
        <v>0</v>
      </c>
    </row>
    <row r="13" spans="1:3" x14ac:dyDescent="0.2">
      <c r="A13" t="s">
        <v>48</v>
      </c>
      <c r="B13" t="s">
        <v>52</v>
      </c>
      <c r="C13">
        <v>1.5873016E-2</v>
      </c>
    </row>
    <row r="14" spans="1:3" x14ac:dyDescent="0.2">
      <c r="A14" t="s">
        <v>49</v>
      </c>
      <c r="B14" t="s">
        <v>53</v>
      </c>
      <c r="C14">
        <v>1.5873016E-2</v>
      </c>
    </row>
    <row r="15" spans="1:3" x14ac:dyDescent="0.2">
      <c r="A15" t="s">
        <v>49</v>
      </c>
      <c r="B15" t="s">
        <v>54</v>
      </c>
      <c r="C15">
        <v>1.5873016E-2</v>
      </c>
    </row>
    <row r="16" spans="1:3" x14ac:dyDescent="0.2">
      <c r="A16" t="s">
        <v>49</v>
      </c>
      <c r="B16" t="s">
        <v>55</v>
      </c>
      <c r="C16">
        <v>1.5873016E-2</v>
      </c>
    </row>
    <row r="17" spans="1:3" x14ac:dyDescent="0.2">
      <c r="A17" t="s">
        <v>49</v>
      </c>
      <c r="B17" t="s">
        <v>56</v>
      </c>
      <c r="C17">
        <v>0</v>
      </c>
    </row>
    <row r="18" spans="1:3" x14ac:dyDescent="0.2">
      <c r="A18" t="s">
        <v>49</v>
      </c>
      <c r="B18" t="s">
        <v>57</v>
      </c>
      <c r="C18">
        <v>0</v>
      </c>
    </row>
    <row r="19" spans="1:3" x14ac:dyDescent="0.2">
      <c r="A19" t="s">
        <v>58</v>
      </c>
      <c r="B19" t="s">
        <v>59</v>
      </c>
      <c r="C19">
        <v>0</v>
      </c>
    </row>
    <row r="20" spans="1:3" x14ac:dyDescent="0.2">
      <c r="A20" t="s">
        <v>58</v>
      </c>
      <c r="B20" t="s">
        <v>60</v>
      </c>
      <c r="C20">
        <v>0</v>
      </c>
    </row>
    <row r="21" spans="1:3" x14ac:dyDescent="0.2">
      <c r="A21" t="s">
        <v>58</v>
      </c>
      <c r="B21" t="s">
        <v>61</v>
      </c>
      <c r="C21">
        <v>0</v>
      </c>
    </row>
    <row r="22" spans="1:3" x14ac:dyDescent="0.2">
      <c r="A22" t="s">
        <v>58</v>
      </c>
      <c r="B22" t="s">
        <v>62</v>
      </c>
      <c r="C22">
        <v>3.1746032E-2</v>
      </c>
    </row>
    <row r="23" spans="1:3" x14ac:dyDescent="0.2">
      <c r="A23" t="s">
        <v>58</v>
      </c>
      <c r="B23" t="s">
        <v>64</v>
      </c>
      <c r="C23">
        <v>3.1746032E-2</v>
      </c>
    </row>
    <row r="24" spans="1:3" x14ac:dyDescent="0.2">
      <c r="A24" t="s">
        <v>58</v>
      </c>
      <c r="B24" t="s">
        <v>65</v>
      </c>
      <c r="C24">
        <v>3.1746032E-2</v>
      </c>
    </row>
    <row r="25" spans="1:3" x14ac:dyDescent="0.2">
      <c r="A25" t="s">
        <v>58</v>
      </c>
      <c r="B25" t="s">
        <v>66</v>
      </c>
      <c r="C25">
        <v>3.1746032E-2</v>
      </c>
    </row>
    <row r="26" spans="1:3" x14ac:dyDescent="0.2">
      <c r="A26" t="s">
        <v>58</v>
      </c>
      <c r="B26" t="s">
        <v>63</v>
      </c>
      <c r="C26">
        <v>1.5873016E-2</v>
      </c>
    </row>
    <row r="27" spans="1:3" x14ac:dyDescent="0.2">
      <c r="A27" t="s">
        <v>67</v>
      </c>
      <c r="B27" t="s">
        <v>68</v>
      </c>
      <c r="C27">
        <v>1.5873016E-2</v>
      </c>
    </row>
    <row r="28" spans="1:3" x14ac:dyDescent="0.2">
      <c r="A28" t="s">
        <v>67</v>
      </c>
      <c r="B28" t="s">
        <v>69</v>
      </c>
      <c r="C28">
        <v>1.5873016E-2</v>
      </c>
    </row>
    <row r="29" spans="1:3" x14ac:dyDescent="0.2">
      <c r="A29" t="s">
        <v>67</v>
      </c>
      <c r="B29" t="s">
        <v>70</v>
      </c>
      <c r="C29">
        <v>1.5873016E-2</v>
      </c>
    </row>
    <row r="30" spans="1:3" x14ac:dyDescent="0.2">
      <c r="A30" t="s">
        <v>67</v>
      </c>
      <c r="B30" t="s">
        <v>71</v>
      </c>
      <c r="C30">
        <v>0</v>
      </c>
    </row>
    <row r="31" spans="1:3" x14ac:dyDescent="0.2">
      <c r="A31" t="s">
        <v>67</v>
      </c>
      <c r="B31" t="s">
        <v>72</v>
      </c>
      <c r="C31">
        <v>1.5873016E-2</v>
      </c>
    </row>
    <row r="32" spans="1:3" x14ac:dyDescent="0.2">
      <c r="A32" t="s">
        <v>67</v>
      </c>
      <c r="B32" t="s">
        <v>73</v>
      </c>
      <c r="C32">
        <v>3.1746032E-2</v>
      </c>
    </row>
    <row r="33" spans="1:3" x14ac:dyDescent="0.2">
      <c r="A33" t="s">
        <v>67</v>
      </c>
      <c r="B33" t="s">
        <v>74</v>
      </c>
      <c r="C33">
        <v>1.5873016E-2</v>
      </c>
    </row>
    <row r="34" spans="1:3" x14ac:dyDescent="0.2">
      <c r="A34" t="s">
        <v>67</v>
      </c>
      <c r="B34" t="s">
        <v>75</v>
      </c>
      <c r="C34">
        <v>3.1746032E-2</v>
      </c>
    </row>
    <row r="35" spans="1:3" x14ac:dyDescent="0.2">
      <c r="A35" t="s">
        <v>67</v>
      </c>
      <c r="B35" t="s">
        <v>76</v>
      </c>
      <c r="C35">
        <v>1.5873016E-2</v>
      </c>
    </row>
    <row r="36" spans="1:3" x14ac:dyDescent="0.2">
      <c r="A36" t="s">
        <v>67</v>
      </c>
      <c r="B36" t="s">
        <v>77</v>
      </c>
      <c r="C36">
        <v>1.5873016E-2</v>
      </c>
    </row>
    <row r="37" spans="1:3" x14ac:dyDescent="0.2">
      <c r="A37" t="s">
        <v>67</v>
      </c>
      <c r="B37" t="s">
        <v>78</v>
      </c>
      <c r="C37">
        <v>3.1746032E-2</v>
      </c>
    </row>
    <row r="38" spans="1:3" x14ac:dyDescent="0.2">
      <c r="A38" t="s">
        <v>67</v>
      </c>
      <c r="B38" t="s">
        <v>79</v>
      </c>
      <c r="C38">
        <v>1.5873016E-2</v>
      </c>
    </row>
    <row r="39" spans="1:3" x14ac:dyDescent="0.2">
      <c r="A39" t="s">
        <v>67</v>
      </c>
      <c r="B39" t="s">
        <v>105</v>
      </c>
      <c r="C39">
        <v>1.5873016E-2</v>
      </c>
    </row>
    <row r="40" spans="1:3" x14ac:dyDescent="0.2">
      <c r="A40" t="s">
        <v>67</v>
      </c>
      <c r="B40" t="s">
        <v>106</v>
      </c>
      <c r="C40">
        <v>1.5873016E-2</v>
      </c>
    </row>
    <row r="41" spans="1:3" x14ac:dyDescent="0.2">
      <c r="A41" t="s">
        <v>67</v>
      </c>
      <c r="B41" t="s">
        <v>107</v>
      </c>
      <c r="C41">
        <v>1.5873016E-2</v>
      </c>
    </row>
    <row r="42" spans="1:3" x14ac:dyDescent="0.2">
      <c r="A42" t="s">
        <v>67</v>
      </c>
      <c r="B42" t="s">
        <v>108</v>
      </c>
      <c r="C42">
        <v>1.5873016E-2</v>
      </c>
    </row>
    <row r="43" spans="1:3" x14ac:dyDescent="0.2">
      <c r="A43" t="s">
        <v>83</v>
      </c>
      <c r="B43" t="s">
        <v>80</v>
      </c>
      <c r="C43">
        <v>3.1746032E-2</v>
      </c>
    </row>
    <row r="44" spans="1:3" x14ac:dyDescent="0.2">
      <c r="A44" t="s">
        <v>83</v>
      </c>
      <c r="B44" t="s">
        <v>81</v>
      </c>
      <c r="C44">
        <v>1.5873016E-2</v>
      </c>
    </row>
    <row r="45" spans="1:3" x14ac:dyDescent="0.2">
      <c r="A45" t="s">
        <v>83</v>
      </c>
      <c r="B45" t="s">
        <v>82</v>
      </c>
      <c r="C45">
        <v>0</v>
      </c>
    </row>
    <row r="46" spans="1:3" x14ac:dyDescent="0.2">
      <c r="A46" t="s">
        <v>84</v>
      </c>
      <c r="B46" t="s">
        <v>85</v>
      </c>
      <c r="C46">
        <v>0</v>
      </c>
    </row>
    <row r="47" spans="1:3" x14ac:dyDescent="0.2">
      <c r="A47" t="s">
        <v>84</v>
      </c>
      <c r="B47" t="s">
        <v>86</v>
      </c>
      <c r="C47">
        <v>0</v>
      </c>
    </row>
    <row r="48" spans="1:3" x14ac:dyDescent="0.2">
      <c r="A48" t="s">
        <v>84</v>
      </c>
      <c r="B48" t="s">
        <v>87</v>
      </c>
      <c r="C48">
        <v>0</v>
      </c>
    </row>
    <row r="49" spans="1:3" x14ac:dyDescent="0.2">
      <c r="A49" t="s">
        <v>84</v>
      </c>
      <c r="B49" t="s">
        <v>88</v>
      </c>
      <c r="C49">
        <v>0</v>
      </c>
    </row>
    <row r="50" spans="1:3" x14ac:dyDescent="0.2">
      <c r="A50" t="s">
        <v>84</v>
      </c>
      <c r="B50" t="s">
        <v>89</v>
      </c>
      <c r="C50">
        <v>0</v>
      </c>
    </row>
    <row r="51" spans="1:3" x14ac:dyDescent="0.2">
      <c r="A51" t="s">
        <v>90</v>
      </c>
      <c r="B51" t="s">
        <v>98</v>
      </c>
      <c r="C51">
        <v>4.7619047999999997E-2</v>
      </c>
    </row>
    <row r="52" spans="1:3" x14ac:dyDescent="0.2">
      <c r="A52" t="s">
        <v>90</v>
      </c>
      <c r="B52" t="s">
        <v>99</v>
      </c>
      <c r="C52">
        <v>4.7619047999999997E-2</v>
      </c>
    </row>
    <row r="53" spans="1:3" x14ac:dyDescent="0.2">
      <c r="A53" t="s">
        <v>90</v>
      </c>
      <c r="B53" t="s">
        <v>100</v>
      </c>
      <c r="C53">
        <v>4.7619047999999997E-2</v>
      </c>
    </row>
    <row r="54" spans="1:3" x14ac:dyDescent="0.2">
      <c r="A54" t="s">
        <v>90</v>
      </c>
      <c r="B54" t="s">
        <v>101</v>
      </c>
      <c r="C54">
        <v>4.7619047999999997E-2</v>
      </c>
    </row>
    <row r="55" spans="1:3" x14ac:dyDescent="0.2">
      <c r="A55" t="s">
        <v>90</v>
      </c>
      <c r="B55" t="s">
        <v>102</v>
      </c>
      <c r="C55">
        <v>4.7619047999999997E-2</v>
      </c>
    </row>
    <row r="56" spans="1:3" x14ac:dyDescent="0.2">
      <c r="A56" t="s">
        <v>90</v>
      </c>
      <c r="B56" t="s">
        <v>103</v>
      </c>
      <c r="C56">
        <v>4.7619047999999997E-2</v>
      </c>
    </row>
    <row r="57" spans="1:3" x14ac:dyDescent="0.2">
      <c r="A57" t="s">
        <v>90</v>
      </c>
      <c r="B57" t="s">
        <v>104</v>
      </c>
      <c r="C57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V1 V2 Mapping</vt:lpstr>
      <vt:lpstr>V1 Spec</vt:lpstr>
      <vt:lpstr>V1.5 Spec</vt:lpstr>
      <vt:lpstr>Sheet1</vt:lpstr>
      <vt:lpstr>V2 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2020-11-06T14:38:29Z</dcterms:created>
  <dcterms:modified xsi:type="dcterms:W3CDTF">2020-11-17T22:43:06Z</dcterms:modified>
</cp:coreProperties>
</file>