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nw\Desktop\"/>
    </mc:Choice>
  </mc:AlternateContent>
  <bookViews>
    <workbookView xWindow="0" yWindow="0" windowWidth="11445" windowHeight="10455" activeTab="2"/>
  </bookViews>
  <sheets>
    <sheet name="Sheet1" sheetId="1" r:id="rId1"/>
    <sheet name="Sheet2" sheetId="2" r:id="rId2"/>
    <sheet name="Sheet3" sheetId="3" r:id="rId3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4" i="3" l="1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3" i="3"/>
  <c r="D3" i="2"/>
  <c r="E15" i="3"/>
  <c r="E19" i="3"/>
  <c r="E23" i="3"/>
  <c r="D7" i="3"/>
  <c r="E7" i="3" s="1"/>
  <c r="D8" i="3"/>
  <c r="E8" i="3" s="1"/>
  <c r="D9" i="3"/>
  <c r="E9" i="3" s="1"/>
  <c r="D10" i="3"/>
  <c r="E10" i="3" s="1"/>
  <c r="D11" i="3"/>
  <c r="E11" i="3" s="1"/>
  <c r="D12" i="3"/>
  <c r="E12" i="3" s="1"/>
  <c r="D13" i="3"/>
  <c r="E13" i="3" s="1"/>
  <c r="D14" i="3"/>
  <c r="E14" i="3" s="1"/>
  <c r="D15" i="3"/>
  <c r="D16" i="3"/>
  <c r="E16" i="3" s="1"/>
  <c r="D17" i="3"/>
  <c r="E17" i="3" s="1"/>
  <c r="D18" i="3"/>
  <c r="E18" i="3" s="1"/>
  <c r="D19" i="3"/>
  <c r="D20" i="3"/>
  <c r="E20" i="3" s="1"/>
  <c r="D21" i="3"/>
  <c r="E21" i="3" s="1"/>
  <c r="D22" i="3"/>
  <c r="E22" i="3" s="1"/>
  <c r="D23" i="3"/>
  <c r="D24" i="3"/>
  <c r="E24" i="3" s="1"/>
  <c r="D6" i="3"/>
  <c r="E6" i="3" s="1"/>
  <c r="D14" i="2"/>
  <c r="D13" i="2"/>
  <c r="D12" i="2"/>
  <c r="D11" i="2"/>
  <c r="D10" i="2"/>
  <c r="D9" i="2"/>
  <c r="D8" i="2"/>
  <c r="D7" i="2"/>
  <c r="D6" i="2"/>
  <c r="D5" i="2"/>
  <c r="D4" i="2"/>
  <c r="D2" i="2"/>
  <c r="C3" i="2"/>
  <c r="C4" i="2"/>
  <c r="C5" i="2"/>
  <c r="C6" i="2"/>
  <c r="C7" i="2"/>
  <c r="C8" i="2"/>
  <c r="C9" i="2"/>
  <c r="C10" i="2"/>
  <c r="C11" i="2"/>
  <c r="C12" i="2"/>
  <c r="C13" i="2"/>
  <c r="C14" i="2"/>
  <c r="C2" i="2"/>
</calcChain>
</file>

<file path=xl/sharedStrings.xml><?xml version="1.0" encoding="utf-8"?>
<sst xmlns="http://schemas.openxmlformats.org/spreadsheetml/2006/main" count="27" uniqueCount="12">
  <si>
    <t>NAN</t>
    <phoneticPr fontId="1" type="noConversion"/>
  </si>
  <si>
    <t>R</t>
    <phoneticPr fontId="1" type="noConversion"/>
  </si>
  <si>
    <t>Isc</t>
    <phoneticPr fontId="1" type="noConversion"/>
  </si>
  <si>
    <t>Ri</t>
    <phoneticPr fontId="1" type="noConversion"/>
  </si>
  <si>
    <t>ID</t>
    <phoneticPr fontId="1" type="noConversion"/>
  </si>
  <si>
    <t>Voc（mV）</t>
    <phoneticPr fontId="1" type="noConversion"/>
  </si>
  <si>
    <t>R总</t>
    <phoneticPr fontId="1" type="noConversion"/>
  </si>
  <si>
    <t>R</t>
    <phoneticPr fontId="1" type="noConversion"/>
  </si>
  <si>
    <t>IL</t>
    <phoneticPr fontId="1" type="noConversion"/>
  </si>
  <si>
    <t>VL</t>
    <phoneticPr fontId="1" type="noConversion"/>
  </si>
  <si>
    <t>P</t>
    <phoneticPr fontId="1" type="noConversion"/>
  </si>
  <si>
    <t>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</si>
</sst>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I</a:t>
            </a:r>
            <a:r>
              <a:rPr lang="en-US" altLang="zh-CN" sz="1000"/>
              <a:t>D</a:t>
            </a:r>
            <a:r>
              <a:rPr lang="en-US" altLang="zh-CN"/>
              <a:t>-V</a:t>
            </a:r>
            <a:r>
              <a:rPr lang="en-US" altLang="zh-CN" sz="1000"/>
              <a:t>OC</a:t>
            </a:r>
            <a:r>
              <a:rPr lang="zh-CN" altLang="en-US"/>
              <a:t>曲线图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9.6738283997282556E-2"/>
                  <c:y val="-9.0376238343083948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zh-CN" baseline="0"/>
                      <a:t>y = 31.349ln(x) + 198.65</a:t>
                    </a:r>
                  </a:p>
                  <a:p>
                    <a:pPr>
                      <a:defRPr/>
                    </a:pPr>
                    <a:r>
                      <a:rPr lang="en-US" altLang="zh-CN" baseline="0"/>
                      <a:t>R² = 0.9966</a:t>
                    </a:r>
                    <a:endParaRPr lang="en-US" altLang="zh-CN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Sheet1!$A$2:$A$28</c:f>
              <c:numCache>
                <c:formatCode>General</c:formatCode>
                <c:ptCount val="27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120</c:v>
                </c:pt>
                <c:pt idx="10">
                  <c:v>140</c:v>
                </c:pt>
                <c:pt idx="11">
                  <c:v>150</c:v>
                </c:pt>
                <c:pt idx="12">
                  <c:v>160</c:v>
                </c:pt>
                <c:pt idx="13">
                  <c:v>180</c:v>
                </c:pt>
                <c:pt idx="14">
                  <c:v>200</c:v>
                </c:pt>
                <c:pt idx="15">
                  <c:v>300</c:v>
                </c:pt>
                <c:pt idx="16">
                  <c:v>400</c:v>
                </c:pt>
                <c:pt idx="17">
                  <c:v>500</c:v>
                </c:pt>
                <c:pt idx="18">
                  <c:v>600</c:v>
                </c:pt>
                <c:pt idx="19">
                  <c:v>700</c:v>
                </c:pt>
                <c:pt idx="20">
                  <c:v>800</c:v>
                </c:pt>
                <c:pt idx="21">
                  <c:v>900</c:v>
                </c:pt>
                <c:pt idx="22">
                  <c:v>1000</c:v>
                </c:pt>
                <c:pt idx="23">
                  <c:v>1200</c:v>
                </c:pt>
                <c:pt idx="24">
                  <c:v>1400</c:v>
                </c:pt>
                <c:pt idx="25">
                  <c:v>1600</c:v>
                </c:pt>
                <c:pt idx="26">
                  <c:v>1800</c:v>
                </c:pt>
              </c:numCache>
            </c:numRef>
          </c:xVal>
          <c:yVal>
            <c:numRef>
              <c:f>Sheet1!$B$2:$B$28</c:f>
              <c:numCache>
                <c:formatCode>General</c:formatCode>
                <c:ptCount val="27"/>
                <c:pt idx="0">
                  <c:v>285</c:v>
                </c:pt>
                <c:pt idx="1">
                  <c:v>302</c:v>
                </c:pt>
                <c:pt idx="2">
                  <c:v>313</c:v>
                </c:pt>
                <c:pt idx="3">
                  <c:v>321</c:v>
                </c:pt>
                <c:pt idx="4">
                  <c:v>327</c:v>
                </c:pt>
                <c:pt idx="5">
                  <c:v>333</c:v>
                </c:pt>
                <c:pt idx="6">
                  <c:v>337</c:v>
                </c:pt>
                <c:pt idx="7">
                  <c:v>341</c:v>
                </c:pt>
                <c:pt idx="8">
                  <c:v>345</c:v>
                </c:pt>
                <c:pt idx="9">
                  <c:v>351</c:v>
                </c:pt>
                <c:pt idx="10">
                  <c:v>356</c:v>
                </c:pt>
                <c:pt idx="11">
                  <c:v>358</c:v>
                </c:pt>
                <c:pt idx="12">
                  <c:v>360</c:v>
                </c:pt>
                <c:pt idx="13">
                  <c:v>364</c:v>
                </c:pt>
                <c:pt idx="14">
                  <c:v>367</c:v>
                </c:pt>
                <c:pt idx="15">
                  <c:v>379</c:v>
                </c:pt>
                <c:pt idx="16">
                  <c:v>387</c:v>
                </c:pt>
                <c:pt idx="17">
                  <c:v>394</c:v>
                </c:pt>
                <c:pt idx="18">
                  <c:v>399</c:v>
                </c:pt>
                <c:pt idx="19">
                  <c:v>403</c:v>
                </c:pt>
                <c:pt idx="20">
                  <c:v>407</c:v>
                </c:pt>
                <c:pt idx="21">
                  <c:v>412</c:v>
                </c:pt>
                <c:pt idx="22">
                  <c:v>417</c:v>
                </c:pt>
                <c:pt idx="23">
                  <c:v>421</c:v>
                </c:pt>
                <c:pt idx="24">
                  <c:v>424</c:v>
                </c:pt>
                <c:pt idx="25">
                  <c:v>427</c:v>
                </c:pt>
                <c:pt idx="26">
                  <c:v>429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1441840"/>
        <c:axId val="521442232"/>
      </c:scatterChart>
      <c:valAx>
        <c:axId val="521441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</a:t>
                </a:r>
                <a:r>
                  <a:rPr lang="en-US" altLang="zh-CN" sz="700"/>
                  <a:t>D</a:t>
                </a:r>
                <a:endParaRPr lang="zh-CN" altLang="en-US" sz="7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1442232"/>
        <c:crosses val="autoZero"/>
        <c:crossBetween val="midCat"/>
      </c:valAx>
      <c:valAx>
        <c:axId val="521442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Voc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1441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Isc-I</a:t>
            </a:r>
            <a:r>
              <a:rPr lang="en-US" altLang="zh-CN" sz="1100" b="0" i="0" baseline="0">
                <a:effectLst/>
              </a:rPr>
              <a:t>D</a:t>
            </a:r>
            <a:r>
              <a:rPr lang="zh-CN" altLang="zh-CN" sz="1800" b="0" i="0" baseline="0">
                <a:effectLst/>
              </a:rPr>
              <a:t>曲线图</a:t>
            </a:r>
            <a:endParaRPr lang="zh-CN" altLang="zh-CN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Sheet2!$C$1</c:f>
              <c:strCache>
                <c:ptCount val="1"/>
                <c:pt idx="0">
                  <c:v>Isc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09284382933264"/>
                  <c:y val="-0.168384853926321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Sheet2!$A$2:$A$14</c:f>
              <c:numCache>
                <c:formatCode>General</c:formatCode>
                <c:ptCount val="13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1000</c:v>
                </c:pt>
                <c:pt idx="10">
                  <c:v>1200</c:v>
                </c:pt>
                <c:pt idx="11">
                  <c:v>1400</c:v>
                </c:pt>
                <c:pt idx="12">
                  <c:v>1600</c:v>
                </c:pt>
              </c:numCache>
            </c:numRef>
          </c:xVal>
          <c:yVal>
            <c:numRef>
              <c:f>Sheet2!$C$2:$C$14</c:f>
              <c:numCache>
                <c:formatCode>0.000_ </c:formatCode>
                <c:ptCount val="13"/>
                <c:pt idx="0">
                  <c:v>7.6335877862595423</c:v>
                </c:pt>
                <c:pt idx="1">
                  <c:v>8.0385852090032159</c:v>
                </c:pt>
                <c:pt idx="2">
                  <c:v>11.069293779056895</c:v>
                </c:pt>
                <c:pt idx="3">
                  <c:v>19.60399921584003</c:v>
                </c:pt>
                <c:pt idx="4">
                  <c:v>23.685457129322593</c:v>
                </c:pt>
                <c:pt idx="5">
                  <c:v>30.084235860409148</c:v>
                </c:pt>
                <c:pt idx="6">
                  <c:v>36.576444769568397</c:v>
                </c:pt>
                <c:pt idx="7">
                  <c:v>43.103448275862071</c:v>
                </c:pt>
                <c:pt idx="8">
                  <c:v>49.677098857426728</c:v>
                </c:pt>
                <c:pt idx="9">
                  <c:v>62.814070351758794</c:v>
                </c:pt>
                <c:pt idx="10">
                  <c:v>76.161462300076167</c:v>
                </c:pt>
                <c:pt idx="11">
                  <c:v>89.365504915102775</c:v>
                </c:pt>
                <c:pt idx="12">
                  <c:v>102.6694045174538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1440272"/>
        <c:axId val="521442624"/>
      </c:scatterChart>
      <c:valAx>
        <c:axId val="521440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ID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1442624"/>
        <c:crosses val="autoZero"/>
        <c:crossBetween val="midCat"/>
      </c:valAx>
      <c:valAx>
        <c:axId val="52144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Isc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3.0555555555555555E-2"/>
              <c:y val="0.469899752114319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0_ 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1440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</a:t>
            </a:r>
            <a:r>
              <a:rPr lang="en-US" altLang="zh-CN" sz="1050"/>
              <a:t>i</a:t>
            </a:r>
            <a:r>
              <a:rPr lang="en-US" altLang="zh-CN"/>
              <a:t>-I</a:t>
            </a:r>
            <a:r>
              <a:rPr lang="en-US" altLang="zh-CN" sz="1100"/>
              <a:t>D</a:t>
            </a:r>
            <a:r>
              <a:rPr lang="zh-CN" altLang="en-US"/>
              <a:t>曲线图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Sheet2!$D$1</c:f>
              <c:strCache>
                <c:ptCount val="1"/>
                <c:pt idx="0">
                  <c:v>Ri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13466207349081366"/>
                  <c:y val="-0.637160615339749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Sheet2!$A$2:$A$14</c:f>
              <c:numCache>
                <c:formatCode>General</c:formatCode>
                <c:ptCount val="13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1000</c:v>
                </c:pt>
                <c:pt idx="10">
                  <c:v>1200</c:v>
                </c:pt>
                <c:pt idx="11">
                  <c:v>1400</c:v>
                </c:pt>
                <c:pt idx="12">
                  <c:v>1600</c:v>
                </c:pt>
              </c:numCache>
            </c:numRef>
          </c:xVal>
          <c:yVal>
            <c:numRef>
              <c:f>Sheet2!$D$2:$D$14</c:f>
              <c:numCache>
                <c:formatCode>0.000_ </c:formatCode>
                <c:ptCount val="13"/>
                <c:pt idx="0">
                  <c:v>4.5129499999999996E-2</c:v>
                </c:pt>
                <c:pt idx="1">
                  <c:v>4.4535199999999997E-2</c:v>
                </c:pt>
                <c:pt idx="2">
                  <c:v>3.3154780000000002E-2</c:v>
                </c:pt>
                <c:pt idx="3">
                  <c:v>1.9332790000000002E-2</c:v>
                </c:pt>
                <c:pt idx="4">
                  <c:v>1.6339140000000002E-2</c:v>
                </c:pt>
                <c:pt idx="5">
                  <c:v>1.309656E-2</c:v>
                </c:pt>
                <c:pt idx="6">
                  <c:v>1.0908660000000001E-2</c:v>
                </c:pt>
                <c:pt idx="7">
                  <c:v>9.3495999999999996E-3</c:v>
                </c:pt>
                <c:pt idx="8">
                  <c:v>8.1929099999999994E-3</c:v>
                </c:pt>
                <c:pt idx="9">
                  <c:v>6.6386399999999995E-3</c:v>
                </c:pt>
                <c:pt idx="10">
                  <c:v>5.5277299999999998E-3</c:v>
                </c:pt>
                <c:pt idx="11">
                  <c:v>4.7445599999999992E-3</c:v>
                </c:pt>
                <c:pt idx="12">
                  <c:v>4.1589799999999996E-3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1439096"/>
        <c:axId val="521437528"/>
      </c:scatterChart>
      <c:valAx>
        <c:axId val="521439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ID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1437528"/>
        <c:crosses val="autoZero"/>
        <c:crossBetween val="midCat"/>
      </c:valAx>
      <c:valAx>
        <c:axId val="521437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Ri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0_ 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1439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P-R</a:t>
            </a:r>
            <a:r>
              <a:rPr lang="en-US" altLang="zh-CN" sz="1050"/>
              <a:t>L</a:t>
            </a:r>
            <a:r>
              <a:rPr lang="zh-CN" altLang="en-US"/>
              <a:t>曲线图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Sheet3!$E$3:$E$5</c:f>
              <c:strCache>
                <c:ptCount val="3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15530750478513761"/>
                  <c:y val="-0.7848500559856963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Sheet3!$A$6:$A$24</c:f>
              <c:numCache>
                <c:formatCode>General</c:formatCode>
                <c:ptCount val="19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140</c:v>
                </c:pt>
                <c:pt idx="9">
                  <c:v>190</c:v>
                </c:pt>
                <c:pt idx="10">
                  <c:v>240</c:v>
                </c:pt>
                <c:pt idx="11">
                  <c:v>290</c:v>
                </c:pt>
                <c:pt idx="12">
                  <c:v>390</c:v>
                </c:pt>
                <c:pt idx="13">
                  <c:v>490</c:v>
                </c:pt>
                <c:pt idx="14">
                  <c:v>590</c:v>
                </c:pt>
                <c:pt idx="15">
                  <c:v>690</c:v>
                </c:pt>
                <c:pt idx="16">
                  <c:v>790</c:v>
                </c:pt>
                <c:pt idx="17">
                  <c:v>890</c:v>
                </c:pt>
                <c:pt idx="18">
                  <c:v>990</c:v>
                </c:pt>
              </c:numCache>
            </c:numRef>
          </c:xVal>
          <c:yVal>
            <c:numRef>
              <c:f>Sheet3!$E$6:$E$24</c:f>
              <c:numCache>
                <c:formatCode>0.000_ </c:formatCode>
                <c:ptCount val="19"/>
                <c:pt idx="0">
                  <c:v>5.8632120000000008</c:v>
                </c:pt>
                <c:pt idx="1">
                  <c:v>4.4689960000000006</c:v>
                </c:pt>
                <c:pt idx="2">
                  <c:v>3.6040049999999999</c:v>
                </c:pt>
                <c:pt idx="3">
                  <c:v>3.0246</c:v>
                </c:pt>
                <c:pt idx="4">
                  <c:v>2.6046999999999998</c:v>
                </c:pt>
                <c:pt idx="5">
                  <c:v>2.2812479999999997</c:v>
                </c:pt>
                <c:pt idx="6">
                  <c:v>2.0306250000000001</c:v>
                </c:pt>
                <c:pt idx="7">
                  <c:v>1.0758399999999999</c:v>
                </c:pt>
                <c:pt idx="8">
                  <c:v>1.218375</c:v>
                </c:pt>
                <c:pt idx="9">
                  <c:v>0.91592000000000007</c:v>
                </c:pt>
                <c:pt idx="10">
                  <c:v>0.73102499999999992</c:v>
                </c:pt>
                <c:pt idx="11">
                  <c:v>0.61346999999999996</c:v>
                </c:pt>
                <c:pt idx="12">
                  <c:v>0.44944000000000001</c:v>
                </c:pt>
                <c:pt idx="13">
                  <c:v>0.36979999999999996</c:v>
                </c:pt>
                <c:pt idx="14">
                  <c:v>0.30245999999999995</c:v>
                </c:pt>
                <c:pt idx="15">
                  <c:v>0.26046999999999998</c:v>
                </c:pt>
                <c:pt idx="16">
                  <c:v>0.23328000000000002</c:v>
                </c:pt>
                <c:pt idx="17">
                  <c:v>0.19880999999999999</c:v>
                </c:pt>
                <c:pt idx="18">
                  <c:v>0.17639999999999997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1439880"/>
        <c:axId val="521437920"/>
      </c:scatterChart>
      <c:valAx>
        <c:axId val="521439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RL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1437920"/>
        <c:crosses val="autoZero"/>
        <c:crossBetween val="midCat"/>
      </c:valAx>
      <c:valAx>
        <c:axId val="52143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P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0_ 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1439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IL-VL</a:t>
            </a:r>
            <a:r>
              <a:rPr lang="zh-CN" altLang="en-US"/>
              <a:t>曲线图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Sheet3!$D$3:$D$5</c:f>
              <c:strCache>
                <c:ptCount val="3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035115685659269"/>
                  <c:y val="-0.173479969017449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Sheet3!$C$6:$C$24</c:f>
              <c:numCache>
                <c:formatCode>0.000_ </c:formatCode>
                <c:ptCount val="19"/>
                <c:pt idx="0">
                  <c:v>13.98</c:v>
                </c:pt>
                <c:pt idx="1">
                  <c:v>10.57</c:v>
                </c:pt>
                <c:pt idx="2">
                  <c:v>8.49</c:v>
                </c:pt>
                <c:pt idx="3">
                  <c:v>7.1</c:v>
                </c:pt>
                <c:pt idx="4">
                  <c:v>6.1</c:v>
                </c:pt>
                <c:pt idx="5">
                  <c:v>5.34</c:v>
                </c:pt>
                <c:pt idx="6">
                  <c:v>4.75</c:v>
                </c:pt>
                <c:pt idx="7">
                  <c:v>3.28</c:v>
                </c:pt>
                <c:pt idx="8">
                  <c:v>2.85</c:v>
                </c:pt>
                <c:pt idx="9">
                  <c:v>2.14</c:v>
                </c:pt>
                <c:pt idx="10">
                  <c:v>1.71</c:v>
                </c:pt>
                <c:pt idx="11">
                  <c:v>1.43</c:v>
                </c:pt>
                <c:pt idx="12">
                  <c:v>1.06</c:v>
                </c:pt>
                <c:pt idx="13">
                  <c:v>0.86</c:v>
                </c:pt>
                <c:pt idx="14">
                  <c:v>0.71</c:v>
                </c:pt>
                <c:pt idx="15">
                  <c:v>0.61</c:v>
                </c:pt>
                <c:pt idx="16">
                  <c:v>0.54</c:v>
                </c:pt>
                <c:pt idx="17">
                  <c:v>0.47</c:v>
                </c:pt>
                <c:pt idx="18">
                  <c:v>0.42</c:v>
                </c:pt>
              </c:numCache>
            </c:numRef>
          </c:xVal>
          <c:yVal>
            <c:numRef>
              <c:f>Sheet3!$D$6:$D$24</c:f>
              <c:numCache>
                <c:formatCode>0.000_ </c:formatCode>
                <c:ptCount val="19"/>
                <c:pt idx="0">
                  <c:v>0.41940000000000005</c:v>
                </c:pt>
                <c:pt idx="1">
                  <c:v>0.42280000000000001</c:v>
                </c:pt>
                <c:pt idx="2">
                  <c:v>0.42449999999999999</c:v>
                </c:pt>
                <c:pt idx="3">
                  <c:v>0.42599999999999999</c:v>
                </c:pt>
                <c:pt idx="4">
                  <c:v>0.42699999999999999</c:v>
                </c:pt>
                <c:pt idx="5">
                  <c:v>0.42719999999999997</c:v>
                </c:pt>
                <c:pt idx="6">
                  <c:v>0.42749999999999999</c:v>
                </c:pt>
                <c:pt idx="7">
                  <c:v>0.32800000000000001</c:v>
                </c:pt>
                <c:pt idx="8">
                  <c:v>0.42749999999999999</c:v>
                </c:pt>
                <c:pt idx="9">
                  <c:v>0.42799999999999999</c:v>
                </c:pt>
                <c:pt idx="10">
                  <c:v>0.42749999999999999</c:v>
                </c:pt>
                <c:pt idx="11">
                  <c:v>0.42899999999999999</c:v>
                </c:pt>
                <c:pt idx="12">
                  <c:v>0.42399999999999999</c:v>
                </c:pt>
                <c:pt idx="13">
                  <c:v>0.43</c:v>
                </c:pt>
                <c:pt idx="14">
                  <c:v>0.42599999999999999</c:v>
                </c:pt>
                <c:pt idx="15">
                  <c:v>0.42699999999999999</c:v>
                </c:pt>
                <c:pt idx="16">
                  <c:v>0.432</c:v>
                </c:pt>
                <c:pt idx="17">
                  <c:v>0.42299999999999999</c:v>
                </c:pt>
                <c:pt idx="18">
                  <c:v>0.42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1443016"/>
        <c:axId val="521441056"/>
      </c:scatterChart>
      <c:valAx>
        <c:axId val="521443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IL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0_ 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1441056"/>
        <c:crosses val="autoZero"/>
        <c:crossBetween val="midCat"/>
      </c:valAx>
      <c:valAx>
        <c:axId val="52144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VL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0_ 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1443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104775</xdr:colOff>
      <xdr:row>0</xdr:row>
      <xdr:rowOff>0</xdr:rowOff>
    </xdr:from>
    <xdr:to>
      <xdr:col>14</xdr:col>
      <xdr:colOff>228600</xdr:colOff>
      <xdr:row>42</xdr:row>
      <xdr:rowOff>66674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119061</xdr:colOff>
      <xdr:row>1</xdr:row>
      <xdr:rowOff>166687</xdr:rowOff>
    </xdr:from>
    <xdr:to>
      <xdr:col>12</xdr:col>
      <xdr:colOff>276224</xdr:colOff>
      <xdr:row>26</xdr:row>
      <xdr:rowOff>142875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119061</xdr:colOff>
      <xdr:row>27</xdr:row>
      <xdr:rowOff>4762</xdr:rowOff>
    </xdr:from>
    <xdr:to>
      <xdr:col>12</xdr:col>
      <xdr:colOff>276224</xdr:colOff>
      <xdr:row>43</xdr:row>
      <xdr:rowOff>4762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4761</xdr:colOff>
      <xdr:row>21</xdr:row>
      <xdr:rowOff>138112</xdr:rowOff>
    </xdr:from>
    <xdr:to>
      <xdr:col>12</xdr:col>
      <xdr:colOff>676275</xdr:colOff>
      <xdr:row>48</xdr:row>
      <xdr:rowOff>76200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4761</xdr:colOff>
      <xdr:row>0</xdr:row>
      <xdr:rowOff>0</xdr:rowOff>
    </xdr:from>
    <xdr:to>
      <xdr:col>12</xdr:col>
      <xdr:colOff>676274</xdr:colOff>
      <xdr:row>21</xdr:row>
      <xdr:rowOff>119063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zoomScaleNormal="100" workbookViewId="0">
      <selection activeCell="D1" sqref="D1:I10"/>
    </sheetView>
  </sheetViews>
  <sheetFormatPr defaultRowHeight="13.5" x14ac:dyDescent="0.15"/>
  <cols>
    <col min="1" max="16384" width="9" style="1"/>
  </cols>
  <sheetData>
    <row r="1" spans="1:9" x14ac:dyDescent="0.15">
      <c r="A1" s="1" t="s">
        <v>4</v>
      </c>
      <c r="B1" s="1" t="s">
        <v>5</v>
      </c>
      <c r="D1" s="1" t="s">
        <v>4</v>
      </c>
      <c r="E1" s="1" t="s">
        <v>5</v>
      </c>
      <c r="F1" s="1" t="s">
        <v>4</v>
      </c>
      <c r="G1" s="1" t="s">
        <v>5</v>
      </c>
      <c r="H1" s="1" t="s">
        <v>4</v>
      </c>
      <c r="I1" s="1" t="s">
        <v>5</v>
      </c>
    </row>
    <row r="2" spans="1:9" x14ac:dyDescent="0.15">
      <c r="A2" s="1">
        <v>20</v>
      </c>
      <c r="B2" s="1">
        <v>285</v>
      </c>
      <c r="D2" s="1">
        <v>20</v>
      </c>
      <c r="E2" s="1">
        <v>285</v>
      </c>
      <c r="F2" s="1">
        <v>120</v>
      </c>
      <c r="G2" s="1">
        <v>351</v>
      </c>
      <c r="H2" s="1">
        <v>600</v>
      </c>
      <c r="I2" s="1">
        <v>399</v>
      </c>
    </row>
    <row r="3" spans="1:9" x14ac:dyDescent="0.15">
      <c r="A3" s="1">
        <v>30</v>
      </c>
      <c r="B3" s="1">
        <v>302</v>
      </c>
      <c r="D3" s="1">
        <v>30</v>
      </c>
      <c r="E3" s="1">
        <v>302</v>
      </c>
      <c r="F3" s="1">
        <v>140</v>
      </c>
      <c r="G3" s="1">
        <v>356</v>
      </c>
      <c r="H3" s="1">
        <v>700</v>
      </c>
      <c r="I3" s="1">
        <v>403</v>
      </c>
    </row>
    <row r="4" spans="1:9" x14ac:dyDescent="0.15">
      <c r="A4" s="1">
        <v>40</v>
      </c>
      <c r="B4" s="1">
        <v>313</v>
      </c>
      <c r="D4" s="1">
        <v>40</v>
      </c>
      <c r="E4" s="1">
        <v>313</v>
      </c>
      <c r="F4" s="1">
        <v>150</v>
      </c>
      <c r="G4" s="1">
        <v>358</v>
      </c>
      <c r="H4" s="1">
        <v>800</v>
      </c>
      <c r="I4" s="1">
        <v>407</v>
      </c>
    </row>
    <row r="5" spans="1:9" x14ac:dyDescent="0.15">
      <c r="A5" s="1">
        <v>50</v>
      </c>
      <c r="B5" s="1">
        <v>321</v>
      </c>
      <c r="D5" s="1">
        <v>50</v>
      </c>
      <c r="E5" s="1">
        <v>321</v>
      </c>
      <c r="F5" s="1">
        <v>160</v>
      </c>
      <c r="G5" s="1">
        <v>360</v>
      </c>
      <c r="H5" s="1">
        <v>900</v>
      </c>
      <c r="I5" s="1">
        <v>412</v>
      </c>
    </row>
    <row r="6" spans="1:9" x14ac:dyDescent="0.15">
      <c r="A6" s="1">
        <v>60</v>
      </c>
      <c r="B6" s="1">
        <v>327</v>
      </c>
      <c r="D6" s="1">
        <v>60</v>
      </c>
      <c r="E6" s="1">
        <v>327</v>
      </c>
      <c r="F6" s="1">
        <v>180</v>
      </c>
      <c r="G6" s="1">
        <v>364</v>
      </c>
      <c r="H6" s="1">
        <v>1000</v>
      </c>
      <c r="I6" s="1">
        <v>417</v>
      </c>
    </row>
    <row r="7" spans="1:9" x14ac:dyDescent="0.15">
      <c r="A7" s="1">
        <v>70</v>
      </c>
      <c r="B7" s="1">
        <v>333</v>
      </c>
      <c r="D7" s="1">
        <v>70</v>
      </c>
      <c r="E7" s="1">
        <v>333</v>
      </c>
      <c r="F7" s="1">
        <v>200</v>
      </c>
      <c r="G7" s="1">
        <v>367</v>
      </c>
      <c r="H7" s="1">
        <v>1200</v>
      </c>
      <c r="I7" s="1">
        <v>421</v>
      </c>
    </row>
    <row r="8" spans="1:9" x14ac:dyDescent="0.15">
      <c r="A8" s="1">
        <v>80</v>
      </c>
      <c r="B8" s="1">
        <v>337</v>
      </c>
      <c r="D8" s="1">
        <v>80</v>
      </c>
      <c r="E8" s="1">
        <v>337</v>
      </c>
      <c r="F8" s="1">
        <v>300</v>
      </c>
      <c r="G8" s="1">
        <v>379</v>
      </c>
      <c r="H8" s="1">
        <v>1400</v>
      </c>
      <c r="I8" s="1">
        <v>424</v>
      </c>
    </row>
    <row r="9" spans="1:9" x14ac:dyDescent="0.15">
      <c r="A9" s="1">
        <v>90</v>
      </c>
      <c r="B9" s="1">
        <v>341</v>
      </c>
      <c r="D9" s="1">
        <v>90</v>
      </c>
      <c r="E9" s="1">
        <v>341</v>
      </c>
      <c r="F9" s="1">
        <v>400</v>
      </c>
      <c r="G9" s="1">
        <v>387</v>
      </c>
      <c r="H9" s="1">
        <v>1600</v>
      </c>
      <c r="I9" s="1">
        <v>427</v>
      </c>
    </row>
    <row r="10" spans="1:9" x14ac:dyDescent="0.15">
      <c r="A10" s="1">
        <v>100</v>
      </c>
      <c r="B10" s="1">
        <v>345</v>
      </c>
      <c r="D10" s="1">
        <v>100</v>
      </c>
      <c r="E10" s="1">
        <v>345</v>
      </c>
      <c r="F10" s="1">
        <v>500</v>
      </c>
      <c r="G10" s="1">
        <v>394</v>
      </c>
      <c r="H10" s="1">
        <v>1800</v>
      </c>
      <c r="I10" s="1">
        <v>429</v>
      </c>
    </row>
    <row r="11" spans="1:9" x14ac:dyDescent="0.15">
      <c r="A11" s="1">
        <v>120</v>
      </c>
      <c r="B11" s="1">
        <v>351</v>
      </c>
    </row>
    <row r="12" spans="1:9" x14ac:dyDescent="0.15">
      <c r="A12" s="1">
        <v>140</v>
      </c>
      <c r="B12" s="1">
        <v>356</v>
      </c>
    </row>
    <row r="13" spans="1:9" x14ac:dyDescent="0.15">
      <c r="A13" s="1">
        <v>150</v>
      </c>
      <c r="B13" s="1">
        <v>358</v>
      </c>
    </row>
    <row r="14" spans="1:9" x14ac:dyDescent="0.15">
      <c r="A14" s="1">
        <v>160</v>
      </c>
      <c r="B14" s="1">
        <v>360</v>
      </c>
    </row>
    <row r="15" spans="1:9" x14ac:dyDescent="0.15">
      <c r="A15" s="1">
        <v>180</v>
      </c>
      <c r="B15" s="1">
        <v>364</v>
      </c>
    </row>
    <row r="16" spans="1:9" x14ac:dyDescent="0.15">
      <c r="A16" s="1">
        <v>200</v>
      </c>
      <c r="B16" s="1">
        <v>367</v>
      </c>
    </row>
    <row r="17" spans="1:2" x14ac:dyDescent="0.15">
      <c r="A17" s="1">
        <v>300</v>
      </c>
      <c r="B17" s="1">
        <v>379</v>
      </c>
    </row>
    <row r="18" spans="1:2" x14ac:dyDescent="0.15">
      <c r="A18" s="1">
        <v>400</v>
      </c>
      <c r="B18" s="1">
        <v>387</v>
      </c>
    </row>
    <row r="19" spans="1:2" x14ac:dyDescent="0.15">
      <c r="A19" s="1">
        <v>500</v>
      </c>
      <c r="B19" s="1">
        <v>394</v>
      </c>
    </row>
    <row r="20" spans="1:2" x14ac:dyDescent="0.15">
      <c r="A20" s="1">
        <v>600</v>
      </c>
      <c r="B20" s="1">
        <v>399</v>
      </c>
    </row>
    <row r="21" spans="1:2" x14ac:dyDescent="0.15">
      <c r="A21" s="1">
        <v>700</v>
      </c>
      <c r="B21" s="1">
        <v>403</v>
      </c>
    </row>
    <row r="22" spans="1:2" x14ac:dyDescent="0.15">
      <c r="A22" s="1">
        <v>800</v>
      </c>
      <c r="B22" s="1">
        <v>407</v>
      </c>
    </row>
    <row r="23" spans="1:2" x14ac:dyDescent="0.15">
      <c r="A23" s="1">
        <v>900</v>
      </c>
      <c r="B23" s="1">
        <v>412</v>
      </c>
    </row>
    <row r="24" spans="1:2" x14ac:dyDescent="0.15">
      <c r="A24" s="1">
        <v>1000</v>
      </c>
      <c r="B24" s="1">
        <v>417</v>
      </c>
    </row>
    <row r="25" spans="1:2" x14ac:dyDescent="0.15">
      <c r="A25" s="1">
        <v>1200</v>
      </c>
      <c r="B25" s="1">
        <v>421</v>
      </c>
    </row>
    <row r="26" spans="1:2" x14ac:dyDescent="0.15">
      <c r="A26" s="1">
        <v>1400</v>
      </c>
      <c r="B26" s="1">
        <v>424</v>
      </c>
    </row>
    <row r="27" spans="1:2" x14ac:dyDescent="0.15">
      <c r="A27" s="1">
        <v>1600</v>
      </c>
      <c r="B27" s="1">
        <v>427</v>
      </c>
    </row>
    <row r="28" spans="1:2" x14ac:dyDescent="0.15">
      <c r="A28" s="1">
        <v>1800</v>
      </c>
      <c r="B28" s="1">
        <v>429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D14"/>
    </sheetView>
  </sheetViews>
  <sheetFormatPr defaultRowHeight="13.5" x14ac:dyDescent="0.15"/>
  <cols>
    <col min="1" max="1" width="5.5" style="1" bestFit="1" customWidth="1"/>
    <col min="2" max="2" width="6.5" style="1" bestFit="1" customWidth="1"/>
    <col min="3" max="3" width="9.5" style="2" bestFit="1" customWidth="1"/>
    <col min="4" max="4" width="7.5" style="2" bestFit="1" customWidth="1"/>
    <col min="5" max="16384" width="9" style="1"/>
  </cols>
  <sheetData>
    <row r="1" spans="1:4" x14ac:dyDescent="0.15">
      <c r="A1" s="1" t="s">
        <v>4</v>
      </c>
      <c r="B1" s="1" t="s">
        <v>1</v>
      </c>
      <c r="C1" s="2" t="s">
        <v>2</v>
      </c>
      <c r="D1" s="2" t="s">
        <v>3</v>
      </c>
    </row>
    <row r="2" spans="1:4" x14ac:dyDescent="0.15">
      <c r="A2" s="1">
        <v>100</v>
      </c>
      <c r="B2" s="1">
        <v>13.1</v>
      </c>
      <c r="C2" s="2">
        <f>10*10/B2</f>
        <v>7.6335877862595423</v>
      </c>
      <c r="D2" s="2">
        <f>0.3445/C2</f>
        <v>4.5129499999999996E-2</v>
      </c>
    </row>
    <row r="3" spans="1:4" x14ac:dyDescent="0.15">
      <c r="A3" s="1">
        <v>150</v>
      </c>
      <c r="B3" s="1">
        <v>12.44</v>
      </c>
      <c r="C3" s="2">
        <f t="shared" ref="C3:C14" si="0">10*10/B3</f>
        <v>8.0385852090032159</v>
      </c>
      <c r="D3" s="2">
        <f>0.358/C3</f>
        <v>4.4535199999999997E-2</v>
      </c>
    </row>
    <row r="4" spans="1:4" x14ac:dyDescent="0.15">
      <c r="A4" s="1">
        <v>200</v>
      </c>
      <c r="B4" s="1">
        <v>9.0340000000000007</v>
      </c>
      <c r="C4" s="2">
        <f t="shared" si="0"/>
        <v>11.069293779056895</v>
      </c>
      <c r="D4" s="2">
        <f>0.367/C4</f>
        <v>3.3154780000000002E-2</v>
      </c>
    </row>
    <row r="5" spans="1:4" x14ac:dyDescent="0.15">
      <c r="A5" s="1">
        <v>300</v>
      </c>
      <c r="B5" s="1">
        <v>5.101</v>
      </c>
      <c r="C5" s="2">
        <f t="shared" si="0"/>
        <v>19.60399921584003</v>
      </c>
      <c r="D5" s="2">
        <f>0.379/C5</f>
        <v>1.9332790000000002E-2</v>
      </c>
    </row>
    <row r="6" spans="1:4" x14ac:dyDescent="0.15">
      <c r="A6" s="1">
        <v>400</v>
      </c>
      <c r="B6" s="1">
        <v>4.2220000000000004</v>
      </c>
      <c r="C6" s="2">
        <f t="shared" si="0"/>
        <v>23.685457129322593</v>
      </c>
      <c r="D6" s="2">
        <f>0.387/C6</f>
        <v>1.6339140000000002E-2</v>
      </c>
    </row>
    <row r="7" spans="1:4" x14ac:dyDescent="0.15">
      <c r="A7" s="1">
        <v>500</v>
      </c>
      <c r="B7" s="1">
        <v>3.3239999999999998</v>
      </c>
      <c r="C7" s="2">
        <f t="shared" si="0"/>
        <v>30.084235860409148</v>
      </c>
      <c r="D7" s="2">
        <f>0.394/C7</f>
        <v>1.309656E-2</v>
      </c>
    </row>
    <row r="8" spans="1:4" x14ac:dyDescent="0.15">
      <c r="A8" s="1">
        <v>600</v>
      </c>
      <c r="B8" s="1">
        <v>2.734</v>
      </c>
      <c r="C8" s="2">
        <f t="shared" si="0"/>
        <v>36.576444769568397</v>
      </c>
      <c r="D8" s="2">
        <f>0.399/C8</f>
        <v>1.0908660000000001E-2</v>
      </c>
    </row>
    <row r="9" spans="1:4" x14ac:dyDescent="0.15">
      <c r="A9" s="1">
        <v>700</v>
      </c>
      <c r="B9" s="1">
        <v>2.3199999999999998</v>
      </c>
      <c r="C9" s="2">
        <f t="shared" si="0"/>
        <v>43.103448275862071</v>
      </c>
      <c r="D9" s="2">
        <f>0.403/C9</f>
        <v>9.3495999999999996E-3</v>
      </c>
    </row>
    <row r="10" spans="1:4" x14ac:dyDescent="0.15">
      <c r="A10" s="1">
        <v>800</v>
      </c>
      <c r="B10" s="1">
        <v>2.0129999999999999</v>
      </c>
      <c r="C10" s="2">
        <f t="shared" si="0"/>
        <v>49.677098857426728</v>
      </c>
      <c r="D10" s="2">
        <f>0.407/C10</f>
        <v>8.1929099999999994E-3</v>
      </c>
    </row>
    <row r="11" spans="1:4" x14ac:dyDescent="0.15">
      <c r="A11" s="1">
        <v>1000</v>
      </c>
      <c r="B11" s="1">
        <v>1.5920000000000001</v>
      </c>
      <c r="C11" s="2">
        <f t="shared" si="0"/>
        <v>62.814070351758794</v>
      </c>
      <c r="D11" s="2">
        <f>0.417/C11</f>
        <v>6.6386399999999995E-3</v>
      </c>
    </row>
    <row r="12" spans="1:4" x14ac:dyDescent="0.15">
      <c r="A12" s="1">
        <v>1200</v>
      </c>
      <c r="B12" s="1">
        <v>1.3129999999999999</v>
      </c>
      <c r="C12" s="2">
        <f t="shared" si="0"/>
        <v>76.161462300076167</v>
      </c>
      <c r="D12" s="2">
        <f>0.421/C12</f>
        <v>5.5277299999999998E-3</v>
      </c>
    </row>
    <row r="13" spans="1:4" x14ac:dyDescent="0.15">
      <c r="A13" s="1">
        <v>1400</v>
      </c>
      <c r="B13" s="1">
        <v>1.119</v>
      </c>
      <c r="C13" s="2">
        <f t="shared" si="0"/>
        <v>89.365504915102775</v>
      </c>
      <c r="D13" s="2">
        <f>0.424/C13</f>
        <v>4.7445599999999992E-3</v>
      </c>
    </row>
    <row r="14" spans="1:4" x14ac:dyDescent="0.15">
      <c r="A14" s="1">
        <v>1600</v>
      </c>
      <c r="B14" s="1">
        <v>0.97399999999999998</v>
      </c>
      <c r="C14" s="2">
        <f t="shared" si="0"/>
        <v>102.6694045174538</v>
      </c>
      <c r="D14" s="2">
        <f>0.427/C14</f>
        <v>4.1589799999999996E-3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sqref="A1:E24"/>
    </sheetView>
  </sheetViews>
  <sheetFormatPr defaultRowHeight="13.5" x14ac:dyDescent="0.15"/>
  <cols>
    <col min="1" max="1" width="9.5" style="3" bestFit="1" customWidth="1"/>
    <col min="2" max="4" width="9.125" style="2" bestFit="1" customWidth="1"/>
    <col min="5" max="16384" width="9" style="2"/>
  </cols>
  <sheetData>
    <row r="1" spans="1:5" x14ac:dyDescent="0.15">
      <c r="A1" s="4" t="s">
        <v>11</v>
      </c>
      <c r="B1" s="4" t="s">
        <v>6</v>
      </c>
      <c r="C1" s="5" t="s">
        <v>7</v>
      </c>
      <c r="D1" s="5"/>
      <c r="E1" s="5"/>
    </row>
    <row r="2" spans="1:5" x14ac:dyDescent="0.15">
      <c r="A2" s="4"/>
      <c r="B2" s="4"/>
      <c r="C2" s="2" t="s">
        <v>8</v>
      </c>
      <c r="D2" s="2" t="s">
        <v>9</v>
      </c>
      <c r="E2" s="2" t="s">
        <v>10</v>
      </c>
    </row>
    <row r="3" spans="1:5" x14ac:dyDescent="0.15">
      <c r="A3" s="3">
        <f>B3-10</f>
        <v>0</v>
      </c>
      <c r="B3" s="3">
        <v>10</v>
      </c>
      <c r="C3" s="2" t="s">
        <v>0</v>
      </c>
      <c r="D3" s="2" t="s">
        <v>0</v>
      </c>
      <c r="E3" s="2" t="s">
        <v>0</v>
      </c>
    </row>
    <row r="4" spans="1:5" x14ac:dyDescent="0.15">
      <c r="A4" s="3">
        <f t="shared" ref="A4:A23" si="0">B4-10</f>
        <v>5</v>
      </c>
      <c r="B4" s="3">
        <v>15</v>
      </c>
      <c r="C4" s="2" t="s">
        <v>0</v>
      </c>
      <c r="D4" s="2" t="s">
        <v>0</v>
      </c>
      <c r="E4" s="2" t="s">
        <v>0</v>
      </c>
    </row>
    <row r="5" spans="1:5" x14ac:dyDescent="0.15">
      <c r="A5" s="3">
        <f t="shared" si="0"/>
        <v>10</v>
      </c>
      <c r="B5" s="3">
        <v>20</v>
      </c>
      <c r="C5" s="2" t="s">
        <v>0</v>
      </c>
      <c r="D5" s="2" t="s">
        <v>0</v>
      </c>
      <c r="E5" s="2" t="s">
        <v>0</v>
      </c>
    </row>
    <row r="6" spans="1:5" x14ac:dyDescent="0.15">
      <c r="A6" s="3">
        <f t="shared" si="0"/>
        <v>20</v>
      </c>
      <c r="B6" s="3">
        <v>30</v>
      </c>
      <c r="C6" s="2">
        <v>13.98</v>
      </c>
      <c r="D6" s="2">
        <f>C6*B6/1000</f>
        <v>0.41940000000000005</v>
      </c>
      <c r="E6" s="2">
        <f>C6*D6</f>
        <v>5.8632120000000008</v>
      </c>
    </row>
    <row r="7" spans="1:5" x14ac:dyDescent="0.15">
      <c r="A7" s="3">
        <f t="shared" si="0"/>
        <v>30</v>
      </c>
      <c r="B7" s="3">
        <v>40</v>
      </c>
      <c r="C7" s="2">
        <v>10.57</v>
      </c>
      <c r="D7" s="2">
        <f t="shared" ref="D7:D24" si="1">C7*B7/1000</f>
        <v>0.42280000000000001</v>
      </c>
      <c r="E7" s="2">
        <f t="shared" ref="E7:E24" si="2">C7*D7</f>
        <v>4.4689960000000006</v>
      </c>
    </row>
    <row r="8" spans="1:5" x14ac:dyDescent="0.15">
      <c r="A8" s="3">
        <f t="shared" si="0"/>
        <v>40</v>
      </c>
      <c r="B8" s="3">
        <v>50</v>
      </c>
      <c r="C8" s="2">
        <v>8.49</v>
      </c>
      <c r="D8" s="2">
        <f t="shared" si="1"/>
        <v>0.42449999999999999</v>
      </c>
      <c r="E8" s="2">
        <f t="shared" si="2"/>
        <v>3.6040049999999999</v>
      </c>
    </row>
    <row r="9" spans="1:5" x14ac:dyDescent="0.15">
      <c r="A9" s="3">
        <f t="shared" si="0"/>
        <v>50</v>
      </c>
      <c r="B9" s="3">
        <v>60</v>
      </c>
      <c r="C9" s="2">
        <v>7.1</v>
      </c>
      <c r="D9" s="2">
        <f t="shared" si="1"/>
        <v>0.42599999999999999</v>
      </c>
      <c r="E9" s="2">
        <f t="shared" si="2"/>
        <v>3.0246</v>
      </c>
    </row>
    <row r="10" spans="1:5" x14ac:dyDescent="0.15">
      <c r="A10" s="3">
        <f t="shared" si="0"/>
        <v>60</v>
      </c>
      <c r="B10" s="3">
        <v>70</v>
      </c>
      <c r="C10" s="2">
        <v>6.1</v>
      </c>
      <c r="D10" s="2">
        <f t="shared" si="1"/>
        <v>0.42699999999999999</v>
      </c>
      <c r="E10" s="2">
        <f t="shared" si="2"/>
        <v>2.6046999999999998</v>
      </c>
    </row>
    <row r="11" spans="1:5" x14ac:dyDescent="0.15">
      <c r="A11" s="3">
        <f t="shared" si="0"/>
        <v>70</v>
      </c>
      <c r="B11" s="3">
        <v>80</v>
      </c>
      <c r="C11" s="2">
        <v>5.34</v>
      </c>
      <c r="D11" s="2">
        <f t="shared" si="1"/>
        <v>0.42719999999999997</v>
      </c>
      <c r="E11" s="2">
        <f t="shared" si="2"/>
        <v>2.2812479999999997</v>
      </c>
    </row>
    <row r="12" spans="1:5" x14ac:dyDescent="0.15">
      <c r="A12" s="3">
        <f t="shared" si="0"/>
        <v>80</v>
      </c>
      <c r="B12" s="3">
        <v>90</v>
      </c>
      <c r="C12" s="2">
        <v>4.75</v>
      </c>
      <c r="D12" s="2">
        <f t="shared" si="1"/>
        <v>0.42749999999999999</v>
      </c>
      <c r="E12" s="2">
        <f t="shared" si="2"/>
        <v>2.0306250000000001</v>
      </c>
    </row>
    <row r="13" spans="1:5" x14ac:dyDescent="0.15">
      <c r="A13" s="3">
        <f t="shared" si="0"/>
        <v>90</v>
      </c>
      <c r="B13" s="3">
        <v>100</v>
      </c>
      <c r="C13" s="2">
        <v>3.28</v>
      </c>
      <c r="D13" s="2">
        <f t="shared" si="1"/>
        <v>0.32800000000000001</v>
      </c>
      <c r="E13" s="2">
        <f t="shared" si="2"/>
        <v>1.0758399999999999</v>
      </c>
    </row>
    <row r="14" spans="1:5" x14ac:dyDescent="0.15">
      <c r="A14" s="3">
        <f t="shared" si="0"/>
        <v>140</v>
      </c>
      <c r="B14" s="3">
        <v>150</v>
      </c>
      <c r="C14" s="2">
        <v>2.85</v>
      </c>
      <c r="D14" s="2">
        <f t="shared" si="1"/>
        <v>0.42749999999999999</v>
      </c>
      <c r="E14" s="2">
        <f t="shared" si="2"/>
        <v>1.218375</v>
      </c>
    </row>
    <row r="15" spans="1:5" x14ac:dyDescent="0.15">
      <c r="A15" s="3">
        <f t="shared" si="0"/>
        <v>190</v>
      </c>
      <c r="B15" s="3">
        <v>200</v>
      </c>
      <c r="C15" s="2">
        <v>2.14</v>
      </c>
      <c r="D15" s="2">
        <f t="shared" si="1"/>
        <v>0.42799999999999999</v>
      </c>
      <c r="E15" s="2">
        <f t="shared" si="2"/>
        <v>0.91592000000000007</v>
      </c>
    </row>
    <row r="16" spans="1:5" x14ac:dyDescent="0.15">
      <c r="A16" s="3">
        <f t="shared" si="0"/>
        <v>240</v>
      </c>
      <c r="B16" s="3">
        <v>250</v>
      </c>
      <c r="C16" s="2">
        <v>1.71</v>
      </c>
      <c r="D16" s="2">
        <f t="shared" si="1"/>
        <v>0.42749999999999999</v>
      </c>
      <c r="E16" s="2">
        <f t="shared" si="2"/>
        <v>0.73102499999999992</v>
      </c>
    </row>
    <row r="17" spans="1:5" x14ac:dyDescent="0.15">
      <c r="A17" s="3">
        <f t="shared" si="0"/>
        <v>290</v>
      </c>
      <c r="B17" s="3">
        <v>300</v>
      </c>
      <c r="C17" s="2">
        <v>1.43</v>
      </c>
      <c r="D17" s="2">
        <f t="shared" si="1"/>
        <v>0.42899999999999999</v>
      </c>
      <c r="E17" s="2">
        <f t="shared" si="2"/>
        <v>0.61346999999999996</v>
      </c>
    </row>
    <row r="18" spans="1:5" x14ac:dyDescent="0.15">
      <c r="A18" s="3">
        <f t="shared" si="0"/>
        <v>390</v>
      </c>
      <c r="B18" s="3">
        <v>400</v>
      </c>
      <c r="C18" s="2">
        <v>1.06</v>
      </c>
      <c r="D18" s="2">
        <f t="shared" si="1"/>
        <v>0.42399999999999999</v>
      </c>
      <c r="E18" s="2">
        <f t="shared" si="2"/>
        <v>0.44944000000000001</v>
      </c>
    </row>
    <row r="19" spans="1:5" x14ac:dyDescent="0.15">
      <c r="A19" s="3">
        <f t="shared" si="0"/>
        <v>490</v>
      </c>
      <c r="B19" s="3">
        <v>500</v>
      </c>
      <c r="C19" s="2">
        <v>0.86</v>
      </c>
      <c r="D19" s="2">
        <f t="shared" si="1"/>
        <v>0.43</v>
      </c>
      <c r="E19" s="2">
        <f t="shared" si="2"/>
        <v>0.36979999999999996</v>
      </c>
    </row>
    <row r="20" spans="1:5" x14ac:dyDescent="0.15">
      <c r="A20" s="3">
        <f t="shared" si="0"/>
        <v>590</v>
      </c>
      <c r="B20" s="3">
        <v>600</v>
      </c>
      <c r="C20" s="2">
        <v>0.71</v>
      </c>
      <c r="D20" s="2">
        <f t="shared" si="1"/>
        <v>0.42599999999999999</v>
      </c>
      <c r="E20" s="2">
        <f t="shared" si="2"/>
        <v>0.30245999999999995</v>
      </c>
    </row>
    <row r="21" spans="1:5" x14ac:dyDescent="0.15">
      <c r="A21" s="3">
        <f t="shared" si="0"/>
        <v>690</v>
      </c>
      <c r="B21" s="3">
        <v>700</v>
      </c>
      <c r="C21" s="2">
        <v>0.61</v>
      </c>
      <c r="D21" s="2">
        <f t="shared" si="1"/>
        <v>0.42699999999999999</v>
      </c>
      <c r="E21" s="2">
        <f t="shared" si="2"/>
        <v>0.26046999999999998</v>
      </c>
    </row>
    <row r="22" spans="1:5" x14ac:dyDescent="0.15">
      <c r="A22" s="3">
        <f t="shared" si="0"/>
        <v>790</v>
      </c>
      <c r="B22" s="3">
        <v>800</v>
      </c>
      <c r="C22" s="2">
        <v>0.54</v>
      </c>
      <c r="D22" s="2">
        <f t="shared" si="1"/>
        <v>0.432</v>
      </c>
      <c r="E22" s="2">
        <f t="shared" si="2"/>
        <v>0.23328000000000002</v>
      </c>
    </row>
    <row r="23" spans="1:5" x14ac:dyDescent="0.15">
      <c r="A23" s="3">
        <f t="shared" si="0"/>
        <v>890</v>
      </c>
      <c r="B23" s="3">
        <v>900</v>
      </c>
      <c r="C23" s="2">
        <v>0.47</v>
      </c>
      <c r="D23" s="2">
        <f t="shared" si="1"/>
        <v>0.42299999999999999</v>
      </c>
      <c r="E23" s="2">
        <f t="shared" si="2"/>
        <v>0.19880999999999999</v>
      </c>
    </row>
    <row r="24" spans="1:5" x14ac:dyDescent="0.15">
      <c r="A24" s="3">
        <f>B24-10</f>
        <v>990</v>
      </c>
      <c r="B24" s="3">
        <v>1000</v>
      </c>
      <c r="C24" s="2">
        <v>0.42</v>
      </c>
      <c r="D24" s="2">
        <f t="shared" si="1"/>
        <v>0.42</v>
      </c>
      <c r="E24" s="2">
        <f t="shared" si="2"/>
        <v>0.17639999999999997</v>
      </c>
    </row>
  </sheetData>
  <mergeCells count="3">
    <mergeCell ref="B1:B2"/>
    <mergeCell ref="C1:E1"/>
    <mergeCell ref="A1:A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dnw</dc:creator>
  <cp:lastModifiedBy>dnw</cp:lastModifiedBy>
  <dcterms:created xsi:type="dcterms:W3CDTF">2016-04-19T10:04:14Z</dcterms:created>
  <dcterms:modified xsi:type="dcterms:W3CDTF">2016-04-20T11:22:04Z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