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9.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Hardik\Desktop\DA\Projects on works\"/>
    </mc:Choice>
  </mc:AlternateContent>
  <xr:revisionPtr revIDLastSave="0" documentId="13_ncr:1_{B2BD0B89-DDE5-41B3-85F9-8764C6DD7F81}" xr6:coauthVersionLast="47" xr6:coauthVersionMax="47" xr10:uidLastSave="{00000000-0000-0000-0000-000000000000}"/>
  <bookViews>
    <workbookView xWindow="-108" yWindow="-108" windowWidth="23256" windowHeight="12456" firstSheet="8" activeTab="11" xr2:uid="{00000000-000D-0000-FFFF-FFFF00000000}"/>
  </bookViews>
  <sheets>
    <sheet name="Images" sheetId="2" r:id="rId1"/>
    <sheet name="KPI" sheetId="7" r:id="rId2"/>
    <sheet name="Rating" sheetId="9" r:id="rId3"/>
    <sheet name="Gender" sheetId="10" r:id="rId4"/>
    <sheet name="Education By Attrition" sheetId="11" r:id="rId5"/>
    <sheet name="Attrition By Job" sheetId="12" r:id="rId6"/>
    <sheet name="Dept Wise Attrition" sheetId="13" r:id="rId7"/>
    <sheet name="Attrition By Age Group" sheetId="14" r:id="rId8"/>
    <sheet name="Marital Status" sheetId="15" r:id="rId9"/>
    <sheet name="Marital status " sheetId="16" r:id="rId10"/>
    <sheet name="Data" sheetId="1" r:id="rId11"/>
    <sheet name="Dashboard" sheetId="8" r:id="rId12"/>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10" hidden="1">'Marital status '!$D$4:$D$6</definedName>
    <definedName name="_xlchart.v2.11" hidden="1">'Marital status '!$E$3</definedName>
    <definedName name="_xlchart.v2.12" hidden="1">'Marital status '!$E$4:$E$6</definedName>
    <definedName name="_xlchart.v2.2" hidden="1">'Marital status '!$D$4:$D$6</definedName>
    <definedName name="_xlchart.v2.3" hidden="1">'Marital status '!$E$3</definedName>
    <definedName name="_xlchart.v2.4" hidden="1">'Marital status '!$E$4:$E$6</definedName>
    <definedName name="_xlchart.v2.7" hidden="1">'Marital status '!$D$4:$D$6</definedName>
    <definedName name="_xlchart.v2.8" hidden="1">'Marital status '!$E$3</definedName>
    <definedName name="_xlchart.v2.9" hidden="1">'Marital status '!$E$4:$E$6</definedName>
    <definedName name="Slicer_Department">#N/A</definedName>
    <definedName name="Slicer_Education_Field">#N/A</definedName>
    <definedName name="Slicer_Education_Field1">#N/A</definedName>
    <definedName name="Slicer_Education_Field2">#N/A</definedName>
    <definedName name="Slicer_Gender">#N/A</definedName>
    <definedName name="Slicer_Gender1">#N/A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1" roundtripDataChecksum="0W7NtiAel2xy0cZdwUBcRsMoEuXg6pzXui43o1bypBA="/>
    </ext>
  </extLst>
</workbook>
</file>

<file path=xl/calcChain.xml><?xml version="1.0" encoding="utf-8"?>
<calcChain xmlns="http://schemas.openxmlformats.org/spreadsheetml/2006/main">
  <c r="D5" i="12" l="1"/>
  <c r="D6" i="12"/>
  <c r="D7" i="12"/>
  <c r="D8" i="12"/>
  <c r="D9" i="12"/>
  <c r="D10" i="12"/>
  <c r="D11" i="12"/>
  <c r="D12" i="12"/>
  <c r="D4" i="12"/>
  <c r="E8" i="7"/>
  <c r="D8" i="7"/>
  <c r="E12" i="12"/>
  <c r="E11" i="12"/>
  <c r="E10" i="12"/>
  <c r="E9" i="12"/>
  <c r="E8" i="12"/>
  <c r="E7" i="12"/>
  <c r="E6" i="12"/>
  <c r="E5" i="12"/>
  <c r="E4" i="12"/>
  <c r="B7" i="9"/>
  <c r="B6" i="9"/>
  <c r="C8" i="7"/>
  <c r="B8" i="7"/>
  <c r="A8" i="7"/>
  <c r="E5" i="16"/>
  <c r="E6" i="16"/>
  <c r="E4" i="16"/>
  <c r="B10" i="10"/>
  <c r="B11" i="10"/>
  <c r="C10" i="10" l="1"/>
  <c r="C11" i="10"/>
  <c r="C6" i="9"/>
  <c r="C7" i="9"/>
</calcChain>
</file>

<file path=xl/sharedStrings.xml><?xml version="1.0" encoding="utf-8"?>
<sst xmlns="http://schemas.openxmlformats.org/spreadsheetml/2006/main" count="19221" uniqueCount="1572">
  <si>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</si>
  <si>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</si>
  <si>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</si>
  <si>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</si>
  <si>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</si>
  <si>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</si>
  <si>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</si>
  <si>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</si>
  <si>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</si>
  <si>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</si>
  <si>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</si>
  <si>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</si>
  <si>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</si>
  <si>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</si>
  <si>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</si>
  <si>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</si>
  <si>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</si>
  <si>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</si>
  <si>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</si>
  <si>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</si>
  <si>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</si>
  <si>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</si>
  <si>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</si>
  <si>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</si>
  <si>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</si>
  <si>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</si>
  <si>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</si>
  <si>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</si>
  <si>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</si>
  <si>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</si>
  <si>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</si>
  <si>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</si>
  <si>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</si>
  <si>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</si>
  <si>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</si>
  <si>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</si>
  <si>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</si>
  <si>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</si>
  <si>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</si>
  <si>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</si>
  <si>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</si>
  <si>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</si>
  <si>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</si>
  <si>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</si>
  <si>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</si>
  <si>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</si>
  <si>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</si>
  <si>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</si>
  <si>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</si>
  <si>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</si>
  <si>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</si>
  <si>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</si>
  <si>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</si>
  <si>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</si>
  <si>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</si>
  <si>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</si>
  <si>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</si>
  <si>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</si>
  <si>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</si>
  <si>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</si>
  <si>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</si>
  <si>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</si>
  <si>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</si>
  <si>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</si>
  <si>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</si>
  <si>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</si>
  <si>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</si>
  <si>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</si>
  <si>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</si>
  <si>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</si>
  <si>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</si>
  <si>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</si>
  <si>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</si>
  <si>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</si>
  <si>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</si>
  <si>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</si>
  <si>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</si>
  <si>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</si>
  <si>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</si>
  <si>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</si>
  <si>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</si>
  <si>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</si>
  <si>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</si>
  <si>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</si>
  <si>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</si>
  <si>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</si>
  <si>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</si>
  <si>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</si>
  <si>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</si>
  <si>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</si>
  <si>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</si>
  <si>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</si>
  <si>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</si>
  <si>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</si>
  <si>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</si>
  <si>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</si>
  <si>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</si>
  <si>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</si>
  <si>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</si>
  <si>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</si>
  <si>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</si>
  <si>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</si>
  <si>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</si>
  <si>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</si>
  <si>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</si>
  <si>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</si>
  <si>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</si>
  <si>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</si>
  <si>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</si>
  <si>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</si>
  <si>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</si>
  <si>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</si>
  <si>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</si>
  <si>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</si>
  <si>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</si>
  <si>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</si>
  <si>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</si>
  <si>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</si>
  <si>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</si>
  <si>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</si>
  <si>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</si>
  <si>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</si>
  <si>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</si>
  <si>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</si>
  <si>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</si>
  <si>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</si>
  <si>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</si>
  <si>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</si>
  <si>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</si>
  <si>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</si>
  <si>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</si>
  <si>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</si>
  <si>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</si>
  <si>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</si>
  <si>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</si>
  <si>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</si>
  <si>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</si>
  <si>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</si>
  <si>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</si>
  <si>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</si>
  <si>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</si>
  <si>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</si>
  <si>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</si>
  <si>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</si>
  <si>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</si>
  <si>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</si>
  <si>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</si>
  <si>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</si>
  <si>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</si>
  <si>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</si>
  <si>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</si>
  <si>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</si>
  <si>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</si>
  <si>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</si>
  <si>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</si>
  <si>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</si>
  <si>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</si>
  <si>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</si>
  <si>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</si>
  <si>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</si>
  <si>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</si>
  <si>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</si>
  <si>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</si>
  <si>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</si>
  <si>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</si>
  <si>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</si>
  <si>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</si>
  <si>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</si>
  <si>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</si>
  <si>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</si>
  <si>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</si>
  <si>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</si>
  <si>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</si>
  <si>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</si>
  <si>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</si>
  <si>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</si>
  <si>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</si>
  <si>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</si>
  <si>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</si>
  <si>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</si>
  <si>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</si>
  <si>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</si>
  <si>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</si>
  <si>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</si>
  <si>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</si>
  <si>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</si>
  <si>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</si>
  <si>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</si>
  <si>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</si>
  <si>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</si>
  <si>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</si>
  <si>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</si>
  <si>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</si>
  <si>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</si>
  <si>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</si>
  <si>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</si>
  <si>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</si>
  <si>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</si>
  <si>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</si>
  <si>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</si>
  <si>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</si>
  <si>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</si>
  <si>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</si>
  <si>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</si>
  <si>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</si>
  <si>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</si>
  <si>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</si>
  <si>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</si>
  <si>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</si>
  <si>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</si>
  <si>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</si>
  <si>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</si>
  <si>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</si>
  <si>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</si>
  <si>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</si>
  <si>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</si>
  <si>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</si>
  <si>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</si>
  <si>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</si>
  <si>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</si>
  <si>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</si>
  <si>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</si>
  <si>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</si>
  <si>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</si>
  <si>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</si>
  <si>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</si>
  <si>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</si>
  <si>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</si>
  <si>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</si>
  <si>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</si>
  <si>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</si>
  <si>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</si>
  <si>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</si>
  <si>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</si>
  <si>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</si>
  <si>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</si>
  <si>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</si>
  <si>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</si>
  <si>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</si>
  <si>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</si>
  <si>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</si>
  <si>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</si>
  <si>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</si>
  <si>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</si>
  <si>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</si>
  <si>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</si>
  <si>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</si>
  <si>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</si>
  <si>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</si>
  <si>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</si>
  <si>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</si>
  <si>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</si>
  <si>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</si>
  <si>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</si>
  <si>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</si>
  <si>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</si>
  <si>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</si>
  <si>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</si>
  <si>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</si>
  <si>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</si>
  <si>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</si>
  <si>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</si>
  <si>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</si>
  <si>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</si>
  <si>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</si>
  <si>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</si>
  <si>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</si>
  <si>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</si>
  <si>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</si>
  <si>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</si>
  <si>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</si>
  <si>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</si>
  <si>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</si>
  <si>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</si>
  <si>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</si>
  <si>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</si>
  <si>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</si>
  <si>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</si>
  <si>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</si>
  <si>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</si>
  <si>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</si>
  <si>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</si>
  <si>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</si>
  <si>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</si>
  <si>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</si>
  <si>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</si>
  <si>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</si>
  <si>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</si>
  <si>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</si>
  <si>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</si>
  <si>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</si>
  <si>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</si>
  <si>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</si>
  <si>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</si>
  <si>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</si>
  <si>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</si>
  <si>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</si>
  <si>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</si>
  <si>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</si>
  <si>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</si>
  <si>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</si>
  <si>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</si>
  <si>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</si>
  <si>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</si>
  <si>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</si>
  <si>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</si>
  <si>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</si>
  <si>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</si>
  <si>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</si>
  <si>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</si>
  <si>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</si>
  <si>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</si>
  <si>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</si>
  <si>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</si>
  <si>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</si>
  <si>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</si>
  <si>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</si>
  <si>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</si>
  <si>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</si>
  <si>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</si>
  <si>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</si>
  <si>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</si>
  <si>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</si>
  <si>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</si>
  <si>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</si>
  <si>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</si>
  <si>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</si>
  <si>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</si>
  <si>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</si>
  <si>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</si>
  <si>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</si>
  <si>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</si>
  <si>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</si>
  <si>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</si>
  <si>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</si>
  <si>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</si>
  <si>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</si>
  <si>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</si>
  <si>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</si>
  <si>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</si>
  <si>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</si>
  <si>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</si>
  <si>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</si>
  <si>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</si>
  <si>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</si>
  <si>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</si>
  <si>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</si>
  <si>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</si>
  <si>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</si>
  <si>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</si>
  <si>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</si>
  <si>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</si>
  <si>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</si>
  <si>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</si>
  <si>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</si>
  <si>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</si>
  <si>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</si>
  <si>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</si>
  <si>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</si>
  <si>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</si>
  <si>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</si>
  <si>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</si>
  <si>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</si>
  <si>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</si>
  <si>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</si>
  <si>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</si>
  <si>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</si>
  <si>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</si>
  <si>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</si>
  <si>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</si>
  <si>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</si>
  <si>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</si>
  <si>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</si>
  <si>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</si>
  <si>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</si>
  <si>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</si>
  <si>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</si>
  <si>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</si>
  <si>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</si>
  <si>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</si>
  <si>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</si>
  <si>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</si>
  <si>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</si>
  <si>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</si>
  <si>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</si>
  <si>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</si>
  <si>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</si>
  <si>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</si>
  <si>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</si>
  <si>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</si>
  <si>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</si>
  <si>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</si>
  <si>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</si>
  <si>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</si>
  <si>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</si>
  <si>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</si>
  <si>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</si>
  <si>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</si>
  <si>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</si>
  <si>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</si>
  <si>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</si>
  <si>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</si>
  <si>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</si>
  <si>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</si>
  <si>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</si>
  <si>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</si>
  <si>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</si>
  <si>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</si>
  <si>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</si>
  <si>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</si>
  <si>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</si>
  <si>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</si>
  <si>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</si>
  <si>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</si>
  <si>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</si>
  <si>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</si>
  <si>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</si>
  <si>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</si>
  <si>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</si>
  <si>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</si>
  <si>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</si>
  <si>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</si>
  <si>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</si>
  <si>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</si>
  <si>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</si>
  <si>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</si>
  <si>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</si>
  <si>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</si>
  <si>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</si>
  <si>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</si>
  <si>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</si>
  <si>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</si>
  <si>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</si>
  <si>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</si>
  <si>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</si>
  <si>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</si>
  <si>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</si>
  <si>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</si>
  <si>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</si>
  <si>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</si>
  <si>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</si>
  <si>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</si>
  <si>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</si>
  <si>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</si>
  <si>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</si>
  <si>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</si>
  <si>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</si>
  <si>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</si>
  <si>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</si>
  <si>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</si>
  <si>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</si>
  <si>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</si>
  <si>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</si>
  <si>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</si>
  <si>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</si>
  <si>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</si>
  <si>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</si>
  <si>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</si>
  <si>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</si>
  <si>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</si>
  <si>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</si>
  <si>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</si>
  <si>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</si>
  <si>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</si>
  <si>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</si>
  <si>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</si>
  <si>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</si>
  <si>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</si>
  <si>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</si>
  <si>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</si>
  <si>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</si>
  <si>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</si>
  <si>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</si>
  <si>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</si>
  <si>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</si>
  <si>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</si>
  <si>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</si>
  <si>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</si>
  <si>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</si>
  <si>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</si>
  <si>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</si>
  <si>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</si>
  <si>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</si>
  <si>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</si>
  <si>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</si>
  <si>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</si>
  <si>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</si>
  <si>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</si>
  <si>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</si>
  <si>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</si>
  <si>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</si>
  <si>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</si>
  <si>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</si>
  <si>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</si>
  <si>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</si>
  <si>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</si>
  <si>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</si>
  <si>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</si>
  <si>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</si>
  <si>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</si>
  <si>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</si>
  <si>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</si>
  <si>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</si>
  <si>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</si>
  <si>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</si>
  <si>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</si>
  <si>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</si>
  <si>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</si>
  <si>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</si>
  <si>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</si>
  <si>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</si>
  <si>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</si>
  <si>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</si>
  <si>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</si>
  <si>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</si>
  <si>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</si>
  <si>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</si>
  <si>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</si>
  <si>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</si>
  <si>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</si>
  <si>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</si>
  <si>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</si>
  <si>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</si>
  <si>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</si>
  <si>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</si>
  <si>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</si>
  <si>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</si>
  <si>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</si>
  <si>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</si>
  <si>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</si>
  <si>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</si>
  <si>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</si>
  <si>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</si>
  <si>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</si>
  <si>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</si>
  <si>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</si>
  <si>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</si>
  <si>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</si>
  <si>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</si>
  <si>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</si>
  <si>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</si>
  <si>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</si>
  <si>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</si>
  <si>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</si>
  <si>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</si>
  <si>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</si>
  <si>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</si>
  <si>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</si>
  <si>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</si>
  <si>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</si>
  <si>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</si>
  <si>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</si>
  <si>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</si>
  <si>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</si>
  <si>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</si>
  <si>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</si>
  <si>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</si>
  <si>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</si>
  <si>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</si>
  <si>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</si>
  <si>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</si>
  <si>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</si>
  <si>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</si>
  <si>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</si>
  <si>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</si>
  <si>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</si>
  <si>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</si>
  <si>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</si>
  <si>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</si>
  <si>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</si>
  <si>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</si>
  <si>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</si>
  <si>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</si>
  <si>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</si>
  <si>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</si>
  <si>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</si>
  <si>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</si>
  <si>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</si>
  <si>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</si>
  <si>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</si>
  <si>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</si>
  <si>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</si>
  <si>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</si>
  <si>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</si>
  <si>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</si>
  <si>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</si>
  <si>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</si>
  <si>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</si>
  <si>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</si>
  <si>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</si>
  <si>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</si>
  <si>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</si>
  <si>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</si>
  <si>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</si>
  <si>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</si>
  <si>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</si>
  <si>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</si>
  <si>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</si>
  <si>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</si>
  <si>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</si>
  <si>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</si>
  <si>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</si>
  <si>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</si>
  <si>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</si>
  <si>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</si>
  <si>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</si>
  <si>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</si>
  <si>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</si>
  <si>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</si>
  <si>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</si>
  <si>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</si>
  <si>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</si>
  <si>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</si>
  <si>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</si>
  <si>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</si>
  <si>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</si>
  <si>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</si>
  <si>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</si>
  <si>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</si>
  <si>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</si>
  <si>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</si>
  <si>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</si>
  <si>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</si>
  <si>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</si>
  <si>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</si>
  <si>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</si>
  <si>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</si>
  <si>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</si>
  <si>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</si>
  <si>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</si>
  <si>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</si>
  <si>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</si>
  <si>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</si>
  <si>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</si>
  <si>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</si>
  <si>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</si>
  <si>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</si>
  <si>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</si>
  <si>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</si>
  <si>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</si>
  <si>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</si>
  <si>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</si>
  <si>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</si>
  <si>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</si>
  <si>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</si>
  <si>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</si>
  <si>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</si>
  <si>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</si>
  <si>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</si>
  <si>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</si>
  <si>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</si>
  <si>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</si>
  <si>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</si>
  <si>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</si>
  <si>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</si>
  <si>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</si>
  <si>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</si>
  <si>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</si>
  <si>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</si>
  <si>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</si>
  <si>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</si>
  <si>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</si>
  <si>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</si>
  <si>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</si>
  <si>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</si>
  <si>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</si>
  <si>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</si>
  <si>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</si>
  <si>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</si>
  <si>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</si>
  <si>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</si>
  <si>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</si>
  <si>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</si>
  <si>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</si>
  <si>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</si>
  <si>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</si>
  <si>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</si>
  <si>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</si>
  <si>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</si>
  <si>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</si>
  <si>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</si>
  <si>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</si>
  <si>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</si>
  <si>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</si>
  <si>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</si>
  <si>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</si>
  <si>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</si>
  <si>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</si>
  <si>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</si>
  <si>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</si>
  <si>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</si>
  <si>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</si>
  <si>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</si>
  <si>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</si>
  <si>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</si>
  <si>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</si>
  <si>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</si>
  <si>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</si>
  <si>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</si>
  <si>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</si>
  <si>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</si>
  <si>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</si>
  <si>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</si>
  <si>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</si>
  <si>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</si>
  <si>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</si>
  <si>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</si>
  <si>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</si>
  <si>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</si>
  <si>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</si>
  <si>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</si>
  <si>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</si>
  <si>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</si>
  <si>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</si>
  <si>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</si>
  <si>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</si>
  <si>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</si>
  <si>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</si>
  <si>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</si>
  <si>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</si>
  <si>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</si>
  <si>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</si>
  <si>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</si>
  <si>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</si>
  <si>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</si>
  <si>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</si>
  <si>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</si>
  <si>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</si>
  <si>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</si>
  <si>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</si>
  <si>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</si>
  <si>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</si>
  <si>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</si>
  <si>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</si>
  <si>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</si>
  <si>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</si>
  <si>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</si>
  <si>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</si>
  <si>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</si>
  <si>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</si>
  <si>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</si>
  <si>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</si>
  <si>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</si>
  <si>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</si>
  <si>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</si>
  <si>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</si>
  <si>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</si>
  <si>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</si>
  <si>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</si>
  <si>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</si>
  <si>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</si>
  <si>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</si>
  <si>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</si>
  <si>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</si>
  <si>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</si>
  <si>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</si>
  <si>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</si>
  <si>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</si>
  <si>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</si>
  <si>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</si>
  <si>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</si>
  <si>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</si>
  <si>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</si>
  <si>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</si>
  <si>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</si>
  <si>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</si>
  <si>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</si>
  <si>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</si>
  <si>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</si>
  <si>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</si>
  <si>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</si>
  <si>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</si>
  <si>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</si>
  <si>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</si>
  <si>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</si>
  <si>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</si>
  <si>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</si>
  <si>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</si>
  <si>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</si>
  <si>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</si>
  <si>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</si>
  <si>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</si>
  <si>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</si>
  <si>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</si>
  <si>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</si>
  <si>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</si>
  <si>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</si>
  <si>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</si>
  <si>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</si>
  <si>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</si>
  <si>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</si>
  <si>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</si>
  <si>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</si>
  <si>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</si>
  <si>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</si>
  <si>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</si>
  <si>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</si>
  <si>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</si>
  <si>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</si>
  <si>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</si>
  <si>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</si>
  <si>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</si>
  <si>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</si>
  <si>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</si>
  <si>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</si>
  <si>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</si>
  <si>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</si>
  <si>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</si>
  <si>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</si>
  <si>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</si>
  <si>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</si>
  <si>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</si>
  <si>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</si>
  <si>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</si>
  <si>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</si>
  <si>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</si>
  <si>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</si>
  <si>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</si>
  <si>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</si>
  <si>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</si>
  <si>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</si>
  <si>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</si>
  <si>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</si>
  <si>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</si>
  <si>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</si>
  <si>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</si>
  <si>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</si>
  <si>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</si>
  <si>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</si>
  <si>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</si>
  <si>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</si>
  <si>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</si>
  <si>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</si>
  <si>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</si>
  <si>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</si>
  <si>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</si>
  <si>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</si>
  <si>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</si>
  <si>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</si>
  <si>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</si>
  <si>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</si>
  <si>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</si>
  <si>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</si>
  <si>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</si>
  <si>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</si>
  <si>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</si>
  <si>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</si>
  <si>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</si>
  <si>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</si>
  <si>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</si>
  <si>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</si>
  <si>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</si>
  <si>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</si>
  <si>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</si>
  <si>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</si>
  <si>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</si>
  <si>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</si>
  <si>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</si>
  <si>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</si>
  <si>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</si>
  <si>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</si>
  <si>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</si>
  <si>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</si>
  <si>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</si>
  <si>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</si>
  <si>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</si>
  <si>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</si>
  <si>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</si>
  <si>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</si>
  <si>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</si>
  <si>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</si>
  <si>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</si>
  <si>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</si>
  <si>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</si>
  <si>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</si>
  <si>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</si>
  <si>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</si>
  <si>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</si>
  <si>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</si>
  <si>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</si>
  <si>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</si>
  <si>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</si>
  <si>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</si>
  <si>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</si>
  <si>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</si>
  <si>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</si>
  <si>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</si>
  <si>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</si>
  <si>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</si>
  <si>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</si>
  <si>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</si>
  <si>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</si>
  <si>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</si>
  <si>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</si>
  <si>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</si>
  <si>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</si>
  <si>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</si>
  <si>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</si>
  <si>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</si>
  <si>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</si>
  <si>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</si>
  <si>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</si>
  <si>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</si>
  <si>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</si>
  <si>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</si>
  <si>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</si>
  <si>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</si>
  <si>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</si>
  <si>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</si>
  <si>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</si>
  <si>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</si>
  <si>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</si>
  <si>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</si>
  <si>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</si>
  <si>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</si>
  <si>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</si>
  <si>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</si>
  <si>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</si>
  <si>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</si>
  <si>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</si>
  <si>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</si>
  <si>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</si>
  <si>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</si>
  <si>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</si>
  <si>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</si>
  <si>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</si>
  <si>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</si>
  <si>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</si>
  <si>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</si>
  <si>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</si>
  <si>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</si>
  <si>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</si>
  <si>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</si>
  <si>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</si>
  <si>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</si>
  <si>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</si>
  <si>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</si>
  <si>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</si>
  <si>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</si>
  <si>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</si>
  <si>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</si>
  <si>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</si>
  <si>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</si>
  <si>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</si>
  <si>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</si>
  <si>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</si>
  <si>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</si>
  <si>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</si>
  <si>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</si>
  <si>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</si>
  <si>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</si>
  <si>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</si>
  <si>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</si>
  <si>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</si>
  <si>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</si>
  <si>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</si>
  <si>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</si>
  <si>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</si>
  <si>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</si>
  <si>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</si>
  <si>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</si>
  <si>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</si>
  <si>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</si>
  <si>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</si>
  <si>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</si>
  <si>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</si>
  <si>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</si>
  <si>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</si>
  <si>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</si>
  <si>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</si>
  <si>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</si>
  <si>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</si>
  <si>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</si>
  <si>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</si>
  <si>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</si>
  <si>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</si>
  <si>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</si>
  <si>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</si>
  <si>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</si>
  <si>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</si>
  <si>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</si>
  <si>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</si>
  <si>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</si>
  <si>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</si>
  <si>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</si>
  <si>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</si>
  <si>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</si>
  <si>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</si>
  <si>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</si>
  <si>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</si>
  <si>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</si>
  <si>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</si>
  <si>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</si>
  <si>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</si>
  <si>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</si>
  <si>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</si>
  <si>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</si>
  <si>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</si>
  <si>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</si>
  <si>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</si>
  <si>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</si>
  <si>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</si>
  <si>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</si>
  <si>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</si>
  <si>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</si>
  <si>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</si>
  <si>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</si>
  <si>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</si>
  <si>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</si>
  <si>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</si>
  <si>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</si>
  <si>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</si>
  <si>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</si>
  <si>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</si>
  <si>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</si>
  <si>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</si>
  <si>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</si>
  <si>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</si>
  <si>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</si>
  <si>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</si>
  <si>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</si>
  <si>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</si>
  <si>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</si>
  <si>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</si>
  <si>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</si>
  <si>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</si>
  <si>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</si>
  <si>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</si>
  <si>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</si>
  <si>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</si>
  <si>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</si>
  <si>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</si>
  <si>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</si>
  <si>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</si>
  <si>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</si>
  <si>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</si>
  <si>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</si>
  <si>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</si>
  <si>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</si>
  <si>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</si>
  <si>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</si>
  <si>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</si>
  <si>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</si>
  <si>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</si>
  <si>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</si>
  <si>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</si>
  <si>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</si>
  <si>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</si>
  <si>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</si>
  <si>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</si>
  <si>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</si>
  <si>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</si>
  <si>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</si>
  <si>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</si>
  <si>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</si>
  <si>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</si>
  <si>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</si>
  <si>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</si>
  <si>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</si>
  <si>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</si>
  <si>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</si>
  <si>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</si>
  <si>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</si>
  <si>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</si>
  <si>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</si>
  <si>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</si>
  <si>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</si>
  <si>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</si>
  <si>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</si>
  <si>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</si>
  <si>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</si>
  <si>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</si>
  <si>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</si>
  <si>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</si>
  <si>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</si>
  <si>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</si>
  <si>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</si>
  <si>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</si>
  <si>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</si>
  <si>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</si>
  <si>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</si>
  <si>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</si>
  <si>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</si>
  <si>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</si>
  <si>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</si>
  <si>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</si>
  <si>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</si>
  <si>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</si>
  <si>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</si>
  <si>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</si>
  <si>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</si>
  <si>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</si>
  <si>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</si>
  <si>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</si>
  <si>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</si>
  <si>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</si>
  <si>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</si>
  <si>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</si>
  <si>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</si>
  <si>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</si>
  <si>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</si>
  <si>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</si>
  <si>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</si>
  <si>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</si>
  <si>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</si>
  <si>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</si>
  <si>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</si>
  <si>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</si>
  <si>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</si>
  <si>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</si>
  <si>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</si>
  <si>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</si>
  <si>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</si>
  <si>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</si>
  <si>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</si>
  <si>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</si>
  <si>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</si>
  <si>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</si>
  <si>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</si>
  <si>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</si>
  <si>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</si>
  <si>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</si>
  <si>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</si>
  <si>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</si>
  <si>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</si>
  <si>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</si>
  <si>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</si>
  <si>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</si>
  <si>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</si>
  <si>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</si>
  <si>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</si>
  <si>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</si>
  <si>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</si>
  <si>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</si>
  <si>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</si>
  <si>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</si>
  <si>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</si>
  <si>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</si>
  <si>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</si>
  <si>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</si>
  <si>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</si>
  <si>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</si>
  <si>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</si>
  <si>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</si>
  <si>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</si>
  <si>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</si>
  <si>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</si>
  <si>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</si>
  <si>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</si>
  <si>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</si>
  <si>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</si>
  <si>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</si>
  <si>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</si>
  <si>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</si>
  <si>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</si>
  <si>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</si>
  <si>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</si>
  <si>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</si>
  <si>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</si>
  <si>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</si>
  <si>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</si>
  <si>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</si>
  <si>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</si>
  <si>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</si>
  <si>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</si>
  <si>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</si>
  <si>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</si>
  <si>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</si>
  <si>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</si>
  <si>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</si>
  <si>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</si>
  <si>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</si>
  <si>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</si>
  <si>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</si>
  <si>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</si>
  <si>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</si>
  <si>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</si>
  <si>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</si>
  <si>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</si>
  <si>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</si>
  <si>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</si>
  <si>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</si>
  <si>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</si>
  <si>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</si>
  <si>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</si>
  <si>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</si>
  <si>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</si>
  <si>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</si>
  <si>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</si>
  <si>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</si>
  <si>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</si>
  <si>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</si>
  <si>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</si>
  <si>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</si>
  <si>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</si>
  <si>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</si>
  <si>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</si>
  <si>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</si>
  <si>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</si>
  <si>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</si>
  <si>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</si>
  <si>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</si>
  <si>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</si>
  <si>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</si>
  <si>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</si>
  <si>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</si>
  <si>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</si>
  <si>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</si>
  <si>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</si>
  <si>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</si>
  <si>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</si>
  <si>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</si>
  <si>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</si>
  <si>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</si>
  <si>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</si>
  <si>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</si>
  <si>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</si>
  <si>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</si>
  <si>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</si>
  <si>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</si>
  <si>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</si>
  <si>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</si>
  <si>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</si>
  <si>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</si>
  <si>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</si>
  <si>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</si>
  <si>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</si>
  <si>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</si>
  <si>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</si>
  <si>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</si>
  <si>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</si>
  <si>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</si>
  <si>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</si>
  <si>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</si>
  <si>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</si>
  <si>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</si>
  <si>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</si>
  <si>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</si>
  <si>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</si>
  <si>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</si>
  <si>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</si>
  <si>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</si>
  <si>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</si>
  <si>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</si>
  <si>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</si>
  <si>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</si>
  <si>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</si>
  <si>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</si>
  <si>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</si>
  <si>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</si>
  <si>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</si>
  <si>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</si>
  <si>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</si>
  <si>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</si>
  <si>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</si>
  <si>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</si>
  <si>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</si>
  <si>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</si>
  <si>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</si>
  <si>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</si>
  <si>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</si>
  <si>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</si>
  <si>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</si>
  <si>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</si>
  <si>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</si>
  <si>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</si>
  <si>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</si>
  <si>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</si>
  <si>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</si>
  <si>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</si>
  <si>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</si>
  <si>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</si>
  <si>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</si>
  <si>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</si>
  <si>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</si>
  <si>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</si>
  <si>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</si>
  <si>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</si>
  <si>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</si>
  <si>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</si>
  <si>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</si>
  <si>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</si>
  <si>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</si>
  <si>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</si>
  <si>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</si>
  <si>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</si>
  <si>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</si>
  <si>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</si>
  <si>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</si>
  <si>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</si>
  <si>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</si>
  <si>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</si>
  <si>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</si>
  <si>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</si>
  <si>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</si>
  <si>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</si>
  <si>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</si>
  <si>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</si>
  <si>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</si>
  <si>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</si>
  <si>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</si>
  <si>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</si>
  <si>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</si>
  <si>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</si>
  <si>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</si>
  <si>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</si>
  <si>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</si>
  <si>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</si>
  <si>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</si>
  <si>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</si>
  <si>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</si>
  <si>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</si>
  <si>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</si>
  <si>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</si>
  <si>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</si>
  <si>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</si>
  <si>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</si>
  <si>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</si>
  <si>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</si>
  <si>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</si>
  <si>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</si>
  <si>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</si>
  <si>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</si>
  <si>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</si>
  <si>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</si>
  <si>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</si>
  <si>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</si>
  <si>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</si>
  <si>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</si>
  <si>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</si>
  <si>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</si>
  <si>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</si>
  <si>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</si>
  <si>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</si>
  <si>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</si>
  <si>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</si>
  <si>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</si>
  <si>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</si>
  <si>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</si>
  <si>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</si>
  <si>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</si>
  <si>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</si>
  <si>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</si>
  <si>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</si>
  <si>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</si>
  <si>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</si>
  <si>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</si>
  <si>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</si>
  <si>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</si>
  <si>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</si>
  <si>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</si>
  <si>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</si>
  <si>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</si>
  <si>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</si>
  <si>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</si>
  <si>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</si>
  <si>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</si>
  <si>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</si>
  <si>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</si>
  <si>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</si>
  <si>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</si>
  <si>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</si>
  <si>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</si>
  <si>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</si>
  <si>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</si>
  <si>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</si>
  <si>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</si>
  <si>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</si>
  <si>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</si>
  <si>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</si>
  <si>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</si>
  <si>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</si>
  <si>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</si>
  <si>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</si>
  <si>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</si>
  <si>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</si>
  <si>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</si>
  <si>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</si>
  <si>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</si>
  <si>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</si>
  <si>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</si>
  <si>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</si>
  <si>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</si>
  <si>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</si>
  <si>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</si>
  <si>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</si>
  <si>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</si>
  <si>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</si>
  <si>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</si>
  <si>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</si>
  <si>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</si>
  <si>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</si>
  <si>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</si>
  <si>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</si>
  <si>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</si>
  <si>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</si>
  <si>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</si>
  <si>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</si>
  <si>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</si>
  <si>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</si>
  <si>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</si>
  <si>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</si>
  <si>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</si>
  <si>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</si>
  <si>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</si>
  <si>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</si>
  <si>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</si>
  <si>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</si>
  <si>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</si>
  <si>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</si>
  <si>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</si>
  <si>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</si>
  <si>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</si>
  <si>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</si>
  <si>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</si>
  <si>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</si>
  <si>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</si>
  <si>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</si>
  <si>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</si>
  <si>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</si>
  <si>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</si>
  <si>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</si>
  <si>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</si>
  <si>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</si>
  <si>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</si>
  <si>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</si>
  <si>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</si>
  <si>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</si>
  <si>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</si>
  <si>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</si>
  <si>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</si>
  <si>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</si>
  <si>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</si>
  <si>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</si>
  <si>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</si>
  <si>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</si>
  <si>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</si>
  <si>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</si>
  <si>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</si>
  <si>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</si>
  <si>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</si>
  <si>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</si>
  <si>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</si>
  <si>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</si>
  <si>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</si>
  <si>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</si>
  <si>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</si>
  <si>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</si>
  <si>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</si>
  <si>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</si>
  <si>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</si>
  <si>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</si>
  <si>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</si>
  <si>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</si>
  <si>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</si>
  <si>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</si>
  <si>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</si>
  <si>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</si>
  <si>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</si>
  <si>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</si>
  <si>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</si>
  <si>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</si>
  <si>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</si>
  <si>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</si>
  <si>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</si>
  <si>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</si>
  <si>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</si>
  <si>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</si>
  <si>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</si>
  <si>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</si>
  <si>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</si>
  <si>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</si>
  <si>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</si>
  <si>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</si>
  <si>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</si>
  <si>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</si>
  <si>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</si>
  <si>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</si>
  <si>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</si>
  <si>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</si>
  <si>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</si>
  <si>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</si>
  <si>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</si>
  <si>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</si>
  <si>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</si>
  <si>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</si>
  <si>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</si>
  <si>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</si>
  <si>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</si>
  <si>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</si>
  <si>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</si>
  <si>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</si>
  <si>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</si>
  <si>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</si>
  <si>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</si>
  <si>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</si>
  <si>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</si>
  <si>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</si>
  <si>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</si>
  <si>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</si>
  <si>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</si>
  <si>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</si>
  <si>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</si>
  <si>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</si>
  <si>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</si>
  <si>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</si>
  <si>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</si>
  <si>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</si>
  <si>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</si>
  <si>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</si>
  <si>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</si>
  <si>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</si>
  <si>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</si>
  <si>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</si>
  <si>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</si>
  <si>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</si>
  <si>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</si>
  <si>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</si>
  <si>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</si>
  <si>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</si>
  <si>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</si>
  <si>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</si>
  <si>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</si>
  <si>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</si>
  <si>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</si>
  <si>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</si>
  <si>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</si>
  <si>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</si>
  <si>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</si>
  <si>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</si>
  <si>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</si>
  <si>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</si>
  <si>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</si>
  <si>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</si>
  <si>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</si>
  <si>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</si>
  <si>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</si>
  <si>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</si>
  <si>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</si>
  <si>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</si>
  <si>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</si>
  <si>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</si>
  <si>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</si>
  <si>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</si>
  <si>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</si>
  <si>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</si>
  <si>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</si>
  <si>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</si>
  <si>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</si>
  <si>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</si>
  <si>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</si>
  <si>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</si>
  <si>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</si>
  <si>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</si>
  <si>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</si>
  <si>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counts</t>
  </si>
  <si>
    <t>Average of Age</t>
  </si>
  <si>
    <t>Total Employee</t>
  </si>
  <si>
    <t>Attrition Count</t>
  </si>
  <si>
    <t>Average Age</t>
  </si>
  <si>
    <t>Active Employee</t>
  </si>
  <si>
    <t>Attrition Rate</t>
  </si>
  <si>
    <t>Attrition means Left the Employees</t>
  </si>
  <si>
    <t>Average of Job Satisfaction</t>
  </si>
  <si>
    <t>Rating</t>
  </si>
  <si>
    <t>Balance Rating</t>
  </si>
  <si>
    <t>Rating Out of 4</t>
  </si>
  <si>
    <t>Row Labels</t>
  </si>
  <si>
    <t>Grand Total</t>
  </si>
  <si>
    <t>Count of Employee Count</t>
  </si>
  <si>
    <t>Sum of CF_attrition count</t>
  </si>
  <si>
    <t>Count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</si>
</sst>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00000"/>
    <numFmt numFmtId="165" formatCode="0.0"/>
  </numFmts>
  <fonts count="3" x14ac:knownFonts="1">
    <font>
      <sz val="12"/>
      <color theme="1"/>
      <name val="Calibri"/>
      <scheme val="minor"/>
    </font>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1" tint="0.249977111117893"/>
        <bgColor indexed="64"/>
      </patternFill>
    </fill>
  </fills>
  <borders count="18">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2">
    <xf numFmtId="0" fontId="0" fillId="0" borderId="0"/>
    <xf numFmtId="9" fontId="1" fillId="0" borderId="0" applyFont="0" applyFill="0" applyBorder="0" applyAlignment="0" applyProtection="0"/>
  </cellStyleXfs>
  <cellXfs count="37">
    <xf numFmtId="0" fontId="0" fillId="0" borderId="0" xfId="0"/>
    <xf numFmtId="0" fontId="1" fillId="0" borderId="0" xfId="0" applyFont="1"/>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0" xfId="1" applyFont="1"/>
    <xf numFmtId="10" fontId="0" fillId="0" borderId="0" xfId="1" applyNumberFormat="1" applyFont="1"/>
    <xf numFmtId="164" fontId="0" fillId="0" borderId="0" xfId="0" applyNumberFormat="1"/>
    <xf numFmtId="165" fontId="0" fillId="0" borderId="0" xfId="0" applyNumberFormat="1"/>
    <xf numFmtId="1" fontId="0" fillId="0" borderId="0" xfId="0" applyNumberFormat="1"/>
    <xf numFmtId="0" fontId="0" fillId="2" borderId="0" xfId="0" applyFill="1"/>
    <xf numFmtId="165" fontId="0" fillId="0" borderId="4" xfId="0" applyNumberFormat="1" applyBorder="1"/>
    <xf numFmtId="0" fontId="2" fillId="0" borderId="0" xfId="0" applyFont="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10" xfId="0" applyBorder="1"/>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0" borderId="11" xfId="0" applyBorder="1"/>
    <xf numFmtId="0" fontId="0" fillId="0" borderId="12" xfId="0" applyBorder="1"/>
    <xf numFmtId="0" fontId="0" fillId="0" borderId="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3" xfId="0" applyNumberFormat="1" applyBorder="1"/>
    <xf numFmtId="0" fontId="0" fillId="0" borderId="10" xfId="0" applyNumberFormat="1" applyBorder="1"/>
    <xf numFmtId="0" fontId="0" fillId="0" borderId="4" xfId="0" applyNumberFormat="1" applyBorder="1"/>
  </cellXfs>
  <cellStyles count="2">
    <cellStyle name="Normal" xfId="0" builtinId="0"/>
    <cellStyle name="Percent" xfId="1" builtinId="5"/>
  </cellStyles>
  <dxfs count="5">
    <dxf>
      <numFmt numFmtId="165" formatCode="0.0"/>
    </dxf>
    <dxf>
      <fill>
        <patternFill>
          <bgColor rgb="FF990099"/>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4"/>
      <tableStyleElement type="firstRowStripe" dxfId="3"/>
      <tableStyleElement type="secondRowStripe" dxfId="2"/>
    </tableStyle>
    <tableStyle name="Invisible" pivot="0" table="0" count="0" xr9:uid="{E976DB20-F509-4F7B-B7D5-B914B4E80624}"/>
    <tableStyle name="Slicer Style 1" pivot="0" table="0" count="1" xr9:uid="{EFA8B3E8-44A0-4AED-9110-47384058B971}">
      <tableStyleElement type="wholeTable" dxfId="1"/>
    </tableStyle>
  </tableStyles>
  <colors>
    <mruColors>
      <color rgb="FF3333FF"/>
      <color rgb="FF311791"/>
      <color rgb="FFCC0000"/>
      <color rgb="FFFF66FF"/>
      <color rgb="FF990099"/>
      <color rgb="FFA50021"/>
      <color rgb="FFFF9999"/>
      <color rgb="FFFF7C80"/>
      <color rgb="FFFF5050"/>
      <color rgb="FF37357F"/>
    </mruColors>
  </colors>
  <extLst>
    <ext xmlns:x14="http://schemas.microsoft.com/office/spreadsheetml/2009/9/main" uri="{EB79DEF2-80B8-43e5-95BD-54CBDDF9020C}">
      <x14:slicerStyles defaultSlicerStyle="SlicerStyleOther2">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customschemas.google.com/relationships/workbookmetadata" Target="metadata"/><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8BD-4824-A691-E0F60C170A0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8BD-4824-A691-E0F60C170A07}"/>
              </c:ext>
            </c:extLst>
          </c:dPt>
          <c:val>
            <c:numRef>
              <c:f>Rating!$C$6:$C$7</c:f>
              <c:numCache>
                <c:formatCode>0.000000</c:formatCode>
                <c:ptCount val="2"/>
                <c:pt idx="0">
                  <c:v>0.80182926829268297</c:v>
                </c:pt>
                <c:pt idx="1">
                  <c:v>0.19817073170731703</c:v>
                </c:pt>
              </c:numCache>
            </c:numRef>
          </c:val>
          <c:extLst>
            <c:ext xmlns:c16="http://schemas.microsoft.com/office/drawing/2014/chart" uri="{C3380CC4-5D6E-409C-BE32-E72D297353CC}">
              <c16:uniqueId val="{00000000-75CB-483D-9562-6156A5E4ABA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6666666666666666E-2"/>
          <c:y val="0.15231758530183728"/>
          <c:w val="0.93888888888888888"/>
          <c:h val="0.73101574803149605"/>
        </c:manualLayout>
      </c:layout>
      <c:barChart>
        <c:barDir val="bar"/>
        <c:grouping val="stacked"/>
        <c:varyColors val="0"/>
        <c:ser>
          <c:idx val="0"/>
          <c:order val="0"/>
          <c:spPr>
            <a:solidFill>
              <a:srgbClr val="993300"/>
            </a:solidFill>
            <a:ln>
              <a:noFill/>
            </a:ln>
            <a:effectLst/>
          </c:spPr>
          <c:invertIfNegative val="0"/>
          <c:val>
            <c:numRef>
              <c:f>Rating!$B$6</c:f>
              <c:numCache>
                <c:formatCode>0.0</c:formatCode>
                <c:ptCount val="1"/>
                <c:pt idx="0">
                  <c:v>3.2073170731707319</c:v>
                </c:pt>
              </c:numCache>
            </c:numRef>
          </c:val>
          <c:extLst>
            <c:ext xmlns:c16="http://schemas.microsoft.com/office/drawing/2014/chart" uri="{C3380CC4-5D6E-409C-BE32-E72D297353CC}">
              <c16:uniqueId val="{00000000-49E7-4D58-9A7D-DEE01934EB36}"/>
            </c:ext>
          </c:extLst>
        </c:ser>
        <c:ser>
          <c:idx val="1"/>
          <c:order val="1"/>
          <c:spPr>
            <a:solidFill>
              <a:schemeClr val="bg2"/>
            </a:solidFill>
            <a:ln>
              <a:noFill/>
            </a:ln>
            <a:effectLst/>
          </c:spPr>
          <c:invertIfNegative val="0"/>
          <c:val>
            <c:numRef>
              <c:f>Rating!$B$7</c:f>
              <c:numCache>
                <c:formatCode>0.0</c:formatCode>
                <c:ptCount val="1"/>
                <c:pt idx="0">
                  <c:v>0.79268292682926811</c:v>
                </c:pt>
              </c:numCache>
            </c:numRef>
          </c:val>
          <c:extLst>
            <c:ext xmlns:c16="http://schemas.microsoft.com/office/drawing/2014/chart" uri="{C3380CC4-5D6E-409C-BE32-E72D297353CC}">
              <c16:uniqueId val="{00000001-49E7-4D58-9A7D-DEE01934EB36}"/>
            </c:ext>
          </c:extLst>
        </c:ser>
        <c:dLbls>
          <c:showLegendKey val="0"/>
          <c:showVal val="0"/>
          <c:showCatName val="0"/>
          <c:showSerName val="0"/>
          <c:showPercent val="0"/>
          <c:showBubbleSize val="0"/>
        </c:dLbls>
        <c:gapWidth val="150"/>
        <c:overlap val="100"/>
        <c:axId val="1827753552"/>
        <c:axId val="1934115376"/>
      </c:barChart>
      <c:catAx>
        <c:axId val="1827753552"/>
        <c:scaling>
          <c:orientation val="minMax"/>
        </c:scaling>
        <c:delete val="1"/>
        <c:axPos val="l"/>
        <c:majorTickMark val="out"/>
        <c:minorTickMark val="none"/>
        <c:tickLblPos val="nextTo"/>
        <c:crossAx val="1934115376"/>
        <c:crosses val="autoZero"/>
        <c:auto val="1"/>
        <c:lblAlgn val="ctr"/>
        <c:lblOffset val="100"/>
        <c:noMultiLvlLbl val="0"/>
      </c:catAx>
      <c:valAx>
        <c:axId val="1934115376"/>
        <c:scaling>
          <c:orientation val="minMax"/>
          <c:max val="4"/>
        </c:scaling>
        <c:delete val="1"/>
        <c:axPos val="b"/>
        <c:numFmt formatCode="0.0" sourceLinked="1"/>
        <c:majorTickMark val="out"/>
        <c:minorTickMark val="none"/>
        <c:tickLblPos val="nextTo"/>
        <c:crossAx val="182775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98-45BE-8618-81FF7610DD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98-45BE-8618-81FF7610DD7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1AB8-4B24-A65C-AF141146AB0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FB8-4C23-9115-F51246991462}"/>
            </c:ext>
          </c:extLst>
        </c:ser>
        <c:dLbls>
          <c:dLblPos val="outEnd"/>
          <c:showLegendKey val="0"/>
          <c:showVal val="1"/>
          <c:showCatName val="0"/>
          <c:showSerName val="0"/>
          <c:showPercent val="0"/>
          <c:showBubbleSize val="0"/>
        </c:dLbls>
        <c:gapWidth val="182"/>
        <c:axId val="1827756912"/>
        <c:axId val="2083921376"/>
      </c:barChart>
      <c:catAx>
        <c:axId val="1827756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921376"/>
        <c:crosses val="autoZero"/>
        <c:auto val="1"/>
        <c:lblAlgn val="ctr"/>
        <c:lblOffset val="100"/>
        <c:noMultiLvlLbl val="0"/>
      </c:catAx>
      <c:valAx>
        <c:axId val="2083921376"/>
        <c:scaling>
          <c:orientation val="minMax"/>
        </c:scaling>
        <c:delete val="1"/>
        <c:axPos val="b"/>
        <c:numFmt formatCode="General" sourceLinked="1"/>
        <c:majorTickMark val="out"/>
        <c:minorTickMark val="none"/>
        <c:tickLblPos val="nextTo"/>
        <c:crossAx val="18277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F7-4EB6-99EB-6BAF685B4AB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F7-4EB6-99EB-6BAF685B4AB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F7-4EB6-99EB-6BAF685B4AB4}"/>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1C7D-49D4-BE87-E35888A531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444-4F5C-BA89-16A309A2FFDC}"/>
            </c:ext>
          </c:extLst>
        </c:ser>
        <c:dLbls>
          <c:dLblPos val="outEnd"/>
          <c:showLegendKey val="0"/>
          <c:showVal val="1"/>
          <c:showCatName val="0"/>
          <c:showSerName val="0"/>
          <c:showPercent val="0"/>
          <c:showBubbleSize val="0"/>
        </c:dLbls>
        <c:gapWidth val="149"/>
        <c:overlap val="-27"/>
        <c:axId val="96172288"/>
        <c:axId val="1819109792"/>
      </c:barChart>
      <c:catAx>
        <c:axId val="9617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19109792"/>
        <c:crosses val="autoZero"/>
        <c:auto val="1"/>
        <c:lblAlgn val="ctr"/>
        <c:lblOffset val="100"/>
        <c:noMultiLvlLbl val="0"/>
      </c:catAx>
      <c:valAx>
        <c:axId val="1819109792"/>
        <c:scaling>
          <c:orientation val="minMax"/>
        </c:scaling>
        <c:delete val="1"/>
        <c:axPos val="l"/>
        <c:numFmt formatCode="General" sourceLinked="1"/>
        <c:majorTickMark val="none"/>
        <c:minorTickMark val="none"/>
        <c:tickLblPos val="nextTo"/>
        <c:crossAx val="9617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D0D-4093-B183-C6434CD0C88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D0D-4093-B183-C6434CD0C881}"/>
              </c:ext>
            </c:extLst>
          </c:dPt>
          <c:val>
            <c:numRef>
              <c:f>Rating!$C$6:$C$7</c:f>
              <c:numCache>
                <c:formatCode>0.000000</c:formatCode>
                <c:ptCount val="2"/>
                <c:pt idx="0">
                  <c:v>0.80182926829268297</c:v>
                </c:pt>
                <c:pt idx="1">
                  <c:v>0.19817073170731703</c:v>
                </c:pt>
              </c:numCache>
            </c:numRef>
          </c:val>
          <c:extLst>
            <c:ext xmlns:c16="http://schemas.microsoft.com/office/drawing/2014/chart" uri="{C3380CC4-5D6E-409C-BE32-E72D297353CC}">
              <c16:uniqueId val="{00000004-0D0D-4093-B183-C6434CD0C88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9166543143020302E-2"/>
          <c:y val="1.4817792177385849E-2"/>
          <c:w val="0.93888888888888888"/>
          <c:h val="0.98518220782261412"/>
        </c:manualLayout>
      </c:layout>
      <c:barChart>
        <c:barDir val="bar"/>
        <c:grouping val="stacked"/>
        <c:varyColors val="0"/>
        <c:ser>
          <c:idx val="0"/>
          <c:order val="0"/>
          <c:spPr>
            <a:solidFill>
              <a:srgbClr val="993300"/>
            </a:solidFill>
            <a:ln>
              <a:noFill/>
            </a:ln>
            <a:effectLst/>
          </c:spPr>
          <c:invertIfNegative val="0"/>
          <c:val>
            <c:numRef>
              <c:f>Rating!$B$6</c:f>
              <c:numCache>
                <c:formatCode>0.0</c:formatCode>
                <c:ptCount val="1"/>
                <c:pt idx="0">
                  <c:v>3.2073170731707319</c:v>
                </c:pt>
              </c:numCache>
            </c:numRef>
          </c:val>
          <c:extLst>
            <c:ext xmlns:c16="http://schemas.microsoft.com/office/drawing/2014/chart" uri="{C3380CC4-5D6E-409C-BE32-E72D297353CC}">
              <c16:uniqueId val="{00000000-BF1F-4627-BDF6-44350A208072}"/>
            </c:ext>
          </c:extLst>
        </c:ser>
        <c:ser>
          <c:idx val="1"/>
          <c:order val="1"/>
          <c:spPr>
            <a:solidFill>
              <a:schemeClr val="bg2"/>
            </a:solidFill>
            <a:ln>
              <a:noFill/>
            </a:ln>
            <a:effectLst/>
          </c:spPr>
          <c:invertIfNegative val="0"/>
          <c:val>
            <c:numRef>
              <c:f>Rating!$B$7</c:f>
              <c:numCache>
                <c:formatCode>0.0</c:formatCode>
                <c:ptCount val="1"/>
                <c:pt idx="0">
                  <c:v>0.79268292682926811</c:v>
                </c:pt>
              </c:numCache>
            </c:numRef>
          </c:val>
          <c:extLst>
            <c:ext xmlns:c16="http://schemas.microsoft.com/office/drawing/2014/chart" uri="{C3380CC4-5D6E-409C-BE32-E72D297353CC}">
              <c16:uniqueId val="{00000001-BF1F-4627-BDF6-44350A208072}"/>
            </c:ext>
          </c:extLst>
        </c:ser>
        <c:dLbls>
          <c:showLegendKey val="0"/>
          <c:showVal val="0"/>
          <c:showCatName val="0"/>
          <c:showSerName val="0"/>
          <c:showPercent val="0"/>
          <c:showBubbleSize val="0"/>
        </c:dLbls>
        <c:gapWidth val="150"/>
        <c:overlap val="100"/>
        <c:axId val="1827753552"/>
        <c:axId val="1934115376"/>
      </c:barChart>
      <c:catAx>
        <c:axId val="1827753552"/>
        <c:scaling>
          <c:orientation val="minMax"/>
        </c:scaling>
        <c:delete val="1"/>
        <c:axPos val="l"/>
        <c:majorTickMark val="out"/>
        <c:minorTickMark val="none"/>
        <c:tickLblPos val="nextTo"/>
        <c:crossAx val="1934115376"/>
        <c:crosses val="autoZero"/>
        <c:auto val="1"/>
        <c:lblAlgn val="ctr"/>
        <c:lblOffset val="100"/>
        <c:noMultiLvlLbl val="0"/>
      </c:catAx>
      <c:valAx>
        <c:axId val="1934115376"/>
        <c:scaling>
          <c:orientation val="minMax"/>
          <c:max val="4"/>
        </c:scaling>
        <c:delete val="1"/>
        <c:axPos val="b"/>
        <c:numFmt formatCode="0.0" sourceLinked="1"/>
        <c:majorTickMark val="out"/>
        <c:minorTickMark val="none"/>
        <c:tickLblPos val="nextTo"/>
        <c:crossAx val="182775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2477430451758891E-2"/>
          <c:y val="3.0000023622065844E-2"/>
          <c:w val="0.91504513909648222"/>
          <c:h val="0.93999995275586834"/>
        </c:manualLayout>
      </c:layout>
      <c:doughnutChart>
        <c:varyColors val="1"/>
        <c:ser>
          <c:idx val="0"/>
          <c:order val="0"/>
          <c:dPt>
            <c:idx val="0"/>
            <c:bubble3D val="0"/>
            <c:spPr>
              <a:solidFill>
                <a:srgbClr val="A4249B"/>
              </a:solidFill>
              <a:ln w="19050">
                <a:solidFill>
                  <a:schemeClr val="lt1"/>
                </a:solidFill>
              </a:ln>
              <a:effectLst/>
            </c:spPr>
            <c:extLst>
              <c:ext xmlns:c16="http://schemas.microsoft.com/office/drawing/2014/chart" uri="{C3380CC4-5D6E-409C-BE32-E72D297353CC}">
                <c16:uniqueId val="{00000001-FBF3-44CB-98E5-1EA51E4F6EE7}"/>
              </c:ext>
            </c:extLst>
          </c:dPt>
          <c:dPt>
            <c:idx val="1"/>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3-FBF3-44CB-98E5-1EA51E4F6EE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BF3-44CB-98E5-1EA51E4F6EE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77304402764811E-2"/>
          <c:y val="6.2768892653193201E-2"/>
          <c:w val="0.88584154636472756"/>
          <c:h val="0.90999992913380245"/>
        </c:manualLayout>
      </c:layout>
      <c:doughnutChart>
        <c:varyColors val="1"/>
        <c:ser>
          <c:idx val="0"/>
          <c:order val="0"/>
          <c:dPt>
            <c:idx val="0"/>
            <c:bubble3D val="0"/>
            <c:spPr>
              <a:solidFill>
                <a:schemeClr val="bg2">
                  <a:lumMod val="65000"/>
                </a:schemeClr>
              </a:solidFill>
              <a:ln w="19050">
                <a:solidFill>
                  <a:schemeClr val="lt1"/>
                </a:solidFill>
              </a:ln>
              <a:effectLst/>
            </c:spPr>
            <c:extLst>
              <c:ext xmlns:c16="http://schemas.microsoft.com/office/drawing/2014/chart" uri="{C3380CC4-5D6E-409C-BE32-E72D297353CC}">
                <c16:uniqueId val="{00000001-C401-4D2E-B4D3-E38880B0B577}"/>
              </c:ext>
            </c:extLst>
          </c:dPt>
          <c:dPt>
            <c:idx val="1"/>
            <c:bubble3D val="0"/>
            <c:spPr>
              <a:solidFill>
                <a:srgbClr val="1F09A3"/>
              </a:solidFill>
              <a:ln w="19050">
                <a:solidFill>
                  <a:schemeClr val="lt1"/>
                </a:solidFill>
              </a:ln>
              <a:effectLst/>
            </c:spPr>
            <c:extLst>
              <c:ext xmlns:c16="http://schemas.microsoft.com/office/drawing/2014/chart" uri="{C3380CC4-5D6E-409C-BE32-E72D297353CC}">
                <c16:uniqueId val="{00000003-C401-4D2E-B4D3-E38880B0B577}"/>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C401-4D2E-B4D3-E38880B0B57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2">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25000">
                <a:srgbClr val="CC0000"/>
              </a:gs>
              <a:gs pos="0">
                <a:srgbClr val="A50021">
                  <a:alpha val="77647"/>
                </a:srgbClr>
              </a:gs>
              <a:gs pos="50000">
                <a:srgbClr val="FF5050"/>
              </a:gs>
              <a:gs pos="75000">
                <a:srgbClr val="FF7C80"/>
              </a:gs>
              <a:gs pos="100000">
                <a:srgbClr val="FF9999"/>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25000">
                  <a:srgbClr val="CC0000"/>
                </a:gs>
                <a:gs pos="0">
                  <a:srgbClr val="A50021">
                    <a:alpha val="77647"/>
                  </a:srgbClr>
                </a:gs>
                <a:gs pos="50000">
                  <a:srgbClr val="FF5050"/>
                </a:gs>
                <a:gs pos="75000">
                  <a:srgbClr val="FF7C80"/>
                </a:gs>
                <a:gs pos="100000">
                  <a:srgbClr val="FF9999"/>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1D5E-4CB4-B475-E76668C36EFA}"/>
            </c:ext>
          </c:extLst>
        </c:ser>
        <c:dLbls>
          <c:dLblPos val="outEnd"/>
          <c:showLegendKey val="0"/>
          <c:showVal val="1"/>
          <c:showCatName val="0"/>
          <c:showSerName val="0"/>
          <c:showPercent val="0"/>
          <c:showBubbleSize val="0"/>
        </c:dLbls>
        <c:gapWidth val="75"/>
        <c:axId val="1827756912"/>
        <c:axId val="2083921376"/>
      </c:barChart>
      <c:catAx>
        <c:axId val="1827756912"/>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2083921376"/>
        <c:crosses val="autoZero"/>
        <c:auto val="1"/>
        <c:lblAlgn val="ctr"/>
        <c:lblOffset val="100"/>
        <c:noMultiLvlLbl val="0"/>
      </c:catAx>
      <c:valAx>
        <c:axId val="2083921376"/>
        <c:scaling>
          <c:orientation val="minMax"/>
        </c:scaling>
        <c:delete val="1"/>
        <c:axPos val="b"/>
        <c:numFmt formatCode="General" sourceLinked="1"/>
        <c:majorTickMark val="out"/>
        <c:minorTickMark val="none"/>
        <c:tickLblPos val="nextTo"/>
        <c:crossAx val="1827756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20000"/>
              <a:lumOff val="80000"/>
            </a:schemeClr>
          </a:solidFill>
          <a:ln w="1905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pivotFmt>
      <c:pivotFmt>
        <c:idx val="7"/>
        <c:spPr>
          <a:solidFill>
            <a:schemeClr val="accent5">
              <a:lumMod val="50000"/>
            </a:schemeClr>
          </a:solidFill>
          <a:ln w="1905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pivotFmt>
      <c:pivotFmt>
        <c:idx val="8"/>
        <c:spPr>
          <a:solidFill>
            <a:schemeClr val="accent1">
              <a:lumMod val="75000"/>
            </a:schemeClr>
          </a:solidFill>
          <a:ln w="19050">
            <a:solidFill>
              <a:srgbClr val="4472C4"/>
            </a:solidFill>
          </a:ln>
          <a:effectLst/>
        </c:spPr>
      </c:pivotFmt>
    </c:pivotFmts>
    <c:plotArea>
      <c:layout/>
      <c:pieChart>
        <c:varyColors val="1"/>
        <c:ser>
          <c:idx val="0"/>
          <c:order val="0"/>
          <c:tx>
            <c:strRef>
              <c:f>'Dept Wise Attrition'!$B$3</c:f>
              <c:strCache>
                <c:ptCount val="1"/>
                <c:pt idx="0">
                  <c:v>Total</c:v>
                </c:pt>
              </c:strCache>
            </c:strRef>
          </c:tx>
          <c:spPr>
            <a:ln>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c:spPr>
          <c:dPt>
            <c:idx val="0"/>
            <c:bubble3D val="0"/>
            <c:spPr>
              <a:solidFill>
                <a:schemeClr val="accent1">
                  <a:lumMod val="20000"/>
                  <a:lumOff val="80000"/>
                </a:schemeClr>
              </a:solidFill>
              <a:ln w="1905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extLst>
              <c:ext xmlns:c16="http://schemas.microsoft.com/office/drawing/2014/chart" uri="{C3380CC4-5D6E-409C-BE32-E72D297353CC}">
                <c16:uniqueId val="{00000001-4E7E-4033-A400-663D14522854}"/>
              </c:ext>
            </c:extLst>
          </c:dPt>
          <c:dPt>
            <c:idx val="1"/>
            <c:bubble3D val="0"/>
            <c:spPr>
              <a:solidFill>
                <a:schemeClr val="accent5">
                  <a:lumMod val="50000"/>
                </a:schemeClr>
              </a:solidFill>
              <a:ln w="19050">
                <a:gradFill flip="none" rotWithShape="1">
                  <a:gsLst>
                    <a:gs pos="0">
                      <a:schemeClr val="accent6">
                        <a:lumMod val="40000"/>
                        <a:lumOff val="60000"/>
                      </a:schemeClr>
                    </a:gs>
                    <a:gs pos="46000">
                      <a:schemeClr val="accent6">
                        <a:lumMod val="95000"/>
                        <a:lumOff val="5000"/>
                      </a:schemeClr>
                    </a:gs>
                    <a:gs pos="100000">
                      <a:schemeClr val="accent6">
                        <a:lumMod val="60000"/>
                      </a:schemeClr>
                    </a:gs>
                  </a:gsLst>
                  <a:path path="circle">
                    <a:fillToRect l="50000" t="130000" r="50000" b="-30000"/>
                  </a:path>
                  <a:tileRect/>
                </a:gradFill>
              </a:ln>
              <a:effectLst/>
            </c:spPr>
            <c:extLst>
              <c:ext xmlns:c16="http://schemas.microsoft.com/office/drawing/2014/chart" uri="{C3380CC4-5D6E-409C-BE32-E72D297353CC}">
                <c16:uniqueId val="{00000003-4E7E-4033-A400-663D14522854}"/>
              </c:ext>
            </c:extLst>
          </c:dPt>
          <c:dPt>
            <c:idx val="2"/>
            <c:bubble3D val="0"/>
            <c:spPr>
              <a:solidFill>
                <a:schemeClr val="accent1">
                  <a:lumMod val="75000"/>
                </a:schemeClr>
              </a:solidFill>
              <a:ln w="19050">
                <a:solidFill>
                  <a:srgbClr val="4472C4"/>
                </a:solidFill>
              </a:ln>
              <a:effectLst/>
            </c:spPr>
            <c:extLst>
              <c:ext xmlns:c16="http://schemas.microsoft.com/office/drawing/2014/chart" uri="{C3380CC4-5D6E-409C-BE32-E72D297353CC}">
                <c16:uniqueId val="{00000005-4E7E-4033-A400-663D14522854}"/>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E7E-4033-A400-663D1452285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lt1">
                <a:shade val="50000"/>
                <a:alpha val="93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2">
                <a:lumMod val="75000"/>
              </a:schemeClr>
            </a:solidFill>
            <a:ln>
              <a:solidFill>
                <a:schemeClr val="lt1">
                  <a:shade val="50000"/>
                  <a:alpha val="93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A235-4658-A59E-4B91CD9D6F5E}"/>
            </c:ext>
          </c:extLst>
        </c:ser>
        <c:dLbls>
          <c:dLblPos val="outEnd"/>
          <c:showLegendKey val="0"/>
          <c:showVal val="1"/>
          <c:showCatName val="0"/>
          <c:showSerName val="0"/>
          <c:showPercent val="0"/>
          <c:showBubbleSize val="0"/>
        </c:dLbls>
        <c:gapWidth val="149"/>
        <c:overlap val="-27"/>
        <c:axId val="96172288"/>
        <c:axId val="1819109792"/>
      </c:barChart>
      <c:catAx>
        <c:axId val="96172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19109792"/>
        <c:crosses val="autoZero"/>
        <c:auto val="1"/>
        <c:lblAlgn val="ctr"/>
        <c:lblOffset val="100"/>
        <c:noMultiLvlLbl val="0"/>
      </c:catAx>
      <c:valAx>
        <c:axId val="1819109792"/>
        <c:scaling>
          <c:orientation val="minMax"/>
        </c:scaling>
        <c:delete val="1"/>
        <c:axPos val="l"/>
        <c:numFmt formatCode="General" sourceLinked="1"/>
        <c:majorTickMark val="none"/>
        <c:minorTickMark val="none"/>
        <c:tickLblPos val="nextTo"/>
        <c:crossAx val="96172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4146871-11B4-4D86-BA5C-3E8CEF206A31}">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0455D27-DC43-4283-9744-DB0D7E55D087}">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44146871-11B4-4D86-BA5C-3E8CEF206A31}">
          <cx:dataPt idx="0">
            <cx:spPr>
              <a:solidFill>
                <a:srgbClr val="4472C4">
                  <a:lumMod val="50000"/>
                </a:srgbClr>
              </a:solidFill>
            </cx:spPr>
          </cx:dataPt>
          <cx:dataPt idx="2">
            <cx:spPr>
              <a:solidFill>
                <a:srgbClr val="4472C4">
                  <a:lumMod val="75000"/>
                </a:srgbClr>
              </a:solidFill>
            </cx:spPr>
          </cx:dataPt>
          <cx:dataPt idx="6">
            <cx:spPr>
              <a:solidFill>
                <a:srgbClr val="ED7D31">
                  <a:lumMod val="50000"/>
                </a:srgbClr>
              </a:solidFill>
              <a:ln>
                <a:noFill/>
              </a:ln>
            </cx:spPr>
          </cx:dataPt>
          <cx:dataPt idx="7">
            <cx:spPr>
              <a:solidFill>
                <a:srgbClr val="990099"/>
              </a:solidFill>
              <a:ln>
                <a:solidFill>
                  <a:srgbClr val="4472C4">
                    <a:alpha val="97000"/>
                  </a:srgbClr>
                </a:solidFill>
              </a:ln>
            </cx:spPr>
          </cx:dataPt>
          <cx:dataLabels pos="inEnd">
            <cx:txPr>
              <a:bodyPr spcFirstLastPara="1" vertOverflow="ellipsis" horzOverflow="overflow" wrap="square" lIns="0" tIns="0" rIns="0" bIns="0" anchor="ctr" anchorCtr="1"/>
              <a:lstStyle/>
              <a:p>
                <a:pPr algn="ctr" rtl="0">
                  <a:defRPr sz="900" b="1"/>
                </a:pPr>
                <a:endParaRPr lang="en-US" sz="900" b="1"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plotSurface>
          <cx:spPr>
            <a:noFill/>
            <a:ln>
              <a:noFill/>
            </a:ln>
          </cx:spPr>
        </cx:plotSurface>
        <cx:series layoutId="funnel" uniqueId="{F0455D27-DC43-4283-9744-DB0D7E55D087}">
          <cx:tx>
            <cx:txData>
              <cx:f>_xlchart.v2.8</cx:f>
              <cx:v>Attrition</cx:v>
            </cx:txData>
          </cx:tx>
          <cx:spPr>
            <a:gradFill>
              <a:gsLst>
                <a:gs pos="0">
                  <a:schemeClr val="accent1">
                    <a:lumMod val="5000"/>
                    <a:lumOff val="95000"/>
                  </a:schemeClr>
                </a:gs>
                <a:gs pos="74000">
                  <a:schemeClr val="accent4">
                    <a:lumMod val="60000"/>
                    <a:lumOff val="40000"/>
                  </a:schemeClr>
                </a:gs>
                <a:gs pos="83000">
                  <a:schemeClr val="accent4">
                    <a:lumMod val="75000"/>
                  </a:schemeClr>
                </a:gs>
                <a:gs pos="100000">
                  <a:schemeClr val="accent4">
                    <a:lumMod val="50000"/>
                  </a:schemeClr>
                </a:gs>
              </a:gsLst>
              <a:lin ang="5400000" scaled="1"/>
            </a:gradFill>
            <a:ln>
              <a:solidFill>
                <a:srgbClr val="4472C4">
                  <a:lumMod val="50000"/>
                  <a:alpha val="96000"/>
                </a:srgbClr>
              </a:solidFill>
            </a:ln>
          </cx:spPr>
          <cx:dataLabels>
            <cx:txPr>
              <a:bodyPr spcFirstLastPara="1" vertOverflow="ellipsis" horzOverflow="overflow" wrap="square" lIns="0" tIns="0" rIns="0" bIns="0" anchor="ctr" anchorCtr="1"/>
              <a:lstStyle/>
              <a:p>
                <a:pPr algn="ctr" rtl="0">
                  <a:defRPr b="1">
                    <a:solidFill>
                      <a:sysClr val="windowText" lastClr="000000"/>
                    </a:solidFill>
                  </a:defRPr>
                </a:pPr>
                <a:endParaRPr lang="en-US" sz="900" b="1" i="0" u="none" strike="noStrike" baseline="0">
                  <a:solidFill>
                    <a:sysClr val="windowText" lastClr="000000"/>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800" b="1"/>
            </a:pPr>
            <a:endParaRPr lang="en-US" sz="800" b="1" i="0" u="none" strike="noStrike" baseline="0">
              <a:solidFill>
                <a:srgbClr val="000000">
                  <a:lumMod val="65000"/>
                  <a:lumOff val="35000"/>
                </a:srgbClr>
              </a:solidFill>
              <a:latin typeface="Calibri"/>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microsoft.com/office/2014/relationships/chartEx" Target="../charts/chartEx2.xml"/></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10.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9.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8.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2.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8</xdr:col>
      <xdr:colOff>15240</xdr:colOff>
      <xdr:row>1</xdr:row>
      <xdr:rowOff>114301</xdr:rowOff>
    </xdr:from>
    <xdr:to>
      <xdr:col>10</xdr:col>
      <xdr:colOff>617220</xdr:colOff>
      <xdr:row>6</xdr:row>
      <xdr:rowOff>114300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93480" y="312421"/>
              <a:ext cx="19431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415290</xdr:colOff>
      <xdr:row>2</xdr:row>
      <xdr:rowOff>26670</xdr:rowOff>
    </xdr:from>
    <xdr:to>
      <xdr:col>7</xdr:col>
      <xdr:colOff>60960</xdr:colOff>
      <xdr:row>9</xdr:row>
      <xdr:rowOff>137160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480060</xdr:colOff>
      <xdr:row>5</xdr:row>
      <xdr:rowOff>114301</xdr:rowOff>
    </xdr:from>
    <xdr:to>
      <xdr:col>10</xdr:col>
      <xdr:colOff>297180</xdr:colOff>
      <xdr:row>10</xdr:row>
      <xdr:rowOff>106681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301740" y="110490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194310</xdr:colOff>
      <xdr:row>10</xdr:row>
      <xdr:rowOff>121920</xdr:rowOff>
    </xdr:from>
    <xdr:to>
      <xdr:col>4</xdr:col>
      <xdr:colOff>403860</xdr:colOff>
      <xdr:row>13</xdr:row>
      <xdr:rowOff>137160</xdr:rowOff>
    </xdr:to>
    <xdr:graphicFrame macro="">
      <xdr:nvGraphicFramePr>
        <xdr:cNvPr id="6" name="Chart 5">
          <a:extLst>
            <a:ext uri="{FF2B5EF4-FFF2-40B4-BE49-F238E27FC236}">
              <a16:creationId xmlns:a16="http://schemas.microsoft.com/office/drawing/2014/main" id="{00000000-0008-0000-02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137160</xdr:colOff>
      <xdr:row>11</xdr:row>
      <xdr:rowOff>91441</xdr:rowOff>
    </xdr:from>
    <xdr:to>
      <xdr:col>12</xdr:col>
      <xdr:colOff>624840</xdr:colOff>
      <xdr:row>22</xdr:row>
      <xdr:rowOff>1</xdr:rowOff>
    </xdr:to>
    <mc:AlternateContent xmlns:mc="http://schemas.openxmlformats.org/markup-compatibility/2006" xmlns:a14="http://schemas.microsoft.com/office/drawing/2010/main">
      <mc:Choice Requires="a14">
        <xdr:graphicFrame macro="">
          <xdr:nvGraphicFramePr>
            <xdr:cNvPr id="7" name="Education Field">
              <a:extLst>
                <a:ext uri="{FF2B5EF4-FFF2-40B4-BE49-F238E27FC236}">
                  <a16:creationId xmlns:a16="http://schemas.microsoft.com/office/drawing/2014/main" id="{00000000-0008-0000-0200-000007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970520" y="2270761"/>
              <a:ext cx="1828800" cy="2087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381000</xdr:colOff>
      <xdr:row>2</xdr:row>
      <xdr:rowOff>129541</xdr:rowOff>
    </xdr:from>
    <xdr:to>
      <xdr:col>15</xdr:col>
      <xdr:colOff>198120</xdr:colOff>
      <xdr:row>13</xdr:row>
      <xdr:rowOff>106680</xdr:rowOff>
    </xdr:to>
    <mc:AlternateContent xmlns:mc="http://schemas.openxmlformats.org/markup-compatibility/2006" xmlns:a14="http://schemas.microsoft.com/office/drawing/2010/main">
      <mc:Choice Requires="a14">
        <xdr:graphicFrame macro="">
          <xdr:nvGraphicFramePr>
            <xdr:cNvPr id="2" name="Education Field 2">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753600" y="525781"/>
              <a:ext cx="1828800" cy="2156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76200</xdr:colOff>
      <xdr:row>2</xdr:row>
      <xdr:rowOff>106681</xdr:rowOff>
    </xdr:from>
    <xdr:to>
      <xdr:col>12</xdr:col>
      <xdr:colOff>563880</xdr:colOff>
      <xdr:row>7</xdr:row>
      <xdr:rowOff>175261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107680" y="502921"/>
              <a:ext cx="1828800" cy="10591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110490</xdr:colOff>
      <xdr:row>4</xdr:row>
      <xdr:rowOff>156210</xdr:rowOff>
    </xdr:from>
    <xdr:to>
      <xdr:col>8</xdr:col>
      <xdr:colOff>411480</xdr:colOff>
      <xdr:row>13</xdr:row>
      <xdr:rowOff>182880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163830</xdr:colOff>
      <xdr:row>4</xdr:row>
      <xdr:rowOff>160020</xdr:rowOff>
    </xdr:from>
    <xdr:to>
      <xdr:col>8</xdr:col>
      <xdr:colOff>388620</xdr:colOff>
      <xdr:row>16</xdr:row>
      <xdr:rowOff>167640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537210</xdr:colOff>
      <xdr:row>1</xdr:row>
      <xdr:rowOff>179070</xdr:rowOff>
    </xdr:from>
    <xdr:to>
      <xdr:col>11</xdr:col>
      <xdr:colOff>342900</xdr:colOff>
      <xdr:row>12</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93330" y="377190"/>
              <a:ext cx="3829050" cy="21678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4</xdr:row>
      <xdr:rowOff>160020</xdr:rowOff>
    </xdr:from>
    <xdr:to>
      <xdr:col>7</xdr:col>
      <xdr:colOff>434340</xdr:colOff>
      <xdr:row>17</xdr:row>
      <xdr:rowOff>38100</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262890</xdr:colOff>
      <xdr:row>4</xdr:row>
      <xdr:rowOff>160020</xdr:rowOff>
    </xdr:from>
    <xdr:to>
      <xdr:col>6</xdr:col>
      <xdr:colOff>381000</xdr:colOff>
      <xdr:row>15</xdr:row>
      <xdr:rowOff>38100</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160020</xdr:colOff>
      <xdr:row>4</xdr:row>
      <xdr:rowOff>144780</xdr:rowOff>
    </xdr:from>
    <xdr:to>
      <xdr:col>10</xdr:col>
      <xdr:colOff>647700</xdr:colOff>
      <xdr:row>18</xdr:row>
      <xdr:rowOff>66675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FD2EE386-1A47-F2EA-F11D-AFB17D20E8C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856095" y="944880"/>
              <a:ext cx="1821180" cy="2722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655320</xdr:colOff>
      <xdr:row>4</xdr:row>
      <xdr:rowOff>152400</xdr:rowOff>
    </xdr:from>
    <xdr:to>
      <xdr:col>13</xdr:col>
      <xdr:colOff>472440</xdr:colOff>
      <xdr:row>18</xdr:row>
      <xdr:rowOff>74295</xdr:rowOff>
    </xdr:to>
    <mc:AlternateContent xmlns:mc="http://schemas.openxmlformats.org/markup-compatibility/2006">
      <mc:Choice xmlns:a14="http://schemas.microsoft.com/office/drawing/2010/main" Requires="a14">
        <xdr:graphicFrame macro="">
          <xdr:nvGraphicFramePr>
            <xdr:cNvPr id="4" name="Education Field 1">
              <a:extLst>
                <a:ext uri="{FF2B5EF4-FFF2-40B4-BE49-F238E27FC236}">
                  <a16:creationId xmlns:a16="http://schemas.microsoft.com/office/drawing/2014/main" id="{1786A309-D82C-8F57-19EC-EA0B7C3E197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8684895" y="952500"/>
              <a:ext cx="1817370" cy="27222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598170</xdr:colOff>
      <xdr:row>9</xdr:row>
      <xdr:rowOff>26670</xdr:rowOff>
    </xdr:from>
    <xdr:to>
      <xdr:col>5</xdr:col>
      <xdr:colOff>426720</xdr:colOff>
      <xdr:row>19</xdr:row>
      <xdr:rowOff>30480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A4DDBB5-393C-7B13-C69F-387F84FD942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27810" y="1809750"/>
              <a:ext cx="3989070" cy="198501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oneCellAnchor>
    <xdr:from>
      <xdr:col>2</xdr:col>
      <xdr:colOff>83128</xdr:colOff>
      <xdr:row>1</xdr:row>
      <xdr:rowOff>69273</xdr:rowOff>
    </xdr:from>
    <xdr:ext cx="10191750" cy="7124700"/>
    <xdr:grpSp>
      <xdr:nvGrpSpPr>
        <xdr:cNvPr id="2" name="Shape 2" title="Drawing">
          <a:extLst>
            <a:ext uri="{FF2B5EF4-FFF2-40B4-BE49-F238E27FC236}">
              <a16:creationId xmlns:a16="http://schemas.microsoft.com/office/drawing/2014/main" id="{00000000-0008-0000-0900-000002000000}"/>
            </a:ext>
          </a:extLst>
        </xdr:cNvPr>
        <xdr:cNvGrpSpPr/>
      </xdr:nvGrpSpPr>
      <xdr:grpSpPr>
        <a:xfrm>
          <a:off x="1427019" y="270164"/>
          <a:ext cx="10191750" cy="7124700"/>
          <a:chOff x="509146" y="381848"/>
          <a:chExt cx="10183419" cy="7103376"/>
        </a:xfrm>
      </xdr:grpSpPr>
      <xdr:grpSp>
        <xdr:nvGrpSpPr>
          <xdr:cNvPr id="3" name="Shape 54">
            <a:extLst>
              <a:ext uri="{FF2B5EF4-FFF2-40B4-BE49-F238E27FC236}">
                <a16:creationId xmlns:a16="http://schemas.microsoft.com/office/drawing/2014/main" id="{00000000-0008-0000-0900-000003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9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00000000-0008-0000-0900-000005000000}"/>
                </a:ext>
              </a:extLst>
            </xdr:cNvPr>
            <xdr:cNvSpPr/>
          </xdr:nvSpPr>
          <xdr:spPr>
            <a:xfrm>
              <a:off x="1752600" y="190500"/>
              <a:ext cx="13468350" cy="7776000"/>
            </a:xfrm>
            <a:prstGeom prst="roundRect">
              <a:avLst>
                <a:gd name="adj" fmla="val 1112"/>
              </a:avLst>
            </a:prstGeom>
            <a:solidFill>
              <a:srgbClr val="0033CC"/>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4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00000000-0008-0000-0900-000006000000}"/>
                </a:ext>
              </a:extLst>
            </xdr:cNvPr>
            <xdr:cNvSpPr/>
          </xdr:nvSpPr>
          <xdr:spPr>
            <a:xfrm>
              <a:off x="1852449" y="270899"/>
              <a:ext cx="7691601" cy="834001"/>
            </a:xfrm>
            <a:prstGeom prst="roundRect">
              <a:avLst>
                <a:gd name="adj" fmla="val 10000"/>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14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00000000-0008-0000-0900-000007000000}"/>
                </a:ext>
              </a:extLst>
            </xdr:cNvPr>
            <xdr:cNvSpPr/>
          </xdr:nvSpPr>
          <xdr:spPr>
            <a:xfrm>
              <a:off x="9658349" y="270899"/>
              <a:ext cx="5467351" cy="834001"/>
            </a:xfrm>
            <a:prstGeom prst="roundRect">
              <a:avLst>
                <a:gd name="adj" fmla="val 10000"/>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8" name="Shape 58">
              <a:extLst>
                <a:ext uri="{FF2B5EF4-FFF2-40B4-BE49-F238E27FC236}">
                  <a16:creationId xmlns:a16="http://schemas.microsoft.com/office/drawing/2014/main" id="{00000000-0008-0000-0900-000008000000}"/>
                </a:ext>
              </a:extLst>
            </xdr:cNvPr>
            <xdr:cNvSpPr/>
          </xdr:nvSpPr>
          <xdr:spPr>
            <a:xfrm>
              <a:off x="5819774" y="2304895"/>
              <a:ext cx="4819651" cy="2772878"/>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nvGrpSpPr>
            <xdr:cNvPr id="9" name="Shape 59">
              <a:extLst>
                <a:ext uri="{FF2B5EF4-FFF2-40B4-BE49-F238E27FC236}">
                  <a16:creationId xmlns:a16="http://schemas.microsoft.com/office/drawing/2014/main" id="{00000000-0008-0000-0900-000009000000}"/>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00000000-0008-0000-0900-000018000000}"/>
                  </a:ext>
                </a:extLst>
              </xdr:cNvPr>
              <xdr:cNvSpPr/>
            </xdr:nvSpPr>
            <xdr:spPr>
              <a:xfrm>
                <a:off x="1846116" y="1215714"/>
                <a:ext cx="2602058" cy="998848"/>
              </a:xfrm>
              <a:prstGeom prst="roundRect">
                <a:avLst>
                  <a:gd name="adj" fmla="val 6048"/>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5" name="Shape 61">
                <a:extLst>
                  <a:ext uri="{FF2B5EF4-FFF2-40B4-BE49-F238E27FC236}">
                    <a16:creationId xmlns:a16="http://schemas.microsoft.com/office/drawing/2014/main" id="{00000000-0008-0000-0900-000019000000}"/>
                  </a:ext>
                </a:extLst>
              </xdr:cNvPr>
              <xdr:cNvSpPr/>
            </xdr:nvSpPr>
            <xdr:spPr>
              <a:xfrm>
                <a:off x="4546454" y="1215714"/>
                <a:ext cx="2602058" cy="998848"/>
              </a:xfrm>
              <a:prstGeom prst="roundRect">
                <a:avLst>
                  <a:gd name="adj" fmla="val 6048"/>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6" name="Shape 62">
                <a:extLst>
                  <a:ext uri="{FF2B5EF4-FFF2-40B4-BE49-F238E27FC236}">
                    <a16:creationId xmlns:a16="http://schemas.microsoft.com/office/drawing/2014/main" id="{00000000-0008-0000-0900-00001A000000}"/>
                  </a:ext>
                </a:extLst>
              </xdr:cNvPr>
              <xdr:cNvSpPr/>
            </xdr:nvSpPr>
            <xdr:spPr>
              <a:xfrm>
                <a:off x="7246792" y="1215714"/>
                <a:ext cx="2602058" cy="998848"/>
              </a:xfrm>
              <a:prstGeom prst="roundRect">
                <a:avLst>
                  <a:gd name="adj" fmla="val 6048"/>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7" name="Shape 63">
                <a:extLst>
                  <a:ext uri="{FF2B5EF4-FFF2-40B4-BE49-F238E27FC236}">
                    <a16:creationId xmlns:a16="http://schemas.microsoft.com/office/drawing/2014/main" id="{00000000-0008-0000-0900-00001B000000}"/>
                  </a:ext>
                </a:extLst>
              </xdr:cNvPr>
              <xdr:cNvSpPr/>
            </xdr:nvSpPr>
            <xdr:spPr>
              <a:xfrm>
                <a:off x="9947130" y="1215714"/>
                <a:ext cx="2602058" cy="998848"/>
              </a:xfrm>
              <a:prstGeom prst="roundRect">
                <a:avLst>
                  <a:gd name="adj" fmla="val 6048"/>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sp macro="" textlink="">
            <xdr:nvSpPr>
              <xdr:cNvPr id="28" name="Shape 64">
                <a:extLst>
                  <a:ext uri="{FF2B5EF4-FFF2-40B4-BE49-F238E27FC236}">
                    <a16:creationId xmlns:a16="http://schemas.microsoft.com/office/drawing/2014/main" id="{00000000-0008-0000-0900-00001C000000}"/>
                  </a:ext>
                </a:extLst>
              </xdr:cNvPr>
              <xdr:cNvSpPr/>
            </xdr:nvSpPr>
            <xdr:spPr>
              <a:xfrm>
                <a:off x="12647467" y="1215714"/>
                <a:ext cx="2602058" cy="998848"/>
              </a:xfrm>
              <a:prstGeom prst="roundRect">
                <a:avLst>
                  <a:gd name="adj" fmla="val 6048"/>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grpSp>
        <xdr:grpSp>
          <xdr:nvGrpSpPr>
            <xdr:cNvPr id="10" name="Shape 65">
              <a:extLst>
                <a:ext uri="{FF2B5EF4-FFF2-40B4-BE49-F238E27FC236}">
                  <a16:creationId xmlns:a16="http://schemas.microsoft.com/office/drawing/2014/main" id="{00000000-0008-0000-0900-00000A000000}"/>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00000000-0008-0000-0900-000016000000}"/>
                  </a:ext>
                </a:extLst>
              </xdr:cNvPr>
              <xdr:cNvSpPr/>
            </xdr:nvSpPr>
            <xdr:spPr>
              <a:xfrm>
                <a:off x="1847145" y="2304895"/>
                <a:ext cx="3867930" cy="2772878"/>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3" name="Shape 67">
                <a:extLst>
                  <a:ext uri="{FF2B5EF4-FFF2-40B4-BE49-F238E27FC236}">
                    <a16:creationId xmlns:a16="http://schemas.microsoft.com/office/drawing/2014/main" id="{00000000-0008-0000-0900-000017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00000000-0008-0000-0900-00000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00000000-0008-0000-0900-00000C000000}"/>
                </a:ext>
              </a:extLst>
            </xdr:cNvPr>
            <xdr:cNvSpPr/>
          </xdr:nvSpPr>
          <xdr:spPr>
            <a:xfrm>
              <a:off x="10744199" y="2304895"/>
              <a:ext cx="4381501" cy="2772878"/>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3" name="Shape 70">
              <a:extLst>
                <a:ext uri="{FF2B5EF4-FFF2-40B4-BE49-F238E27FC236}">
                  <a16:creationId xmlns:a16="http://schemas.microsoft.com/office/drawing/2014/main" id="{00000000-0008-0000-0900-00000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00000000-0008-0000-0900-00000E000000}"/>
                </a:ext>
              </a:extLst>
            </xdr:cNvPr>
            <xdr:cNvSpPr/>
          </xdr:nvSpPr>
          <xdr:spPr>
            <a:xfrm>
              <a:off x="1836974" y="2348177"/>
              <a:ext cx="3867930" cy="2754668"/>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5" name="Shape 72">
              <a:extLst>
                <a:ext uri="{FF2B5EF4-FFF2-40B4-BE49-F238E27FC236}">
                  <a16:creationId xmlns:a16="http://schemas.microsoft.com/office/drawing/2014/main" id="{00000000-0008-0000-0900-00000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00000000-0008-0000-0900-000010000000}"/>
                </a:ext>
              </a:extLst>
            </xdr:cNvPr>
            <xdr:cNvSpPr/>
          </xdr:nvSpPr>
          <xdr:spPr>
            <a:xfrm>
              <a:off x="5809545" y="5162550"/>
              <a:ext cx="3564000" cy="2709509"/>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7" name="Shape 74">
              <a:extLst>
                <a:ext uri="{FF2B5EF4-FFF2-40B4-BE49-F238E27FC236}">
                  <a16:creationId xmlns:a16="http://schemas.microsoft.com/office/drawing/2014/main" id="{00000000-0008-0000-0900-00001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00000000-0008-0000-0900-000012000000}"/>
                </a:ext>
              </a:extLst>
            </xdr:cNvPr>
            <xdr:cNvSpPr/>
          </xdr:nvSpPr>
          <xdr:spPr>
            <a:xfrm>
              <a:off x="9467145" y="5162550"/>
              <a:ext cx="2844000" cy="2700000"/>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19" name="Shape 76">
              <a:extLst>
                <a:ext uri="{FF2B5EF4-FFF2-40B4-BE49-F238E27FC236}">
                  <a16:creationId xmlns:a16="http://schemas.microsoft.com/office/drawing/2014/main" id="{00000000-0008-0000-0900-00001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00000000-0008-0000-0900-000014000000}"/>
                </a:ext>
              </a:extLst>
            </xdr:cNvPr>
            <xdr:cNvSpPr/>
          </xdr:nvSpPr>
          <xdr:spPr>
            <a:xfrm>
              <a:off x="12419895" y="5162550"/>
              <a:ext cx="2700000" cy="2700000"/>
            </a:xfrm>
            <a:prstGeom prst="roundRect">
              <a:avLst>
                <a:gd name="adj" fmla="val 3303"/>
              </a:avLst>
            </a:prstGeom>
            <a:solidFill>
              <a:schemeClr val="bg2">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400"/>
            </a:p>
          </xdr:txBody>
        </xdr:sp>
        <xdr:cxnSp macro="">
          <xdr:nvCxnSpPr>
            <xdr:cNvPr id="21" name="Shape 78">
              <a:extLst>
                <a:ext uri="{FF2B5EF4-FFF2-40B4-BE49-F238E27FC236}">
                  <a16:creationId xmlns:a16="http://schemas.microsoft.com/office/drawing/2014/main" id="{00000000-0008-0000-0900-00001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xdr:col>
      <xdr:colOff>92362</xdr:colOff>
      <xdr:row>5</xdr:row>
      <xdr:rowOff>138546</xdr:rowOff>
    </xdr:from>
    <xdr:to>
      <xdr:col>4</xdr:col>
      <xdr:colOff>338666</xdr:colOff>
      <xdr:row>7</xdr:row>
      <xdr:rowOff>46183</xdr:rowOff>
    </xdr:to>
    <xdr:sp macro="" textlink="">
      <xdr:nvSpPr>
        <xdr:cNvPr id="29" name="TextBox 28">
          <a:extLst>
            <a:ext uri="{FF2B5EF4-FFF2-40B4-BE49-F238E27FC236}">
              <a16:creationId xmlns:a16="http://schemas.microsoft.com/office/drawing/2014/main" id="{00000000-0008-0000-0900-00001D000000}"/>
            </a:ext>
          </a:extLst>
        </xdr:cNvPr>
        <xdr:cNvSpPr txBox="1"/>
      </xdr:nvSpPr>
      <xdr:spPr>
        <a:xfrm>
          <a:off x="1431635" y="1139152"/>
          <a:ext cx="1585576"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Total</a:t>
          </a:r>
          <a:r>
            <a:rPr lang="en-IN" sz="1600" b="1" baseline="0">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 Employees</a:t>
          </a:r>
          <a:endPar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2</xdr:col>
      <xdr:colOff>192425</xdr:colOff>
      <xdr:row>7</xdr:row>
      <xdr:rowOff>0</xdr:rowOff>
    </xdr:from>
    <xdr:to>
      <xdr:col>4</xdr:col>
      <xdr:colOff>246305</xdr:colOff>
      <xdr:row>8</xdr:row>
      <xdr:rowOff>192424</xdr:rowOff>
    </xdr:to>
    <xdr:sp macro="" textlink="KPI!A8">
      <xdr:nvSpPr>
        <xdr:cNvPr id="30" name="TextBox 29">
          <a:extLst>
            <a:ext uri="{FF2B5EF4-FFF2-40B4-BE49-F238E27FC236}">
              <a16:creationId xmlns:a16="http://schemas.microsoft.com/office/drawing/2014/main" id="{00000000-0008-0000-0900-00001E000000}"/>
            </a:ext>
          </a:extLst>
        </xdr:cNvPr>
        <xdr:cNvSpPr txBox="1"/>
      </xdr:nvSpPr>
      <xdr:spPr>
        <a:xfrm>
          <a:off x="1531698" y="1400848"/>
          <a:ext cx="1393152" cy="392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2E920C-0079-4DD2-BC9E-74729BC10258}" type="TxLink">
            <a:rPr lang="en-US" sz="2400" b="1" i="0" u="none" strike="noStrike">
              <a:solidFill>
                <a:srgbClr val="993300"/>
              </a:solidFill>
              <a:latin typeface="Lato black" panose="020F0502020204030204" pitchFamily="34" charset="0"/>
              <a:ea typeface="Lato black" panose="020F0502020204030204" pitchFamily="34" charset="0"/>
              <a:cs typeface="Lato black" panose="020F0502020204030204" pitchFamily="34" charset="0"/>
            </a:rPr>
            <a:pPr algn="ctr"/>
            <a:t>1470</a:t>
          </a:fld>
          <a:endParaRPr lang="en-IN" sz="2400" b="1">
            <a:solidFill>
              <a:srgbClr val="9933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5</xdr:col>
      <xdr:colOff>36944</xdr:colOff>
      <xdr:row>5</xdr:row>
      <xdr:rowOff>137006</xdr:rowOff>
    </xdr:from>
    <xdr:to>
      <xdr:col>7</xdr:col>
      <xdr:colOff>283247</xdr:colOff>
      <xdr:row>7</xdr:row>
      <xdr:rowOff>44643</xdr:rowOff>
    </xdr:to>
    <xdr:sp macro="" textlink="">
      <xdr:nvSpPr>
        <xdr:cNvPr id="33" name="TextBox 32">
          <a:extLst>
            <a:ext uri="{FF2B5EF4-FFF2-40B4-BE49-F238E27FC236}">
              <a16:creationId xmlns:a16="http://schemas.microsoft.com/office/drawing/2014/main" id="{00000000-0008-0000-0900-000021000000}"/>
            </a:ext>
          </a:extLst>
        </xdr:cNvPr>
        <xdr:cNvSpPr txBox="1"/>
      </xdr:nvSpPr>
      <xdr:spPr>
        <a:xfrm>
          <a:off x="3385126" y="1137612"/>
          <a:ext cx="1585576"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Attrition</a:t>
          </a:r>
        </a:p>
      </xdr:txBody>
    </xdr:sp>
    <xdr:clientData/>
  </xdr:twoCellAnchor>
  <xdr:twoCellAnchor>
    <xdr:from>
      <xdr:col>5</xdr:col>
      <xdr:colOff>98521</xdr:colOff>
      <xdr:row>7</xdr:row>
      <xdr:rowOff>13854</xdr:rowOff>
    </xdr:from>
    <xdr:to>
      <xdr:col>7</xdr:col>
      <xdr:colOff>152400</xdr:colOff>
      <xdr:row>9</xdr:row>
      <xdr:rowOff>6157</xdr:rowOff>
    </xdr:to>
    <xdr:sp macro="" textlink="KPI!B8">
      <xdr:nvSpPr>
        <xdr:cNvPr id="34" name="TextBox 33">
          <a:extLst>
            <a:ext uri="{FF2B5EF4-FFF2-40B4-BE49-F238E27FC236}">
              <a16:creationId xmlns:a16="http://schemas.microsoft.com/office/drawing/2014/main" id="{00000000-0008-0000-0900-000022000000}"/>
            </a:ext>
          </a:extLst>
        </xdr:cNvPr>
        <xdr:cNvSpPr txBox="1"/>
      </xdr:nvSpPr>
      <xdr:spPr>
        <a:xfrm>
          <a:off x="3446703" y="1414702"/>
          <a:ext cx="1393152" cy="392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E65A74-2332-48BF-BEA0-B75273FAC76C}" type="TxLink">
            <a:rPr lang="en-US" sz="2400" b="1" i="0" u="none" strike="noStrike">
              <a:solidFill>
                <a:srgbClr val="993300"/>
              </a:solidFill>
              <a:latin typeface="Lato black" panose="020F0502020204030204" pitchFamily="34" charset="0"/>
              <a:ea typeface="Lato black" panose="020F0502020204030204" pitchFamily="34" charset="0"/>
              <a:cs typeface="Lato black" panose="020F0502020204030204" pitchFamily="34" charset="0"/>
            </a:rPr>
            <a:pPr algn="ctr"/>
            <a:t>237</a:t>
          </a:fld>
          <a:endParaRPr lang="en-IN" sz="2400" b="1">
            <a:solidFill>
              <a:srgbClr val="9933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8</xdr:col>
      <xdr:colOff>43102</xdr:colOff>
      <xdr:row>5</xdr:row>
      <xdr:rowOff>143164</xdr:rowOff>
    </xdr:from>
    <xdr:to>
      <xdr:col>10</xdr:col>
      <xdr:colOff>454121</xdr:colOff>
      <xdr:row>7</xdr:row>
      <xdr:rowOff>50801</xdr:rowOff>
    </xdr:to>
    <xdr:sp macro="" textlink="">
      <xdr:nvSpPr>
        <xdr:cNvPr id="37" name="TextBox 36">
          <a:extLst>
            <a:ext uri="{FF2B5EF4-FFF2-40B4-BE49-F238E27FC236}">
              <a16:creationId xmlns:a16="http://schemas.microsoft.com/office/drawing/2014/main" id="{00000000-0008-0000-0900-000025000000}"/>
            </a:ext>
          </a:extLst>
        </xdr:cNvPr>
        <xdr:cNvSpPr txBox="1"/>
      </xdr:nvSpPr>
      <xdr:spPr>
        <a:xfrm>
          <a:off x="5400193" y="1143770"/>
          <a:ext cx="1750292"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Active Employees</a:t>
          </a:r>
        </a:p>
      </xdr:txBody>
    </xdr:sp>
    <xdr:clientData/>
  </xdr:twoCellAnchor>
  <xdr:twoCellAnchor>
    <xdr:from>
      <xdr:col>8</xdr:col>
      <xdr:colOff>127769</xdr:colOff>
      <xdr:row>7</xdr:row>
      <xdr:rowOff>4618</xdr:rowOff>
    </xdr:from>
    <xdr:to>
      <xdr:col>10</xdr:col>
      <xdr:colOff>181648</xdr:colOff>
      <xdr:row>8</xdr:row>
      <xdr:rowOff>197042</xdr:rowOff>
    </xdr:to>
    <xdr:sp macro="" textlink="KPI!D8">
      <xdr:nvSpPr>
        <xdr:cNvPr id="38" name="TextBox 37">
          <a:extLst>
            <a:ext uri="{FF2B5EF4-FFF2-40B4-BE49-F238E27FC236}">
              <a16:creationId xmlns:a16="http://schemas.microsoft.com/office/drawing/2014/main" id="{00000000-0008-0000-0900-000026000000}"/>
            </a:ext>
          </a:extLst>
        </xdr:cNvPr>
        <xdr:cNvSpPr txBox="1"/>
      </xdr:nvSpPr>
      <xdr:spPr>
        <a:xfrm>
          <a:off x="5484860" y="1405466"/>
          <a:ext cx="1393152" cy="392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8EB5EE4-B8A4-42A6-8B66-D1C9F76FAF21}" type="TxLink">
            <a:rPr lang="en-US" sz="2400" b="1" i="0" u="none" strike="noStrike">
              <a:solidFill>
                <a:srgbClr val="993300"/>
              </a:solidFill>
              <a:latin typeface="Calibri"/>
              <a:ea typeface="Calibri"/>
              <a:cs typeface="Calibri"/>
            </a:rPr>
            <a:pPr algn="ctr"/>
            <a:t>1233</a:t>
          </a:fld>
          <a:endParaRPr lang="en-IN" sz="2400" b="1">
            <a:solidFill>
              <a:srgbClr val="9933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10</xdr:col>
      <xdr:colOff>657320</xdr:colOff>
      <xdr:row>5</xdr:row>
      <xdr:rowOff>141626</xdr:rowOff>
    </xdr:from>
    <xdr:to>
      <xdr:col>13</xdr:col>
      <xdr:colOff>398703</xdr:colOff>
      <xdr:row>7</xdr:row>
      <xdr:rowOff>49263</xdr:rowOff>
    </xdr:to>
    <xdr:sp macro="" textlink="">
      <xdr:nvSpPr>
        <xdr:cNvPr id="39" name="TextBox 38">
          <a:extLst>
            <a:ext uri="{FF2B5EF4-FFF2-40B4-BE49-F238E27FC236}">
              <a16:creationId xmlns:a16="http://schemas.microsoft.com/office/drawing/2014/main" id="{00000000-0008-0000-0900-000027000000}"/>
            </a:ext>
          </a:extLst>
        </xdr:cNvPr>
        <xdr:cNvSpPr txBox="1"/>
      </xdr:nvSpPr>
      <xdr:spPr>
        <a:xfrm>
          <a:off x="7353684" y="1142232"/>
          <a:ext cx="1750292"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Attrition Rate</a:t>
          </a:r>
        </a:p>
      </xdr:txBody>
    </xdr:sp>
    <xdr:clientData/>
  </xdr:twoCellAnchor>
  <xdr:twoCellAnchor>
    <xdr:from>
      <xdr:col>11</xdr:col>
      <xdr:colOff>180107</xdr:colOff>
      <xdr:row>6</xdr:row>
      <xdr:rowOff>172411</xdr:rowOff>
    </xdr:from>
    <xdr:to>
      <xdr:col>13</xdr:col>
      <xdr:colOff>233986</xdr:colOff>
      <xdr:row>8</xdr:row>
      <xdr:rowOff>153939</xdr:rowOff>
    </xdr:to>
    <xdr:sp macro="" textlink="KPI!E8">
      <xdr:nvSpPr>
        <xdr:cNvPr id="40" name="TextBox 39">
          <a:extLst>
            <a:ext uri="{FF2B5EF4-FFF2-40B4-BE49-F238E27FC236}">
              <a16:creationId xmlns:a16="http://schemas.microsoft.com/office/drawing/2014/main" id="{00000000-0008-0000-0900-000028000000}"/>
            </a:ext>
          </a:extLst>
        </xdr:cNvPr>
        <xdr:cNvSpPr txBox="1"/>
      </xdr:nvSpPr>
      <xdr:spPr>
        <a:xfrm>
          <a:off x="7546107" y="1373138"/>
          <a:ext cx="1393152" cy="3817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4A4789-581B-4400-B333-3CDBC31697E6}" type="TxLink">
            <a:rPr lang="en-US" sz="2400" b="1" i="0" u="none" strike="noStrike">
              <a:solidFill>
                <a:srgbClr val="993300"/>
              </a:solidFill>
              <a:latin typeface="Lato black" panose="020F0502020204030204" pitchFamily="34" charset="0"/>
              <a:ea typeface="Lato black" panose="020F0502020204030204" pitchFamily="34" charset="0"/>
              <a:cs typeface="Lato black" panose="020F0502020204030204" pitchFamily="34" charset="0"/>
            </a:rPr>
            <a:pPr algn="ctr"/>
            <a:t>16.12%</a:t>
          </a:fld>
          <a:endParaRPr lang="en-IN" sz="2400" b="1">
            <a:solidFill>
              <a:srgbClr val="9933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13</xdr:col>
      <xdr:colOff>609600</xdr:colOff>
      <xdr:row>5</xdr:row>
      <xdr:rowOff>140087</xdr:rowOff>
    </xdr:from>
    <xdr:to>
      <xdr:col>16</xdr:col>
      <xdr:colOff>350983</xdr:colOff>
      <xdr:row>7</xdr:row>
      <xdr:rowOff>47724</xdr:rowOff>
    </xdr:to>
    <xdr:sp macro="" textlink="">
      <xdr:nvSpPr>
        <xdr:cNvPr id="43" name="TextBox 42">
          <a:extLst>
            <a:ext uri="{FF2B5EF4-FFF2-40B4-BE49-F238E27FC236}">
              <a16:creationId xmlns:a16="http://schemas.microsoft.com/office/drawing/2014/main" id="{00000000-0008-0000-0900-00002B000000}"/>
            </a:ext>
          </a:extLst>
        </xdr:cNvPr>
        <xdr:cNvSpPr txBox="1"/>
      </xdr:nvSpPr>
      <xdr:spPr>
        <a:xfrm>
          <a:off x="9314873" y="1140693"/>
          <a:ext cx="1750292" cy="3078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Average Age</a:t>
          </a:r>
        </a:p>
      </xdr:txBody>
    </xdr:sp>
    <xdr:clientData/>
  </xdr:twoCellAnchor>
  <xdr:twoCellAnchor>
    <xdr:from>
      <xdr:col>14</xdr:col>
      <xdr:colOff>63113</xdr:colOff>
      <xdr:row>6</xdr:row>
      <xdr:rowOff>184728</xdr:rowOff>
    </xdr:from>
    <xdr:to>
      <xdr:col>16</xdr:col>
      <xdr:colOff>192423</xdr:colOff>
      <xdr:row>8</xdr:row>
      <xdr:rowOff>190884</xdr:rowOff>
    </xdr:to>
    <xdr:sp macro="" textlink="KPI!C8">
      <xdr:nvSpPr>
        <xdr:cNvPr id="44" name="TextBox 43">
          <a:extLst>
            <a:ext uri="{FF2B5EF4-FFF2-40B4-BE49-F238E27FC236}">
              <a16:creationId xmlns:a16="http://schemas.microsoft.com/office/drawing/2014/main" id="{00000000-0008-0000-0900-00002C000000}"/>
            </a:ext>
          </a:extLst>
        </xdr:cNvPr>
        <xdr:cNvSpPr txBox="1"/>
      </xdr:nvSpPr>
      <xdr:spPr>
        <a:xfrm>
          <a:off x="9438022" y="1385455"/>
          <a:ext cx="1468583" cy="406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A486393-CD67-4BEB-936D-4E95C704FD36}" type="TxLink">
            <a:rPr lang="en-US" sz="2400" b="1" i="0" u="none" strike="noStrike">
              <a:solidFill>
                <a:srgbClr val="993300"/>
              </a:solidFill>
              <a:latin typeface="Calibri"/>
              <a:ea typeface="Calibri"/>
              <a:cs typeface="Calibri"/>
            </a:rPr>
            <a:pPr algn="ctr"/>
            <a:t>37</a:t>
          </a:fld>
          <a:endParaRPr lang="en-IN" sz="2400" b="1">
            <a:solidFill>
              <a:srgbClr val="993300"/>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oneCellAnchor>
    <xdr:from>
      <xdr:col>4</xdr:col>
      <xdr:colOff>292485</xdr:colOff>
      <xdr:row>6</xdr:row>
      <xdr:rowOff>23092</xdr:rowOff>
    </xdr:from>
    <xdr:ext cx="333375" cy="314325"/>
    <xdr:pic>
      <xdr:nvPicPr>
        <xdr:cNvPr id="45" name="image4.png">
          <a:extLst>
            <a:ext uri="{FF2B5EF4-FFF2-40B4-BE49-F238E27FC236}">
              <a16:creationId xmlns:a16="http://schemas.microsoft.com/office/drawing/2014/main" id="{00000000-0008-0000-0900-00002D000000}"/>
            </a:ext>
          </a:extLst>
        </xdr:cNvPr>
        <xdr:cNvPicPr preferRelativeResize="0"/>
      </xdr:nvPicPr>
      <xdr:blipFill>
        <a:blip xmlns:r="http://schemas.openxmlformats.org/officeDocument/2006/relationships" r:embed="rId1" cstate="print">
          <a:alphaModFix/>
        </a:blip>
        <a:stretch>
          <a:fillRect/>
        </a:stretch>
      </xdr:blipFill>
      <xdr:spPr>
        <a:xfrm>
          <a:off x="2971030" y="1223819"/>
          <a:ext cx="333375" cy="31432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10</xdr:col>
      <xdr:colOff>338666</xdr:colOff>
      <xdr:row>6</xdr:row>
      <xdr:rowOff>38485</xdr:rowOff>
    </xdr:from>
    <xdr:ext cx="377152" cy="300182"/>
    <xdr:pic>
      <xdr:nvPicPr>
        <xdr:cNvPr id="46" name="image5.png">
          <a:extLst>
            <a:ext uri="{FF2B5EF4-FFF2-40B4-BE49-F238E27FC236}">
              <a16:creationId xmlns:a16="http://schemas.microsoft.com/office/drawing/2014/main" id="{00000000-0008-0000-0900-00002E000000}"/>
            </a:ext>
          </a:extLst>
        </xdr:cNvPr>
        <xdr:cNvPicPr preferRelativeResize="0"/>
      </xdr:nvPicPr>
      <xdr:blipFill>
        <a:blip xmlns:r="http://schemas.openxmlformats.org/officeDocument/2006/relationships" r:embed="rId2" cstate="print">
          <a:alphaModFix/>
        </a:blip>
        <a:stretch>
          <a:fillRect/>
        </a:stretch>
      </xdr:blipFill>
      <xdr:spPr>
        <a:xfrm>
          <a:off x="7035030" y="1239212"/>
          <a:ext cx="377152" cy="300182"/>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13</xdr:col>
      <xdr:colOff>300182</xdr:colOff>
      <xdr:row>6</xdr:row>
      <xdr:rowOff>46182</xdr:rowOff>
    </xdr:from>
    <xdr:ext cx="390525" cy="314325"/>
    <xdr:pic>
      <xdr:nvPicPr>
        <xdr:cNvPr id="47" name="image2.png">
          <a:extLst>
            <a:ext uri="{FF2B5EF4-FFF2-40B4-BE49-F238E27FC236}">
              <a16:creationId xmlns:a16="http://schemas.microsoft.com/office/drawing/2014/main" id="{00000000-0008-0000-0900-00002F000000}"/>
            </a:ext>
          </a:extLst>
        </xdr:cNvPr>
        <xdr:cNvPicPr preferRelativeResize="0"/>
      </xdr:nvPicPr>
      <xdr:blipFill>
        <a:blip xmlns:r="http://schemas.openxmlformats.org/officeDocument/2006/relationships" r:embed="rId3" cstate="print">
          <a:alphaModFix/>
        </a:blip>
        <a:stretch>
          <a:fillRect/>
        </a:stretch>
      </xdr:blipFill>
      <xdr:spPr>
        <a:xfrm>
          <a:off x="9005455" y="1246909"/>
          <a:ext cx="390525" cy="314325"/>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16</xdr:col>
      <xdr:colOff>254001</xdr:colOff>
      <xdr:row>6</xdr:row>
      <xdr:rowOff>15394</xdr:rowOff>
    </xdr:from>
    <xdr:ext cx="395336" cy="361758"/>
    <xdr:pic>
      <xdr:nvPicPr>
        <xdr:cNvPr id="48" name="image6.png">
          <a:extLst>
            <a:ext uri="{FF2B5EF4-FFF2-40B4-BE49-F238E27FC236}">
              <a16:creationId xmlns:a16="http://schemas.microsoft.com/office/drawing/2014/main" id="{00000000-0008-0000-0900-000030000000}"/>
            </a:ext>
          </a:extLst>
        </xdr:cNvPr>
        <xdr:cNvPicPr preferRelativeResize="0"/>
      </xdr:nvPicPr>
      <xdr:blipFill>
        <a:blip xmlns:r="http://schemas.openxmlformats.org/officeDocument/2006/relationships" r:embed="rId4" cstate="print">
          <a:alphaModFix/>
        </a:blip>
        <a:stretch>
          <a:fillRect/>
        </a:stretch>
      </xdr:blipFill>
      <xdr:spPr>
        <a:xfrm>
          <a:off x="10968183" y="1216121"/>
          <a:ext cx="395336" cy="361758"/>
        </a:xfrm>
        <a:prstGeom prst="roundRect">
          <a:avLst>
            <a:gd name="adj" fmla="val 8594"/>
          </a:avLst>
        </a:prstGeom>
        <a:solidFill>
          <a:srgbClr val="FFFFFF">
            <a:shade val="85000"/>
          </a:srgbClr>
        </a:solidFill>
        <a:ln>
          <a:noFill/>
        </a:ln>
        <a:effectLst>
          <a:reflection blurRad="12700" stA="38000" endPos="28000" dist="5000" dir="5400000" sy="-100000" algn="bl" rotWithShape="0"/>
        </a:effectLst>
      </xdr:spPr>
    </xdr:pic>
    <xdr:clientData fLocksWithSheet="0"/>
  </xdr:oneCellAnchor>
  <xdr:oneCellAnchor>
    <xdr:from>
      <xdr:col>7</xdr:col>
      <xdr:colOff>161636</xdr:colOff>
      <xdr:row>5</xdr:row>
      <xdr:rowOff>84665</xdr:rowOff>
    </xdr:from>
    <xdr:ext cx="569576" cy="608061"/>
    <xdr:pic>
      <xdr:nvPicPr>
        <xdr:cNvPr id="49" name="image7.png">
          <a:extLst>
            <a:ext uri="{FF2B5EF4-FFF2-40B4-BE49-F238E27FC236}">
              <a16:creationId xmlns:a16="http://schemas.microsoft.com/office/drawing/2014/main" id="{00000000-0008-0000-0900-000031000000}"/>
            </a:ext>
          </a:extLst>
        </xdr:cNvPr>
        <xdr:cNvPicPr preferRelativeResize="0"/>
      </xdr:nvPicPr>
      <xdr:blipFill>
        <a:blip xmlns:r="http://schemas.openxmlformats.org/officeDocument/2006/relationships" r:embed="rId5" cstate="print">
          <a:alphaModFix/>
        </a:blip>
        <a:stretch>
          <a:fillRect/>
        </a:stretch>
      </xdr:blipFill>
      <xdr:spPr>
        <a:xfrm>
          <a:off x="4849091" y="1085271"/>
          <a:ext cx="569576" cy="608061"/>
        </a:xfrm>
        <a:prstGeom prst="rect">
          <a:avLst/>
        </a:prstGeom>
        <a:ln>
          <a:noFill/>
        </a:ln>
        <a:effectLst>
          <a:softEdge rad="112500"/>
        </a:effectLst>
      </xdr:spPr>
    </xdr:pic>
    <xdr:clientData fLocksWithSheet="0"/>
  </xdr:oneCellAnchor>
  <xdr:twoCellAnchor>
    <xdr:from>
      <xdr:col>3</xdr:col>
      <xdr:colOff>169332</xdr:colOff>
      <xdr:row>1</xdr:row>
      <xdr:rowOff>146243</xdr:rowOff>
    </xdr:from>
    <xdr:to>
      <xdr:col>10</xdr:col>
      <xdr:colOff>546484</xdr:colOff>
      <xdr:row>4</xdr:row>
      <xdr:rowOff>146243</xdr:rowOff>
    </xdr:to>
    <xdr:sp macro="" textlink="">
      <xdr:nvSpPr>
        <xdr:cNvPr id="50" name="TextBox 49">
          <a:extLst>
            <a:ext uri="{FF2B5EF4-FFF2-40B4-BE49-F238E27FC236}">
              <a16:creationId xmlns:a16="http://schemas.microsoft.com/office/drawing/2014/main" id="{00000000-0008-0000-0900-000032000000}"/>
            </a:ext>
          </a:extLst>
        </xdr:cNvPr>
        <xdr:cNvSpPr txBox="1"/>
      </xdr:nvSpPr>
      <xdr:spPr>
        <a:xfrm>
          <a:off x="2178241" y="346364"/>
          <a:ext cx="5064607" cy="600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3200" b="1">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rPr>
            <a:t>HR ANALYTICS</a:t>
          </a:r>
          <a:r>
            <a:rPr lang="en-IN" sz="3200" b="1" baseline="0">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rPr>
            <a:t> DASHBOARD</a:t>
          </a:r>
          <a:endParaRPr lang="en-IN" sz="3200" b="1">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oneCellAnchor>
    <xdr:from>
      <xdr:col>2</xdr:col>
      <xdr:colOff>261696</xdr:colOff>
      <xdr:row>1</xdr:row>
      <xdr:rowOff>184728</xdr:rowOff>
    </xdr:from>
    <xdr:ext cx="542925" cy="523875"/>
    <xdr:pic>
      <xdr:nvPicPr>
        <xdr:cNvPr id="51" name="image1.png">
          <a:extLst>
            <a:ext uri="{FF2B5EF4-FFF2-40B4-BE49-F238E27FC236}">
              <a16:creationId xmlns:a16="http://schemas.microsoft.com/office/drawing/2014/main" id="{00000000-0008-0000-0900-000033000000}"/>
            </a:ext>
          </a:extLst>
        </xdr:cNvPr>
        <xdr:cNvPicPr preferRelativeResize="0"/>
      </xdr:nvPicPr>
      <xdr:blipFill>
        <a:blip xmlns:r="http://schemas.openxmlformats.org/officeDocument/2006/relationships" r:embed="rId6" cstate="print"/>
        <a:stretch>
          <a:fillRect/>
        </a:stretch>
      </xdr:blipFill>
      <xdr:spPr>
        <a:xfrm>
          <a:off x="1600969" y="384849"/>
          <a:ext cx="542925" cy="523875"/>
        </a:xfrm>
        <a:prstGeom prst="rect">
          <a:avLst/>
        </a:prstGeom>
        <a:noFill/>
      </xdr:spPr>
    </xdr:pic>
    <xdr:clientData fLocksWithSheet="0"/>
  </xdr:oneCellAnchor>
  <xdr:oneCellAnchor>
    <xdr:from>
      <xdr:col>11</xdr:col>
      <xdr:colOff>38486</xdr:colOff>
      <xdr:row>1</xdr:row>
      <xdr:rowOff>146242</xdr:rowOff>
    </xdr:from>
    <xdr:ext cx="400242" cy="561879"/>
    <xdr:pic>
      <xdr:nvPicPr>
        <xdr:cNvPr id="52" name="image3.png">
          <a:extLst>
            <a:ext uri="{FF2B5EF4-FFF2-40B4-BE49-F238E27FC236}">
              <a16:creationId xmlns:a16="http://schemas.microsoft.com/office/drawing/2014/main" id="{00000000-0008-0000-0900-000034000000}"/>
            </a:ext>
          </a:extLst>
        </xdr:cNvPr>
        <xdr:cNvPicPr preferRelativeResize="0"/>
      </xdr:nvPicPr>
      <xdr:blipFill>
        <a:blip xmlns:r="http://schemas.openxmlformats.org/officeDocument/2006/relationships" r:embed="rId7" cstate="print">
          <a:alphaModFix/>
        </a:blip>
        <a:stretch>
          <a:fillRect/>
        </a:stretch>
      </xdr:blipFill>
      <xdr:spPr>
        <a:xfrm>
          <a:off x="7404486" y="346363"/>
          <a:ext cx="400242" cy="561879"/>
        </a:xfrm>
        <a:prstGeom prst="rect">
          <a:avLst/>
        </a:prstGeom>
        <a:noFill/>
      </xdr:spPr>
    </xdr:pic>
    <xdr:clientData fLocksWithSheet="0"/>
  </xdr:oneCellAnchor>
  <xdr:twoCellAnchor>
    <xdr:from>
      <xdr:col>11</xdr:col>
      <xdr:colOff>275551</xdr:colOff>
      <xdr:row>1</xdr:row>
      <xdr:rowOff>49259</xdr:rowOff>
    </xdr:from>
    <xdr:to>
      <xdr:col>13</xdr:col>
      <xdr:colOff>297872</xdr:colOff>
      <xdr:row>5</xdr:row>
      <xdr:rowOff>103908</xdr:rowOff>
    </xdr:to>
    <xdr:sp macro="" textlink="">
      <xdr:nvSpPr>
        <xdr:cNvPr id="53" name="TextBox 52">
          <a:extLst>
            <a:ext uri="{FF2B5EF4-FFF2-40B4-BE49-F238E27FC236}">
              <a16:creationId xmlns:a16="http://schemas.microsoft.com/office/drawing/2014/main" id="{00000000-0008-0000-0900-000035000000}"/>
            </a:ext>
          </a:extLst>
        </xdr:cNvPr>
        <xdr:cNvSpPr txBox="1"/>
      </xdr:nvSpPr>
      <xdr:spPr>
        <a:xfrm>
          <a:off x="7666951" y="250150"/>
          <a:ext cx="1366212" cy="858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rPr>
            <a:t>JOB </a:t>
          </a:r>
        </a:p>
        <a:p>
          <a:pPr algn="ctr"/>
          <a:r>
            <a:rPr lang="en-IN" sz="1200" b="1">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rPr>
            <a:t>SATISFACTION</a:t>
          </a:r>
        </a:p>
        <a:p>
          <a:pPr algn="ctr"/>
          <a:r>
            <a:rPr lang="en-IN" sz="1200" b="1">
              <a:solidFill>
                <a:schemeClr val="accent6">
                  <a:lumMod val="75000"/>
                </a:schemeClr>
              </a:solidFill>
              <a:latin typeface="Lato black" panose="020F0502020204030204" pitchFamily="34" charset="0"/>
              <a:ea typeface="Lato black" panose="020F0502020204030204" pitchFamily="34" charset="0"/>
              <a:cs typeface="Lato black" panose="020F0502020204030204" pitchFamily="34" charset="0"/>
            </a:rPr>
            <a:t>RATING</a:t>
          </a:r>
        </a:p>
      </xdr:txBody>
    </xdr:sp>
    <xdr:clientData/>
  </xdr:twoCellAnchor>
  <xdr:twoCellAnchor>
    <xdr:from>
      <xdr:col>13</xdr:col>
      <xdr:colOff>161636</xdr:colOff>
      <xdr:row>1</xdr:row>
      <xdr:rowOff>69273</xdr:rowOff>
    </xdr:from>
    <xdr:to>
      <xdr:col>14</xdr:col>
      <xdr:colOff>438728</xdr:colOff>
      <xdr:row>5</xdr:row>
      <xdr:rowOff>38485</xdr:rowOff>
    </xdr:to>
    <xdr:grpSp>
      <xdr:nvGrpSpPr>
        <xdr:cNvPr id="57" name="Group 56">
          <a:extLst>
            <a:ext uri="{FF2B5EF4-FFF2-40B4-BE49-F238E27FC236}">
              <a16:creationId xmlns:a16="http://schemas.microsoft.com/office/drawing/2014/main" id="{00000000-0008-0000-0900-000039000000}"/>
            </a:ext>
          </a:extLst>
        </xdr:cNvPr>
        <xdr:cNvGrpSpPr/>
      </xdr:nvGrpSpPr>
      <xdr:grpSpPr>
        <a:xfrm>
          <a:off x="8896927" y="270164"/>
          <a:ext cx="949037" cy="772776"/>
          <a:chOff x="9059333" y="269394"/>
          <a:chExt cx="946728" cy="769697"/>
        </a:xfrm>
      </xdr:grpSpPr>
      <xdr:graphicFrame macro="">
        <xdr:nvGraphicFramePr>
          <xdr:cNvPr id="54" name="Chart 53">
            <a:extLst>
              <a:ext uri="{FF2B5EF4-FFF2-40B4-BE49-F238E27FC236}">
                <a16:creationId xmlns:a16="http://schemas.microsoft.com/office/drawing/2014/main" id="{00000000-0008-0000-0900-000036000000}"/>
              </a:ext>
            </a:extLst>
          </xdr:cNvPr>
          <xdr:cNvGraphicFramePr>
            <a:graphicFrameLocks/>
          </xdr:cNvGraphicFramePr>
        </xdr:nvGraphicFramePr>
        <xdr:xfrm>
          <a:off x="9059333" y="269394"/>
          <a:ext cx="946728" cy="769697"/>
        </xdr:xfrm>
        <a:graphic>
          <a:graphicData uri="http://schemas.openxmlformats.org/drawingml/2006/chart">
            <c:chart xmlns:c="http://schemas.openxmlformats.org/drawingml/2006/chart" xmlns:r="http://schemas.openxmlformats.org/officeDocument/2006/relationships" r:id="rId8"/>
          </a:graphicData>
        </a:graphic>
      </xdr:graphicFrame>
      <xdr:sp macro="" textlink="Rating!$B$6">
        <xdr:nvSpPr>
          <xdr:cNvPr id="55" name="TextBox 54">
            <a:extLst>
              <a:ext uri="{FF2B5EF4-FFF2-40B4-BE49-F238E27FC236}">
                <a16:creationId xmlns:a16="http://schemas.microsoft.com/office/drawing/2014/main" id="{00000000-0008-0000-0900-000037000000}"/>
              </a:ext>
            </a:extLst>
          </xdr:cNvPr>
          <xdr:cNvSpPr txBox="1"/>
        </xdr:nvSpPr>
        <xdr:spPr>
          <a:xfrm>
            <a:off x="9367213" y="577273"/>
            <a:ext cx="346363" cy="19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006883-99E7-4450-BDCA-9B984454C842}" type="TxLink">
              <a:rPr lang="en-US" sz="900" b="1" i="0" u="none" strike="noStrike">
                <a:solidFill>
                  <a:schemeClr val="accent4">
                    <a:lumMod val="60000"/>
                    <a:lumOff val="40000"/>
                  </a:schemeClr>
                </a:solidFill>
                <a:latin typeface="Lato black" panose="020F0502020204030204" pitchFamily="34" charset="0"/>
                <a:ea typeface="Lato black" panose="020F0502020204030204" pitchFamily="34" charset="0"/>
                <a:cs typeface="Lato black" panose="020F0502020204030204" pitchFamily="34" charset="0"/>
              </a:rPr>
              <a:pPr algn="ctr"/>
              <a:t>3.2</a:t>
            </a:fld>
            <a:endParaRPr lang="en-IN" sz="900" b="1">
              <a:solidFill>
                <a:schemeClr val="accent4">
                  <a:lumMod val="60000"/>
                  <a:lumOff val="40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grpSp>
    <xdr:clientData/>
  </xdr:twoCellAnchor>
  <xdr:twoCellAnchor>
    <xdr:from>
      <xdr:col>14</xdr:col>
      <xdr:colOff>431031</xdr:colOff>
      <xdr:row>1</xdr:row>
      <xdr:rowOff>100062</xdr:rowOff>
    </xdr:from>
    <xdr:to>
      <xdr:col>17</xdr:col>
      <xdr:colOff>123152</xdr:colOff>
      <xdr:row>5</xdr:row>
      <xdr:rowOff>69273</xdr:rowOff>
    </xdr:to>
    <xdr:sp macro="" textlink="">
      <xdr:nvSpPr>
        <xdr:cNvPr id="56" name="Freeform: Shape 55">
          <a:extLst>
            <a:ext uri="{FF2B5EF4-FFF2-40B4-BE49-F238E27FC236}">
              <a16:creationId xmlns:a16="http://schemas.microsoft.com/office/drawing/2014/main" id="{00000000-0008-0000-0900-000038000000}"/>
            </a:ext>
          </a:extLst>
        </xdr:cNvPr>
        <xdr:cNvSpPr/>
      </xdr:nvSpPr>
      <xdr:spPr>
        <a:xfrm>
          <a:off x="9805940" y="300183"/>
          <a:ext cx="1701030" cy="769696"/>
        </a:xfrm>
        <a:custGeom>
          <a:avLst/>
          <a:gdLst>
            <a:gd name="connsiteX0" fmla="*/ 2780524 w 3125756"/>
            <a:gd name="connsiteY0" fmla="*/ 77755 h 699796"/>
            <a:gd name="connsiteX1" fmla="*/ 2718850 w 3125756"/>
            <a:gd name="connsiteY1" fmla="*/ 277339 h 699796"/>
            <a:gd name="connsiteX2" fmla="*/ 2519267 w 3125756"/>
            <a:gd name="connsiteY2" fmla="*/ 277337 h 699796"/>
            <a:gd name="connsiteX3" fmla="*/ 2680734 w 3125756"/>
            <a:gd name="connsiteY3" fmla="*/ 400686 h 699796"/>
            <a:gd name="connsiteX4" fmla="*/ 2619058 w 3125756"/>
            <a:gd name="connsiteY4" fmla="*/ 600269 h 699796"/>
            <a:gd name="connsiteX5" fmla="*/ 2780524 w 3125756"/>
            <a:gd name="connsiteY5" fmla="*/ 476918 h 699796"/>
            <a:gd name="connsiteX6" fmla="*/ 2941989 w 3125756"/>
            <a:gd name="connsiteY6" fmla="*/ 600269 h 699796"/>
            <a:gd name="connsiteX7" fmla="*/ 2880313 w 3125756"/>
            <a:gd name="connsiteY7" fmla="*/ 400686 h 699796"/>
            <a:gd name="connsiteX8" fmla="*/ 3041780 w 3125756"/>
            <a:gd name="connsiteY8" fmla="*/ 277337 h 699796"/>
            <a:gd name="connsiteX9" fmla="*/ 2842197 w 3125756"/>
            <a:gd name="connsiteY9" fmla="*/ 277339 h 699796"/>
            <a:gd name="connsiteX10" fmla="*/ 1996753 w 3125756"/>
            <a:gd name="connsiteY10" fmla="*/ 77755 h 699796"/>
            <a:gd name="connsiteX11" fmla="*/ 1935079 w 3125756"/>
            <a:gd name="connsiteY11" fmla="*/ 277339 h 699796"/>
            <a:gd name="connsiteX12" fmla="*/ 1735496 w 3125756"/>
            <a:gd name="connsiteY12" fmla="*/ 277337 h 699796"/>
            <a:gd name="connsiteX13" fmla="*/ 1896963 w 3125756"/>
            <a:gd name="connsiteY13" fmla="*/ 400686 h 699796"/>
            <a:gd name="connsiteX14" fmla="*/ 1835287 w 3125756"/>
            <a:gd name="connsiteY14" fmla="*/ 600269 h 699796"/>
            <a:gd name="connsiteX15" fmla="*/ 1996753 w 3125756"/>
            <a:gd name="connsiteY15" fmla="*/ 476918 h 699796"/>
            <a:gd name="connsiteX16" fmla="*/ 2158218 w 3125756"/>
            <a:gd name="connsiteY16" fmla="*/ 600269 h 699796"/>
            <a:gd name="connsiteX17" fmla="*/ 2096542 w 3125756"/>
            <a:gd name="connsiteY17" fmla="*/ 400686 h 699796"/>
            <a:gd name="connsiteX18" fmla="*/ 2258009 w 3125756"/>
            <a:gd name="connsiteY18" fmla="*/ 277337 h 699796"/>
            <a:gd name="connsiteX19" fmla="*/ 2058426 w 3125756"/>
            <a:gd name="connsiteY19" fmla="*/ 277339 h 699796"/>
            <a:gd name="connsiteX20" fmla="*/ 1212981 w 3125756"/>
            <a:gd name="connsiteY20" fmla="*/ 77755 h 699796"/>
            <a:gd name="connsiteX21" fmla="*/ 1151307 w 3125756"/>
            <a:gd name="connsiteY21" fmla="*/ 277339 h 699796"/>
            <a:gd name="connsiteX22" fmla="*/ 951724 w 3125756"/>
            <a:gd name="connsiteY22" fmla="*/ 277337 h 699796"/>
            <a:gd name="connsiteX23" fmla="*/ 1113191 w 3125756"/>
            <a:gd name="connsiteY23" fmla="*/ 400686 h 699796"/>
            <a:gd name="connsiteX24" fmla="*/ 1051515 w 3125756"/>
            <a:gd name="connsiteY24" fmla="*/ 600269 h 699796"/>
            <a:gd name="connsiteX25" fmla="*/ 1212981 w 3125756"/>
            <a:gd name="connsiteY25" fmla="*/ 476918 h 699796"/>
            <a:gd name="connsiteX26" fmla="*/ 1374446 w 3125756"/>
            <a:gd name="connsiteY26" fmla="*/ 600269 h 699796"/>
            <a:gd name="connsiteX27" fmla="*/ 1312770 w 3125756"/>
            <a:gd name="connsiteY27" fmla="*/ 400686 h 699796"/>
            <a:gd name="connsiteX28" fmla="*/ 1474237 w 3125756"/>
            <a:gd name="connsiteY28" fmla="*/ 277337 h 699796"/>
            <a:gd name="connsiteX29" fmla="*/ 1274654 w 3125756"/>
            <a:gd name="connsiteY29" fmla="*/ 277339 h 699796"/>
            <a:gd name="connsiteX30" fmla="*/ 429209 w 3125756"/>
            <a:gd name="connsiteY30" fmla="*/ 77755 h 699796"/>
            <a:gd name="connsiteX31" fmla="*/ 367535 w 3125756"/>
            <a:gd name="connsiteY31" fmla="*/ 277339 h 699796"/>
            <a:gd name="connsiteX32" fmla="*/ 167952 w 3125756"/>
            <a:gd name="connsiteY32" fmla="*/ 277337 h 699796"/>
            <a:gd name="connsiteX33" fmla="*/ 329419 w 3125756"/>
            <a:gd name="connsiteY33" fmla="*/ 400686 h 699796"/>
            <a:gd name="connsiteX34" fmla="*/ 267743 w 3125756"/>
            <a:gd name="connsiteY34" fmla="*/ 600269 h 699796"/>
            <a:gd name="connsiteX35" fmla="*/ 429209 w 3125756"/>
            <a:gd name="connsiteY35" fmla="*/ 476918 h 699796"/>
            <a:gd name="connsiteX36" fmla="*/ 590674 w 3125756"/>
            <a:gd name="connsiteY36" fmla="*/ 600269 h 699796"/>
            <a:gd name="connsiteX37" fmla="*/ 528998 w 3125756"/>
            <a:gd name="connsiteY37" fmla="*/ 400686 h 699796"/>
            <a:gd name="connsiteX38" fmla="*/ 690465 w 3125756"/>
            <a:gd name="connsiteY38" fmla="*/ 277337 h 699796"/>
            <a:gd name="connsiteX39" fmla="*/ 490882 w 3125756"/>
            <a:gd name="connsiteY39" fmla="*/ 277339 h 699796"/>
            <a:gd name="connsiteX40" fmla="*/ 0 w 3125756"/>
            <a:gd name="connsiteY40" fmla="*/ 0 h 699796"/>
            <a:gd name="connsiteX41" fmla="*/ 3125756 w 3125756"/>
            <a:gd name="connsiteY41" fmla="*/ 0 h 699796"/>
            <a:gd name="connsiteX42" fmla="*/ 3125756 w 3125756"/>
            <a:gd name="connsiteY42" fmla="*/ 699796 h 699796"/>
            <a:gd name="connsiteX43" fmla="*/ 0 w 3125756"/>
            <a:gd name="connsiteY43" fmla="*/ 699796 h 6997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125756" h="699796">
              <a:moveTo>
                <a:pt x="2780524" y="77755"/>
              </a:moveTo>
              <a:lnTo>
                <a:pt x="2718850" y="277339"/>
              </a:lnTo>
              <a:lnTo>
                <a:pt x="2519267" y="277337"/>
              </a:lnTo>
              <a:lnTo>
                <a:pt x="2680734" y="400686"/>
              </a:lnTo>
              <a:lnTo>
                <a:pt x="2619058" y="600269"/>
              </a:lnTo>
              <a:lnTo>
                <a:pt x="2780524" y="476918"/>
              </a:lnTo>
              <a:lnTo>
                <a:pt x="2941989" y="600269"/>
              </a:lnTo>
              <a:lnTo>
                <a:pt x="2880313" y="400686"/>
              </a:lnTo>
              <a:lnTo>
                <a:pt x="3041780" y="277337"/>
              </a:lnTo>
              <a:lnTo>
                <a:pt x="2842197" y="277339"/>
              </a:lnTo>
              <a:close/>
              <a:moveTo>
                <a:pt x="1996753" y="77755"/>
              </a:moveTo>
              <a:lnTo>
                <a:pt x="1935079" y="277339"/>
              </a:lnTo>
              <a:lnTo>
                <a:pt x="1735496" y="277337"/>
              </a:lnTo>
              <a:lnTo>
                <a:pt x="1896963" y="400686"/>
              </a:lnTo>
              <a:lnTo>
                <a:pt x="1835287" y="600269"/>
              </a:lnTo>
              <a:lnTo>
                <a:pt x="1996753" y="476918"/>
              </a:lnTo>
              <a:lnTo>
                <a:pt x="2158218" y="600269"/>
              </a:lnTo>
              <a:lnTo>
                <a:pt x="2096542" y="400686"/>
              </a:lnTo>
              <a:lnTo>
                <a:pt x="2258009" y="277337"/>
              </a:lnTo>
              <a:lnTo>
                <a:pt x="2058426" y="277339"/>
              </a:lnTo>
              <a:close/>
              <a:moveTo>
                <a:pt x="1212981" y="77755"/>
              </a:moveTo>
              <a:lnTo>
                <a:pt x="1151307" y="277339"/>
              </a:lnTo>
              <a:lnTo>
                <a:pt x="951724" y="277337"/>
              </a:lnTo>
              <a:lnTo>
                <a:pt x="1113191" y="400686"/>
              </a:lnTo>
              <a:lnTo>
                <a:pt x="1051515" y="600269"/>
              </a:lnTo>
              <a:lnTo>
                <a:pt x="1212981" y="476918"/>
              </a:lnTo>
              <a:lnTo>
                <a:pt x="1374446" y="600269"/>
              </a:lnTo>
              <a:lnTo>
                <a:pt x="1312770" y="400686"/>
              </a:lnTo>
              <a:lnTo>
                <a:pt x="1474237" y="277337"/>
              </a:lnTo>
              <a:lnTo>
                <a:pt x="1274654" y="277339"/>
              </a:lnTo>
              <a:close/>
              <a:moveTo>
                <a:pt x="429209" y="77755"/>
              </a:moveTo>
              <a:lnTo>
                <a:pt x="367535" y="277339"/>
              </a:lnTo>
              <a:lnTo>
                <a:pt x="167952" y="277337"/>
              </a:lnTo>
              <a:lnTo>
                <a:pt x="329419" y="400686"/>
              </a:lnTo>
              <a:lnTo>
                <a:pt x="267743" y="600269"/>
              </a:lnTo>
              <a:lnTo>
                <a:pt x="429209" y="476918"/>
              </a:lnTo>
              <a:lnTo>
                <a:pt x="590674" y="600269"/>
              </a:lnTo>
              <a:lnTo>
                <a:pt x="528998" y="400686"/>
              </a:lnTo>
              <a:lnTo>
                <a:pt x="690465" y="277337"/>
              </a:lnTo>
              <a:lnTo>
                <a:pt x="490882" y="277339"/>
              </a:lnTo>
              <a:close/>
              <a:moveTo>
                <a:pt x="0" y="0"/>
              </a:moveTo>
              <a:lnTo>
                <a:pt x="3125756" y="0"/>
              </a:lnTo>
              <a:lnTo>
                <a:pt x="3125756" y="699796"/>
              </a:lnTo>
              <a:lnTo>
                <a:pt x="0" y="699796"/>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14</xdr:col>
      <xdr:colOff>438727</xdr:colOff>
      <xdr:row>1</xdr:row>
      <xdr:rowOff>92364</xdr:rowOff>
    </xdr:from>
    <xdr:to>
      <xdr:col>17</xdr:col>
      <xdr:colOff>138546</xdr:colOff>
      <xdr:row>5</xdr:row>
      <xdr:rowOff>38484</xdr:rowOff>
    </xdr:to>
    <xdr:graphicFrame macro="">
      <xdr:nvGraphicFramePr>
        <xdr:cNvPr id="58" name="Chart 57">
          <a:extLst>
            <a:ext uri="{FF2B5EF4-FFF2-40B4-BE49-F238E27FC236}">
              <a16:creationId xmlns:a16="http://schemas.microsoft.com/office/drawing/2014/main" id="{00000000-0008-0000-09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477214</xdr:colOff>
      <xdr:row>2</xdr:row>
      <xdr:rowOff>30788</xdr:rowOff>
    </xdr:from>
    <xdr:to>
      <xdr:col>17</xdr:col>
      <xdr:colOff>0</xdr:colOff>
      <xdr:row>4</xdr:row>
      <xdr:rowOff>92363</xdr:rowOff>
    </xdr:to>
    <xdr:sp macro="" textlink="">
      <xdr:nvSpPr>
        <xdr:cNvPr id="59" name="Freeform: Shape 58">
          <a:extLst>
            <a:ext uri="{FF2B5EF4-FFF2-40B4-BE49-F238E27FC236}">
              <a16:creationId xmlns:a16="http://schemas.microsoft.com/office/drawing/2014/main" id="{00000000-0008-0000-0900-00003B000000}"/>
            </a:ext>
          </a:extLst>
        </xdr:cNvPr>
        <xdr:cNvSpPr/>
      </xdr:nvSpPr>
      <xdr:spPr>
        <a:xfrm>
          <a:off x="9852123" y="431030"/>
          <a:ext cx="1531695" cy="461818"/>
        </a:xfrm>
        <a:custGeom>
          <a:avLst/>
          <a:gdLst>
            <a:gd name="connsiteX0" fmla="*/ 2780524 w 3125756"/>
            <a:gd name="connsiteY0" fmla="*/ 77755 h 699796"/>
            <a:gd name="connsiteX1" fmla="*/ 2718850 w 3125756"/>
            <a:gd name="connsiteY1" fmla="*/ 277339 h 699796"/>
            <a:gd name="connsiteX2" fmla="*/ 2519267 w 3125756"/>
            <a:gd name="connsiteY2" fmla="*/ 277337 h 699796"/>
            <a:gd name="connsiteX3" fmla="*/ 2680734 w 3125756"/>
            <a:gd name="connsiteY3" fmla="*/ 400686 h 699796"/>
            <a:gd name="connsiteX4" fmla="*/ 2619058 w 3125756"/>
            <a:gd name="connsiteY4" fmla="*/ 600269 h 699796"/>
            <a:gd name="connsiteX5" fmla="*/ 2780524 w 3125756"/>
            <a:gd name="connsiteY5" fmla="*/ 476918 h 699796"/>
            <a:gd name="connsiteX6" fmla="*/ 2941989 w 3125756"/>
            <a:gd name="connsiteY6" fmla="*/ 600269 h 699796"/>
            <a:gd name="connsiteX7" fmla="*/ 2880313 w 3125756"/>
            <a:gd name="connsiteY7" fmla="*/ 400686 h 699796"/>
            <a:gd name="connsiteX8" fmla="*/ 3041780 w 3125756"/>
            <a:gd name="connsiteY8" fmla="*/ 277337 h 699796"/>
            <a:gd name="connsiteX9" fmla="*/ 2842197 w 3125756"/>
            <a:gd name="connsiteY9" fmla="*/ 277339 h 699796"/>
            <a:gd name="connsiteX10" fmla="*/ 1996753 w 3125756"/>
            <a:gd name="connsiteY10" fmla="*/ 77755 h 699796"/>
            <a:gd name="connsiteX11" fmla="*/ 1935079 w 3125756"/>
            <a:gd name="connsiteY11" fmla="*/ 277339 h 699796"/>
            <a:gd name="connsiteX12" fmla="*/ 1735496 w 3125756"/>
            <a:gd name="connsiteY12" fmla="*/ 277337 h 699796"/>
            <a:gd name="connsiteX13" fmla="*/ 1896963 w 3125756"/>
            <a:gd name="connsiteY13" fmla="*/ 400686 h 699796"/>
            <a:gd name="connsiteX14" fmla="*/ 1835287 w 3125756"/>
            <a:gd name="connsiteY14" fmla="*/ 600269 h 699796"/>
            <a:gd name="connsiteX15" fmla="*/ 1996753 w 3125756"/>
            <a:gd name="connsiteY15" fmla="*/ 476918 h 699796"/>
            <a:gd name="connsiteX16" fmla="*/ 2158218 w 3125756"/>
            <a:gd name="connsiteY16" fmla="*/ 600269 h 699796"/>
            <a:gd name="connsiteX17" fmla="*/ 2096542 w 3125756"/>
            <a:gd name="connsiteY17" fmla="*/ 400686 h 699796"/>
            <a:gd name="connsiteX18" fmla="*/ 2258009 w 3125756"/>
            <a:gd name="connsiteY18" fmla="*/ 277337 h 699796"/>
            <a:gd name="connsiteX19" fmla="*/ 2058426 w 3125756"/>
            <a:gd name="connsiteY19" fmla="*/ 277339 h 699796"/>
            <a:gd name="connsiteX20" fmla="*/ 1212981 w 3125756"/>
            <a:gd name="connsiteY20" fmla="*/ 77755 h 699796"/>
            <a:gd name="connsiteX21" fmla="*/ 1151307 w 3125756"/>
            <a:gd name="connsiteY21" fmla="*/ 277339 h 699796"/>
            <a:gd name="connsiteX22" fmla="*/ 951724 w 3125756"/>
            <a:gd name="connsiteY22" fmla="*/ 277337 h 699796"/>
            <a:gd name="connsiteX23" fmla="*/ 1113191 w 3125756"/>
            <a:gd name="connsiteY23" fmla="*/ 400686 h 699796"/>
            <a:gd name="connsiteX24" fmla="*/ 1051515 w 3125756"/>
            <a:gd name="connsiteY24" fmla="*/ 600269 h 699796"/>
            <a:gd name="connsiteX25" fmla="*/ 1212981 w 3125756"/>
            <a:gd name="connsiteY25" fmla="*/ 476918 h 699796"/>
            <a:gd name="connsiteX26" fmla="*/ 1374446 w 3125756"/>
            <a:gd name="connsiteY26" fmla="*/ 600269 h 699796"/>
            <a:gd name="connsiteX27" fmla="*/ 1312770 w 3125756"/>
            <a:gd name="connsiteY27" fmla="*/ 400686 h 699796"/>
            <a:gd name="connsiteX28" fmla="*/ 1474237 w 3125756"/>
            <a:gd name="connsiteY28" fmla="*/ 277337 h 699796"/>
            <a:gd name="connsiteX29" fmla="*/ 1274654 w 3125756"/>
            <a:gd name="connsiteY29" fmla="*/ 277339 h 699796"/>
            <a:gd name="connsiteX30" fmla="*/ 429209 w 3125756"/>
            <a:gd name="connsiteY30" fmla="*/ 77755 h 699796"/>
            <a:gd name="connsiteX31" fmla="*/ 367535 w 3125756"/>
            <a:gd name="connsiteY31" fmla="*/ 277339 h 699796"/>
            <a:gd name="connsiteX32" fmla="*/ 167952 w 3125756"/>
            <a:gd name="connsiteY32" fmla="*/ 277337 h 699796"/>
            <a:gd name="connsiteX33" fmla="*/ 329419 w 3125756"/>
            <a:gd name="connsiteY33" fmla="*/ 400686 h 699796"/>
            <a:gd name="connsiteX34" fmla="*/ 267743 w 3125756"/>
            <a:gd name="connsiteY34" fmla="*/ 600269 h 699796"/>
            <a:gd name="connsiteX35" fmla="*/ 429209 w 3125756"/>
            <a:gd name="connsiteY35" fmla="*/ 476918 h 699796"/>
            <a:gd name="connsiteX36" fmla="*/ 590674 w 3125756"/>
            <a:gd name="connsiteY36" fmla="*/ 600269 h 699796"/>
            <a:gd name="connsiteX37" fmla="*/ 528998 w 3125756"/>
            <a:gd name="connsiteY37" fmla="*/ 400686 h 699796"/>
            <a:gd name="connsiteX38" fmla="*/ 690465 w 3125756"/>
            <a:gd name="connsiteY38" fmla="*/ 277337 h 699796"/>
            <a:gd name="connsiteX39" fmla="*/ 490882 w 3125756"/>
            <a:gd name="connsiteY39" fmla="*/ 277339 h 699796"/>
            <a:gd name="connsiteX40" fmla="*/ 0 w 3125756"/>
            <a:gd name="connsiteY40" fmla="*/ 0 h 699796"/>
            <a:gd name="connsiteX41" fmla="*/ 3125756 w 3125756"/>
            <a:gd name="connsiteY41" fmla="*/ 0 h 699796"/>
            <a:gd name="connsiteX42" fmla="*/ 3125756 w 3125756"/>
            <a:gd name="connsiteY42" fmla="*/ 699796 h 699796"/>
            <a:gd name="connsiteX43" fmla="*/ 0 w 3125756"/>
            <a:gd name="connsiteY43" fmla="*/ 699796 h 69979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125756" h="699796">
              <a:moveTo>
                <a:pt x="2780524" y="77755"/>
              </a:moveTo>
              <a:lnTo>
                <a:pt x="2718850" y="277339"/>
              </a:lnTo>
              <a:lnTo>
                <a:pt x="2519267" y="277337"/>
              </a:lnTo>
              <a:lnTo>
                <a:pt x="2680734" y="400686"/>
              </a:lnTo>
              <a:lnTo>
                <a:pt x="2619058" y="600269"/>
              </a:lnTo>
              <a:lnTo>
                <a:pt x="2780524" y="476918"/>
              </a:lnTo>
              <a:lnTo>
                <a:pt x="2941989" y="600269"/>
              </a:lnTo>
              <a:lnTo>
                <a:pt x="2880313" y="400686"/>
              </a:lnTo>
              <a:lnTo>
                <a:pt x="3041780" y="277337"/>
              </a:lnTo>
              <a:lnTo>
                <a:pt x="2842197" y="277339"/>
              </a:lnTo>
              <a:close/>
              <a:moveTo>
                <a:pt x="1996753" y="77755"/>
              </a:moveTo>
              <a:lnTo>
                <a:pt x="1935079" y="277339"/>
              </a:lnTo>
              <a:lnTo>
                <a:pt x="1735496" y="277337"/>
              </a:lnTo>
              <a:lnTo>
                <a:pt x="1896963" y="400686"/>
              </a:lnTo>
              <a:lnTo>
                <a:pt x="1835287" y="600269"/>
              </a:lnTo>
              <a:lnTo>
                <a:pt x="1996753" y="476918"/>
              </a:lnTo>
              <a:lnTo>
                <a:pt x="2158218" y="600269"/>
              </a:lnTo>
              <a:lnTo>
                <a:pt x="2096542" y="400686"/>
              </a:lnTo>
              <a:lnTo>
                <a:pt x="2258009" y="277337"/>
              </a:lnTo>
              <a:lnTo>
                <a:pt x="2058426" y="277339"/>
              </a:lnTo>
              <a:close/>
              <a:moveTo>
                <a:pt x="1212981" y="77755"/>
              </a:moveTo>
              <a:lnTo>
                <a:pt x="1151307" y="277339"/>
              </a:lnTo>
              <a:lnTo>
                <a:pt x="951724" y="277337"/>
              </a:lnTo>
              <a:lnTo>
                <a:pt x="1113191" y="400686"/>
              </a:lnTo>
              <a:lnTo>
                <a:pt x="1051515" y="600269"/>
              </a:lnTo>
              <a:lnTo>
                <a:pt x="1212981" y="476918"/>
              </a:lnTo>
              <a:lnTo>
                <a:pt x="1374446" y="600269"/>
              </a:lnTo>
              <a:lnTo>
                <a:pt x="1312770" y="400686"/>
              </a:lnTo>
              <a:lnTo>
                <a:pt x="1474237" y="277337"/>
              </a:lnTo>
              <a:lnTo>
                <a:pt x="1274654" y="277339"/>
              </a:lnTo>
              <a:close/>
              <a:moveTo>
                <a:pt x="429209" y="77755"/>
              </a:moveTo>
              <a:lnTo>
                <a:pt x="367535" y="277339"/>
              </a:lnTo>
              <a:lnTo>
                <a:pt x="167952" y="277337"/>
              </a:lnTo>
              <a:lnTo>
                <a:pt x="329419" y="400686"/>
              </a:lnTo>
              <a:lnTo>
                <a:pt x="267743" y="600269"/>
              </a:lnTo>
              <a:lnTo>
                <a:pt x="429209" y="476918"/>
              </a:lnTo>
              <a:lnTo>
                <a:pt x="590674" y="600269"/>
              </a:lnTo>
              <a:lnTo>
                <a:pt x="528998" y="400686"/>
              </a:lnTo>
              <a:lnTo>
                <a:pt x="690465" y="277337"/>
              </a:lnTo>
              <a:lnTo>
                <a:pt x="490882" y="277339"/>
              </a:lnTo>
              <a:close/>
              <a:moveTo>
                <a:pt x="0" y="0"/>
              </a:moveTo>
              <a:lnTo>
                <a:pt x="3125756" y="0"/>
              </a:lnTo>
              <a:lnTo>
                <a:pt x="3125756" y="699796"/>
              </a:lnTo>
              <a:lnTo>
                <a:pt x="0" y="699796"/>
              </a:lnTo>
              <a:close/>
            </a:path>
          </a:pathLst>
        </a:custGeom>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0">
                <a:schemeClr val="accent1">
                  <a:lumMod val="5000"/>
                  <a:lumOff val="95000"/>
                  <a:alpha val="78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138548</xdr:colOff>
      <xdr:row>17</xdr:row>
      <xdr:rowOff>148166</xdr:rowOff>
    </xdr:from>
    <xdr:to>
      <xdr:col>3</xdr:col>
      <xdr:colOff>422912</xdr:colOff>
      <xdr:row>22</xdr:row>
      <xdr:rowOff>155560</xdr:rowOff>
    </xdr:to>
    <xdr:graphicFrame macro="">
      <xdr:nvGraphicFramePr>
        <xdr:cNvPr id="61" name="Chart 60">
          <a:extLst>
            <a:ext uri="{FF2B5EF4-FFF2-40B4-BE49-F238E27FC236}">
              <a16:creationId xmlns:a16="http://schemas.microsoft.com/office/drawing/2014/main" id="{00000000-0008-0000-09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84666</xdr:colOff>
      <xdr:row>17</xdr:row>
      <xdr:rowOff>148015</xdr:rowOff>
    </xdr:from>
    <xdr:to>
      <xdr:col>6</xdr:col>
      <xdr:colOff>369453</xdr:colOff>
      <xdr:row>22</xdr:row>
      <xdr:rowOff>155711</xdr:rowOff>
    </xdr:to>
    <xdr:graphicFrame macro="">
      <xdr:nvGraphicFramePr>
        <xdr:cNvPr id="64" name="Chart 63">
          <a:extLst>
            <a:ext uri="{FF2B5EF4-FFF2-40B4-BE49-F238E27FC236}">
              <a16:creationId xmlns:a16="http://schemas.microsoft.com/office/drawing/2014/main" id="{00000000-0008-0000-0900-00004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4</xdr:col>
      <xdr:colOff>230909</xdr:colOff>
      <xdr:row>18</xdr:row>
      <xdr:rowOff>30788</xdr:rowOff>
    </xdr:from>
    <xdr:to>
      <xdr:col>5</xdr:col>
      <xdr:colOff>234848</xdr:colOff>
      <xdr:row>22</xdr:row>
      <xdr:rowOff>138545</xdr:rowOff>
    </xdr:to>
    <xdr:pic>
      <xdr:nvPicPr>
        <xdr:cNvPr id="66" name="Graphic 65" descr="Male profile with solid fill">
          <a:extLst>
            <a:ext uri="{FF2B5EF4-FFF2-40B4-BE49-F238E27FC236}">
              <a16:creationId xmlns:a16="http://schemas.microsoft.com/office/drawing/2014/main" id="{00000000-0008-0000-0900-00004200000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909454" y="3632970"/>
          <a:ext cx="673576" cy="908242"/>
        </a:xfrm>
        <a:prstGeom prst="rect">
          <a:avLst/>
        </a:prstGeom>
      </xdr:spPr>
    </xdr:pic>
    <xdr:clientData/>
  </xdr:twoCellAnchor>
  <xdr:twoCellAnchor editAs="oneCell">
    <xdr:from>
      <xdr:col>3</xdr:col>
      <xdr:colOff>342425</xdr:colOff>
      <xdr:row>18</xdr:row>
      <xdr:rowOff>80725</xdr:rowOff>
    </xdr:from>
    <xdr:to>
      <xdr:col>4</xdr:col>
      <xdr:colOff>346365</xdr:colOff>
      <xdr:row>22</xdr:row>
      <xdr:rowOff>115454</xdr:rowOff>
    </xdr:to>
    <xdr:pic>
      <xdr:nvPicPr>
        <xdr:cNvPr id="68" name="Graphic 67" descr="Female Profile with solid fill">
          <a:extLst>
            <a:ext uri="{FF2B5EF4-FFF2-40B4-BE49-F238E27FC236}">
              <a16:creationId xmlns:a16="http://schemas.microsoft.com/office/drawing/2014/main" id="{00000000-0008-0000-0900-00004400000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351334" y="3682907"/>
          <a:ext cx="673576" cy="835214"/>
        </a:xfrm>
        <a:prstGeom prst="rect">
          <a:avLst/>
        </a:prstGeom>
      </xdr:spPr>
    </xdr:pic>
    <xdr:clientData/>
  </xdr:twoCellAnchor>
  <xdr:twoCellAnchor>
    <xdr:from>
      <xdr:col>2</xdr:col>
      <xdr:colOff>338666</xdr:colOff>
      <xdr:row>19</xdr:row>
      <xdr:rowOff>84668</xdr:rowOff>
    </xdr:from>
    <xdr:to>
      <xdr:col>3</xdr:col>
      <xdr:colOff>207818</xdr:colOff>
      <xdr:row>20</xdr:row>
      <xdr:rowOff>169335</xdr:rowOff>
    </xdr:to>
    <xdr:sp macro="" textlink="Gender!$B$10">
      <xdr:nvSpPr>
        <xdr:cNvPr id="69" name="TextBox 68">
          <a:extLst>
            <a:ext uri="{FF2B5EF4-FFF2-40B4-BE49-F238E27FC236}">
              <a16:creationId xmlns:a16="http://schemas.microsoft.com/office/drawing/2014/main" id="{00000000-0008-0000-0900-000045000000}"/>
            </a:ext>
          </a:extLst>
        </xdr:cNvPr>
        <xdr:cNvSpPr txBox="1"/>
      </xdr:nvSpPr>
      <xdr:spPr>
        <a:xfrm>
          <a:off x="1677939" y="3886971"/>
          <a:ext cx="538788" cy="28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FEAA449-8A0B-49DB-82F7-AB33FCA2473B}" type="TxLink">
            <a:rPr lang="en-US" sz="1800" b="1" i="0" u="none" strike="noStrike">
              <a:solidFill>
                <a:srgbClr val="A4249B"/>
              </a:solidFill>
              <a:latin typeface="Lato black" panose="020F0502020204030204" pitchFamily="34" charset="0"/>
              <a:ea typeface="Lato black" panose="020F0502020204030204" pitchFamily="34" charset="0"/>
              <a:cs typeface="Lato black" panose="020F0502020204030204" pitchFamily="34" charset="0"/>
            </a:rPr>
            <a:pPr/>
            <a:t>588</a:t>
          </a:fld>
          <a:endParaRPr lang="en-IN" sz="1800" b="1">
            <a:solidFill>
              <a:srgbClr val="A4249B"/>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5</xdr:col>
      <xdr:colOff>269394</xdr:colOff>
      <xdr:row>19</xdr:row>
      <xdr:rowOff>92364</xdr:rowOff>
    </xdr:from>
    <xdr:to>
      <xdr:col>6</xdr:col>
      <xdr:colOff>200121</xdr:colOff>
      <xdr:row>21</xdr:row>
      <xdr:rowOff>46182</xdr:rowOff>
    </xdr:to>
    <xdr:sp macro="" textlink="Gender!$B$11">
      <xdr:nvSpPr>
        <xdr:cNvPr id="70" name="TextBox 69">
          <a:extLst>
            <a:ext uri="{FF2B5EF4-FFF2-40B4-BE49-F238E27FC236}">
              <a16:creationId xmlns:a16="http://schemas.microsoft.com/office/drawing/2014/main" id="{00000000-0008-0000-0900-000046000000}"/>
            </a:ext>
          </a:extLst>
        </xdr:cNvPr>
        <xdr:cNvSpPr txBox="1"/>
      </xdr:nvSpPr>
      <xdr:spPr>
        <a:xfrm>
          <a:off x="3617576" y="3894667"/>
          <a:ext cx="600363" cy="3540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DD0445E0-58E7-411F-9FF4-C8128290E6CF}" type="TxLink">
            <a:rPr lang="en-US" sz="1800" b="1" i="0" u="none" strike="noStrike">
              <a:solidFill>
                <a:srgbClr val="311791"/>
              </a:solidFill>
              <a:latin typeface="Lato black" panose="020F0502020204030204" pitchFamily="34" charset="0"/>
              <a:ea typeface="Lato black" panose="020F0502020204030204" pitchFamily="34" charset="0"/>
              <a:cs typeface="Lato black" panose="020F0502020204030204" pitchFamily="34" charset="0"/>
            </a:rPr>
            <a:pPr algn="ctr"/>
            <a:t>882</a:t>
          </a:fld>
          <a:endParaRPr lang="en-IN" sz="1800" b="1">
            <a:solidFill>
              <a:srgbClr val="311791"/>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2</xdr:col>
      <xdr:colOff>223213</xdr:colOff>
      <xdr:row>10</xdr:row>
      <xdr:rowOff>184728</xdr:rowOff>
    </xdr:from>
    <xdr:to>
      <xdr:col>6</xdr:col>
      <xdr:colOff>292486</xdr:colOff>
      <xdr:row>12</xdr:row>
      <xdr:rowOff>115454</xdr:rowOff>
    </xdr:to>
    <xdr:sp macro="" textlink="">
      <xdr:nvSpPr>
        <xdr:cNvPr id="71" name="TextBox 70">
          <a:extLst>
            <a:ext uri="{FF2B5EF4-FFF2-40B4-BE49-F238E27FC236}">
              <a16:creationId xmlns:a16="http://schemas.microsoft.com/office/drawing/2014/main" id="{00000000-0008-0000-0900-000047000000}"/>
            </a:ext>
          </a:extLst>
        </xdr:cNvPr>
        <xdr:cNvSpPr txBox="1"/>
      </xdr:nvSpPr>
      <xdr:spPr>
        <a:xfrm>
          <a:off x="1562486" y="2185940"/>
          <a:ext cx="2747818" cy="330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Total Employees By Gender</a:t>
          </a:r>
        </a:p>
      </xdr:txBody>
    </xdr:sp>
    <xdr:clientData/>
  </xdr:twoCellAnchor>
  <xdr:twoCellAnchor>
    <xdr:from>
      <xdr:col>2</xdr:col>
      <xdr:colOff>169333</xdr:colOff>
      <xdr:row>12</xdr:row>
      <xdr:rowOff>115454</xdr:rowOff>
    </xdr:from>
    <xdr:to>
      <xdr:col>6</xdr:col>
      <xdr:colOff>315576</xdr:colOff>
      <xdr:row>12</xdr:row>
      <xdr:rowOff>130848</xdr:rowOff>
    </xdr:to>
    <xdr:cxnSp macro="">
      <xdr:nvCxnSpPr>
        <xdr:cNvPr id="73" name="Straight Connector 72">
          <a:extLst>
            <a:ext uri="{FF2B5EF4-FFF2-40B4-BE49-F238E27FC236}">
              <a16:creationId xmlns:a16="http://schemas.microsoft.com/office/drawing/2014/main" id="{00000000-0008-0000-0900-000049000000}"/>
            </a:ext>
          </a:extLst>
        </xdr:cNvPr>
        <xdr:cNvCxnSpPr/>
      </xdr:nvCxnSpPr>
      <xdr:spPr>
        <a:xfrm flipV="1">
          <a:off x="1508606" y="2516909"/>
          <a:ext cx="2824788" cy="153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69273</xdr:colOff>
      <xdr:row>1</xdr:row>
      <xdr:rowOff>0</xdr:rowOff>
    </xdr:from>
    <xdr:to>
      <xdr:col>6</xdr:col>
      <xdr:colOff>215516</xdr:colOff>
      <xdr:row>1</xdr:row>
      <xdr:rowOff>15394</xdr:rowOff>
    </xdr:to>
    <xdr:cxnSp macro="">
      <xdr:nvCxnSpPr>
        <xdr:cNvPr id="74" name="Straight Connector 73">
          <a:extLst>
            <a:ext uri="{FF2B5EF4-FFF2-40B4-BE49-F238E27FC236}">
              <a16:creationId xmlns:a16="http://schemas.microsoft.com/office/drawing/2014/main" id="{00000000-0008-0000-0900-00004A000000}"/>
            </a:ext>
          </a:extLst>
        </xdr:cNvPr>
        <xdr:cNvCxnSpPr/>
      </xdr:nvCxnSpPr>
      <xdr:spPr>
        <a:xfrm flipV="1">
          <a:off x="1408546" y="200121"/>
          <a:ext cx="2824788" cy="153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508844</xdr:colOff>
      <xdr:row>12</xdr:row>
      <xdr:rowOff>123151</xdr:rowOff>
    </xdr:from>
    <xdr:to>
      <xdr:col>12</xdr:col>
      <xdr:colOff>61576</xdr:colOff>
      <xdr:row>12</xdr:row>
      <xdr:rowOff>123151</xdr:rowOff>
    </xdr:to>
    <xdr:cxnSp macro="">
      <xdr:nvCxnSpPr>
        <xdr:cNvPr id="75" name="Straight Connector 74">
          <a:extLst>
            <a:ext uri="{FF2B5EF4-FFF2-40B4-BE49-F238E27FC236}">
              <a16:creationId xmlns:a16="http://schemas.microsoft.com/office/drawing/2014/main" id="{00000000-0008-0000-0900-00004B000000}"/>
            </a:ext>
          </a:extLst>
        </xdr:cNvPr>
        <xdr:cNvCxnSpPr/>
      </xdr:nvCxnSpPr>
      <xdr:spPr>
        <a:xfrm flipH="1">
          <a:off x="4526662" y="2524606"/>
          <a:ext cx="35705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53878</xdr:colOff>
      <xdr:row>12</xdr:row>
      <xdr:rowOff>166255</xdr:rowOff>
    </xdr:from>
    <xdr:to>
      <xdr:col>5</xdr:col>
      <xdr:colOff>533400</xdr:colOff>
      <xdr:row>17</xdr:row>
      <xdr:rowOff>159329</xdr:rowOff>
    </xdr:to>
    <mc:AlternateContent xmlns:mc="http://schemas.openxmlformats.org/markup-compatibility/2006" xmlns:a14="http://schemas.microsoft.com/office/drawing/2010/main">
      <mc:Choice Requires="a14">
        <xdr:graphicFrame macro="">
          <xdr:nvGraphicFramePr>
            <xdr:cNvPr id="82" name="Gender 3">
              <a:extLst>
                <a:ext uri="{FF2B5EF4-FFF2-40B4-BE49-F238E27FC236}">
                  <a16:creationId xmlns:a16="http://schemas.microsoft.com/office/drawing/2014/main" id="{00000000-0008-0000-0900-000052000000}"/>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069714" y="2703946"/>
              <a:ext cx="1833418" cy="935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584969</xdr:colOff>
      <xdr:row>12</xdr:row>
      <xdr:rowOff>61576</xdr:rowOff>
    </xdr:from>
    <xdr:to>
      <xdr:col>12</xdr:col>
      <xdr:colOff>223212</xdr:colOff>
      <xdr:row>23</xdr:row>
      <xdr:rowOff>23092</xdr:rowOff>
    </xdr:to>
    <xdr:graphicFrame macro="">
      <xdr:nvGraphicFramePr>
        <xdr:cNvPr id="83" name="Chart 82">
          <a:extLst>
            <a:ext uri="{FF2B5EF4-FFF2-40B4-BE49-F238E27FC236}">
              <a16:creationId xmlns:a16="http://schemas.microsoft.com/office/drawing/2014/main" id="{00000000-0008-0000-0900-00005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6</xdr:col>
      <xdr:colOff>546485</xdr:colOff>
      <xdr:row>11</xdr:row>
      <xdr:rowOff>0</xdr:rowOff>
    </xdr:from>
    <xdr:to>
      <xdr:col>12</xdr:col>
      <xdr:colOff>53879</xdr:colOff>
      <xdr:row>12</xdr:row>
      <xdr:rowOff>84666</xdr:rowOff>
    </xdr:to>
    <xdr:sp macro="" textlink="">
      <xdr:nvSpPr>
        <xdr:cNvPr id="84" name="TextBox 83">
          <a:extLst>
            <a:ext uri="{FF2B5EF4-FFF2-40B4-BE49-F238E27FC236}">
              <a16:creationId xmlns:a16="http://schemas.microsoft.com/office/drawing/2014/main" id="{00000000-0008-0000-0900-000054000000}"/>
            </a:ext>
          </a:extLst>
        </xdr:cNvPr>
        <xdr:cNvSpPr txBox="1"/>
      </xdr:nvSpPr>
      <xdr:spPr>
        <a:xfrm>
          <a:off x="4564303" y="2201333"/>
          <a:ext cx="3525212" cy="2847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Education</a:t>
          </a:r>
          <a:r>
            <a:rPr lang="en-IN" sz="1400" b="1" baseline="0">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 Wise Attrition</a:t>
          </a:r>
          <a:endPar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12</xdr:col>
      <xdr:colOff>183188</xdr:colOff>
      <xdr:row>12</xdr:row>
      <xdr:rowOff>115454</xdr:rowOff>
    </xdr:from>
    <xdr:to>
      <xdr:col>17</xdr:col>
      <xdr:colOff>61576</xdr:colOff>
      <xdr:row>12</xdr:row>
      <xdr:rowOff>129309</xdr:rowOff>
    </xdr:to>
    <xdr:cxnSp macro="">
      <xdr:nvCxnSpPr>
        <xdr:cNvPr id="85" name="Straight Connector 84">
          <a:extLst>
            <a:ext uri="{FF2B5EF4-FFF2-40B4-BE49-F238E27FC236}">
              <a16:creationId xmlns:a16="http://schemas.microsoft.com/office/drawing/2014/main" id="{00000000-0008-0000-0900-000055000000}"/>
            </a:ext>
          </a:extLst>
        </xdr:cNvPr>
        <xdr:cNvCxnSpPr/>
      </xdr:nvCxnSpPr>
      <xdr:spPr>
        <a:xfrm flipV="1">
          <a:off x="8218824" y="2516909"/>
          <a:ext cx="3226570" cy="1385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161637</xdr:colOff>
      <xdr:row>12</xdr:row>
      <xdr:rowOff>130849</xdr:rowOff>
    </xdr:from>
    <xdr:to>
      <xdr:col>17</xdr:col>
      <xdr:colOff>146243</xdr:colOff>
      <xdr:row>23</xdr:row>
      <xdr:rowOff>76970</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00000000-0008-0000-0900-00005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208357" y="2508289"/>
              <a:ext cx="3337406" cy="212544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161635</xdr:colOff>
      <xdr:row>25</xdr:row>
      <xdr:rowOff>187036</xdr:rowOff>
    </xdr:from>
    <xdr:to>
      <xdr:col>6</xdr:col>
      <xdr:colOff>347325</xdr:colOff>
      <xdr:row>35</xdr:row>
      <xdr:rowOff>173182</xdr:rowOff>
    </xdr:to>
    <xdr:graphicFrame macro="">
      <xdr:nvGraphicFramePr>
        <xdr:cNvPr id="89" name="Chart 88">
          <a:extLst>
            <a:ext uri="{FF2B5EF4-FFF2-40B4-BE49-F238E27FC236}">
              <a16:creationId xmlns:a16="http://schemas.microsoft.com/office/drawing/2014/main" id="{00000000-0008-0000-0900-00005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133158</xdr:colOff>
      <xdr:row>25</xdr:row>
      <xdr:rowOff>163176</xdr:rowOff>
    </xdr:from>
    <xdr:to>
      <xdr:col>6</xdr:col>
      <xdr:colOff>279401</xdr:colOff>
      <xdr:row>25</xdr:row>
      <xdr:rowOff>178570</xdr:rowOff>
    </xdr:to>
    <xdr:cxnSp macro="">
      <xdr:nvCxnSpPr>
        <xdr:cNvPr id="90" name="Straight Connector 89">
          <a:extLst>
            <a:ext uri="{FF2B5EF4-FFF2-40B4-BE49-F238E27FC236}">
              <a16:creationId xmlns:a16="http://schemas.microsoft.com/office/drawing/2014/main" id="{00000000-0008-0000-0900-00005A000000}"/>
            </a:ext>
          </a:extLst>
        </xdr:cNvPr>
        <xdr:cNvCxnSpPr/>
      </xdr:nvCxnSpPr>
      <xdr:spPr>
        <a:xfrm flipV="1">
          <a:off x="1477049" y="5185449"/>
          <a:ext cx="2834025" cy="153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235528</xdr:colOff>
      <xdr:row>10</xdr:row>
      <xdr:rowOff>180109</xdr:rowOff>
    </xdr:from>
    <xdr:to>
      <xdr:col>16</xdr:col>
      <xdr:colOff>637309</xdr:colOff>
      <xdr:row>12</xdr:row>
      <xdr:rowOff>83127</xdr:rowOff>
    </xdr:to>
    <xdr:sp macro="" textlink="">
      <xdr:nvSpPr>
        <xdr:cNvPr id="91" name="TextBox 90">
          <a:extLst>
            <a:ext uri="{FF2B5EF4-FFF2-40B4-BE49-F238E27FC236}">
              <a16:creationId xmlns:a16="http://schemas.microsoft.com/office/drawing/2014/main" id="{00000000-0008-0000-0900-00005B000000}"/>
            </a:ext>
          </a:extLst>
        </xdr:cNvPr>
        <xdr:cNvSpPr txBox="1"/>
      </xdr:nvSpPr>
      <xdr:spPr>
        <a:xfrm>
          <a:off x="8298873" y="2189018"/>
          <a:ext cx="3089563"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ln>
                <a:noFill/>
              </a:ln>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Attribution</a:t>
          </a:r>
          <a:r>
            <a:rPr lang="en-IN" sz="1400" b="1" baseline="0">
              <a:ln>
                <a:noFill/>
              </a:ln>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 By Job Role</a:t>
          </a:r>
          <a:endParaRPr lang="en-IN" sz="1400" b="1">
            <a:ln>
              <a:noFill/>
            </a:ln>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2</xdr:col>
      <xdr:colOff>235527</xdr:colOff>
      <xdr:row>24</xdr:row>
      <xdr:rowOff>0</xdr:rowOff>
    </xdr:from>
    <xdr:to>
      <xdr:col>6</xdr:col>
      <xdr:colOff>311727</xdr:colOff>
      <xdr:row>25</xdr:row>
      <xdr:rowOff>110836</xdr:rowOff>
    </xdr:to>
    <xdr:sp macro="" textlink="">
      <xdr:nvSpPr>
        <xdr:cNvPr id="92" name="TextBox 91">
          <a:extLst>
            <a:ext uri="{FF2B5EF4-FFF2-40B4-BE49-F238E27FC236}">
              <a16:creationId xmlns:a16="http://schemas.microsoft.com/office/drawing/2014/main" id="{00000000-0008-0000-0900-00005C000000}"/>
            </a:ext>
          </a:extLst>
        </xdr:cNvPr>
        <xdr:cNvSpPr txBox="1"/>
      </xdr:nvSpPr>
      <xdr:spPr>
        <a:xfrm>
          <a:off x="1579418" y="4821382"/>
          <a:ext cx="2763982" cy="3117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Department Wise</a:t>
          </a:r>
          <a:r>
            <a:rPr lang="en-IN" sz="1400" b="1" baseline="0">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 Attrition</a:t>
          </a:r>
          <a:endPar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endParaRPr>
        </a:p>
      </xdr:txBody>
    </xdr:sp>
    <xdr:clientData/>
  </xdr:twoCellAnchor>
  <xdr:twoCellAnchor>
    <xdr:from>
      <xdr:col>6</xdr:col>
      <xdr:colOff>464128</xdr:colOff>
      <xdr:row>26</xdr:row>
      <xdr:rowOff>48491</xdr:rowOff>
    </xdr:from>
    <xdr:to>
      <xdr:col>10</xdr:col>
      <xdr:colOff>443346</xdr:colOff>
      <xdr:row>35</xdr:row>
      <xdr:rowOff>187036</xdr:rowOff>
    </xdr:to>
    <xdr:graphicFrame macro="">
      <xdr:nvGraphicFramePr>
        <xdr:cNvPr id="93" name="Chart 92">
          <a:extLst>
            <a:ext uri="{FF2B5EF4-FFF2-40B4-BE49-F238E27FC236}">
              <a16:creationId xmlns:a16="http://schemas.microsoft.com/office/drawing/2014/main" id="{00000000-0008-0000-0900-00005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431031</xdr:colOff>
      <xdr:row>25</xdr:row>
      <xdr:rowOff>152400</xdr:rowOff>
    </xdr:from>
    <xdr:to>
      <xdr:col>10</xdr:col>
      <xdr:colOff>415636</xdr:colOff>
      <xdr:row>25</xdr:row>
      <xdr:rowOff>164715</xdr:rowOff>
    </xdr:to>
    <xdr:cxnSp macro="">
      <xdr:nvCxnSpPr>
        <xdr:cNvPr id="94" name="Straight Connector 93">
          <a:extLst>
            <a:ext uri="{FF2B5EF4-FFF2-40B4-BE49-F238E27FC236}">
              <a16:creationId xmlns:a16="http://schemas.microsoft.com/office/drawing/2014/main" id="{00000000-0008-0000-0900-00005E000000}"/>
            </a:ext>
          </a:extLst>
        </xdr:cNvPr>
        <xdr:cNvCxnSpPr/>
      </xdr:nvCxnSpPr>
      <xdr:spPr>
        <a:xfrm flipV="1">
          <a:off x="4462704" y="5174673"/>
          <a:ext cx="2672387" cy="123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505691</xdr:colOff>
      <xdr:row>23</xdr:row>
      <xdr:rowOff>193964</xdr:rowOff>
    </xdr:from>
    <xdr:to>
      <xdr:col>10</xdr:col>
      <xdr:colOff>374072</xdr:colOff>
      <xdr:row>25</xdr:row>
      <xdr:rowOff>124691</xdr:rowOff>
    </xdr:to>
    <xdr:sp macro="" textlink="">
      <xdr:nvSpPr>
        <xdr:cNvPr id="96" name="TextBox 95">
          <a:extLst>
            <a:ext uri="{FF2B5EF4-FFF2-40B4-BE49-F238E27FC236}">
              <a16:creationId xmlns:a16="http://schemas.microsoft.com/office/drawing/2014/main" id="{00000000-0008-0000-0900-000060000000}"/>
            </a:ext>
          </a:extLst>
        </xdr:cNvPr>
        <xdr:cNvSpPr txBox="1"/>
      </xdr:nvSpPr>
      <xdr:spPr>
        <a:xfrm>
          <a:off x="4537364" y="4814455"/>
          <a:ext cx="2556163"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accent6">
                  <a:lumMod val="50000"/>
                </a:schemeClr>
              </a:solidFill>
              <a:latin typeface="Lato black" panose="020F0502020204030204" pitchFamily="34" charset="0"/>
              <a:ea typeface="Lato black" panose="020F0502020204030204" pitchFamily="34" charset="0"/>
              <a:cs typeface="Lato black" panose="020F0502020204030204" pitchFamily="34" charset="0"/>
            </a:rPr>
            <a:t>Attribution Wise Age Groups</a:t>
          </a:r>
        </a:p>
      </xdr:txBody>
    </xdr:sp>
    <xdr:clientData/>
  </xdr:twoCellAnchor>
  <xdr:twoCellAnchor>
    <xdr:from>
      <xdr:col>10</xdr:col>
      <xdr:colOff>616527</xdr:colOff>
      <xdr:row>25</xdr:row>
      <xdr:rowOff>152400</xdr:rowOff>
    </xdr:from>
    <xdr:to>
      <xdr:col>13</xdr:col>
      <xdr:colOff>637309</xdr:colOff>
      <xdr:row>25</xdr:row>
      <xdr:rowOff>152400</xdr:rowOff>
    </xdr:to>
    <xdr:cxnSp macro="">
      <xdr:nvCxnSpPr>
        <xdr:cNvPr id="31" name="Straight Connector 30">
          <a:extLst>
            <a:ext uri="{FF2B5EF4-FFF2-40B4-BE49-F238E27FC236}">
              <a16:creationId xmlns:a16="http://schemas.microsoft.com/office/drawing/2014/main" id="{D5E80E0B-0758-4A42-A3FA-64642E098EAA}"/>
            </a:ext>
          </a:extLst>
        </xdr:cNvPr>
        <xdr:cNvCxnSpPr/>
      </xdr:nvCxnSpPr>
      <xdr:spPr>
        <a:xfrm>
          <a:off x="7335982" y="5174673"/>
          <a:ext cx="20366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83128</xdr:colOff>
      <xdr:row>25</xdr:row>
      <xdr:rowOff>159327</xdr:rowOff>
    </xdr:from>
    <xdr:to>
      <xdr:col>17</xdr:col>
      <xdr:colOff>103909</xdr:colOff>
      <xdr:row>25</xdr:row>
      <xdr:rowOff>159327</xdr:rowOff>
    </xdr:to>
    <xdr:cxnSp macro="">
      <xdr:nvCxnSpPr>
        <xdr:cNvPr id="62" name="Straight Connector 61">
          <a:extLst>
            <a:ext uri="{FF2B5EF4-FFF2-40B4-BE49-F238E27FC236}">
              <a16:creationId xmlns:a16="http://schemas.microsoft.com/office/drawing/2014/main" id="{E8519125-5D3B-4023-9725-5B1C02F619D8}"/>
            </a:ext>
          </a:extLst>
        </xdr:cNvPr>
        <xdr:cNvCxnSpPr/>
      </xdr:nvCxnSpPr>
      <xdr:spPr>
        <a:xfrm>
          <a:off x="9490364" y="5181600"/>
          <a:ext cx="203661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568036</xdr:colOff>
      <xdr:row>25</xdr:row>
      <xdr:rowOff>193962</xdr:rowOff>
    </xdr:from>
    <xdr:to>
      <xdr:col>14</xdr:col>
      <xdr:colOff>6929</xdr:colOff>
      <xdr:row>36</xdr:row>
      <xdr:rowOff>69271</xdr:rowOff>
    </xdr:to>
    <mc:AlternateContent xmlns:mc="http://schemas.openxmlformats.org/markup-compatibility/2006">
      <mc:Choice xmlns:cx2="http://schemas.microsoft.com/office/drawing/2015/10/21/chartex" Requires="cx2">
        <xdr:graphicFrame macro="">
          <xdr:nvGraphicFramePr>
            <xdr:cNvPr id="63" name="Chart 62">
              <a:extLst>
                <a:ext uri="{FF2B5EF4-FFF2-40B4-BE49-F238E27FC236}">
                  <a16:creationId xmlns:a16="http://schemas.microsoft.com/office/drawing/2014/main" id="{8D6C881A-4B86-42CE-A407-CE7DBC7D904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7273636" y="5146962"/>
              <a:ext cx="2121133" cy="205462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561108</xdr:colOff>
      <xdr:row>24</xdr:row>
      <xdr:rowOff>41563</xdr:rowOff>
    </xdr:from>
    <xdr:to>
      <xdr:col>14</xdr:col>
      <xdr:colOff>0</xdr:colOff>
      <xdr:row>25</xdr:row>
      <xdr:rowOff>173181</xdr:rowOff>
    </xdr:to>
    <xdr:sp macro="" textlink="">
      <xdr:nvSpPr>
        <xdr:cNvPr id="65" name="TextBox 64">
          <a:extLst>
            <a:ext uri="{FF2B5EF4-FFF2-40B4-BE49-F238E27FC236}">
              <a16:creationId xmlns:a16="http://schemas.microsoft.com/office/drawing/2014/main" id="{F8334562-BA70-93B9-1B43-E738F0D6F953}"/>
            </a:ext>
          </a:extLst>
        </xdr:cNvPr>
        <xdr:cNvSpPr txBox="1"/>
      </xdr:nvSpPr>
      <xdr:spPr>
        <a:xfrm>
          <a:off x="7280563" y="4862945"/>
          <a:ext cx="2126673" cy="332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6">
                  <a:lumMod val="50000"/>
                </a:schemeClr>
              </a:solidFill>
              <a:latin typeface="Lato Black" panose="020F0A02020204030203" pitchFamily="34" charset="0"/>
            </a:rPr>
            <a:t>Marital Status By Attrition</a:t>
          </a:r>
        </a:p>
      </xdr:txBody>
    </xdr:sp>
    <xdr:clientData/>
  </xdr:twoCellAnchor>
  <xdr:twoCellAnchor editAs="oneCell">
    <xdr:from>
      <xdr:col>15</xdr:col>
      <xdr:colOff>540327</xdr:colOff>
      <xdr:row>25</xdr:row>
      <xdr:rowOff>173185</xdr:rowOff>
    </xdr:from>
    <xdr:to>
      <xdr:col>17</xdr:col>
      <xdr:colOff>110836</xdr:colOff>
      <xdr:row>36</xdr:row>
      <xdr:rowOff>69272</xdr:rowOff>
    </xdr:to>
    <mc:AlternateContent xmlns:mc="http://schemas.openxmlformats.org/markup-compatibility/2006">
      <mc:Choice xmlns:a14="http://schemas.microsoft.com/office/drawing/2010/main" Requires="a14">
        <xdr:graphicFrame macro="">
          <xdr:nvGraphicFramePr>
            <xdr:cNvPr id="32" name="Department 1">
              <a:extLst>
                <a:ext uri="{FF2B5EF4-FFF2-40B4-BE49-F238E27FC236}">
                  <a16:creationId xmlns:a16="http://schemas.microsoft.com/office/drawing/2014/main" id="{FDB8BA5E-FEDE-4A50-9C51-4AA4C514359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0619509" y="5195458"/>
              <a:ext cx="914400" cy="210588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92132</xdr:colOff>
      <xdr:row>25</xdr:row>
      <xdr:rowOff>175262</xdr:rowOff>
    </xdr:from>
    <xdr:to>
      <xdr:col>15</xdr:col>
      <xdr:colOff>533399</xdr:colOff>
      <xdr:row>36</xdr:row>
      <xdr:rowOff>55418</xdr:rowOff>
    </xdr:to>
    <mc:AlternateContent xmlns:mc="http://schemas.openxmlformats.org/markup-compatibility/2006">
      <mc:Choice xmlns:a14="http://schemas.microsoft.com/office/drawing/2010/main" Requires="a14">
        <xdr:graphicFrame macro="">
          <xdr:nvGraphicFramePr>
            <xdr:cNvPr id="35" name="Education Field 3">
              <a:extLst>
                <a:ext uri="{FF2B5EF4-FFF2-40B4-BE49-F238E27FC236}">
                  <a16:creationId xmlns:a16="http://schemas.microsoft.com/office/drawing/2014/main" id="{736C4E4B-90A8-4997-B165-2ECB8ACD33AA}"/>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9499368" y="5197535"/>
              <a:ext cx="1113213" cy="20899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dik" refreshedDate="45338.470331249999" createdVersion="8" refreshedVersion="8" minRefreshableVersion="3" recordCount="1470" xr:uid="{EC83E75F-C079-495C-89CB-A575A4578705}">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872660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8D40D5-84C3-4F4C-A3BC-F04DD7EACC84}"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284"/>
    <dataField name="Sum of CF_attrition counts" fld="18"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593D2F-9BBB-4DFB-9200-F544020FC8E2}"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A4" firstHeaderRow="1" firstDataRow="1" firstDataCol="0"/>
  <pivotFields count="44">
    <pivotField showAll="0"/>
    <pivotField showAll="0"/>
    <pivotField showAll="0"/>
    <pivotField showAll="0"/>
    <pivotField showAll="0"/>
    <pivotField showAll="0">
      <items count="7">
        <item h="1" x="5"/>
        <item h="1" x="0"/>
        <item h="1" x="3"/>
        <item h="1" x="2"/>
        <item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284" numFmtId="165"/>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988ACD0-CA0E-4232-AA21-A53A6538E403}"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CAC582-98C9-481A-810A-74066F4DABC2}"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DCD054-3FAA-4DD8-8FA2-53E3FCF0D52C}"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pivotField showAll="0"/>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EFCE19-4739-4798-A845-71A4FD8B9694}"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0"/>
          </reference>
        </references>
      </pivotArea>
    </chartFormat>
    <chartFormat chart="0" format="5">
      <pivotArea type="data" outline="0" fieldPosition="0">
        <references count="2">
          <reference field="4294967294" count="1" selected="0">
            <x v="0"/>
          </reference>
          <reference field="4" count="1" selected="0">
            <x v="1"/>
          </reference>
        </references>
      </pivotArea>
    </chartFormat>
    <chartFormat chart="0" format="6">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566632-498C-4151-ACBD-B9A5BFDFFDB5}"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9A8E386-D093-4229-9723-3241D765E087}"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1F31ED-9B35-42E3-BF72-F5026971AB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v="2"/>
    </i>
    <i>
      <x/>
    </i>
    <i t="grand">
      <x/>
    </i>
  </rowItems>
  <colItems count="1">
    <i/>
  </colItems>
  <dataFields count="1">
    <dataField name="Count of CF_attrition count" fld="17" subtotal="count" baseField="1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AD6D54DF-46A9-4E81-874E-AA8779DDAFE3}" sourceName="Gender">
  <pivotTables>
    <pivotTable tabId="7" name="KPI"/>
  </pivotTables>
  <data>
    <tabular pivotCacheId="208726609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049E1C63-1EB5-48E8-B619-3E0B70DFE964}" sourceName="Gender">
  <pivotTables>
    <pivotTable tabId="9" name="Rating"/>
  </pivotTables>
  <data>
    <tabular pivotCacheId="208726609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9AB23D9B-2F92-4EBC-809E-B5F57FF80ED8}" sourceName="Education Field">
  <pivotTables>
    <pivotTable tabId="9" name="Rating"/>
  </pivotTables>
  <data>
    <tabular pivotCacheId="2087266099">
      <items count="6">
        <i x="5"/>
        <i x="0"/>
        <i x="3"/>
        <i x="2"/>
        <i x="1" s="1"/>
        <i x="4"/>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182A7F2C-872E-471B-A086-346138E6829F}" sourceName="Education Field">
  <pivotTables>
    <pivotTable tabId="10" name="Gender"/>
  </pivotTables>
  <data>
    <tabular pivotCacheId="2087266099">
      <items count="6">
        <i x="5" s="1"/>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F2AB068-B5C9-489C-BEAD-DE0708F5C369}" sourceName="Gender">
  <pivotTables>
    <pivotTable tabId="10" name="Gender"/>
  </pivotTables>
  <data>
    <tabular pivotCacheId="2087266099">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00A4216-DA6C-4DD3-AA26-8D7CC28DAE91}" sourceName="Department">
  <pivotTables>
    <pivotTable tabId="14" name="Attrition By Age Group"/>
  </pivotTables>
  <data>
    <tabular pivotCacheId="2087266099">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4A246F0-7A2E-41C6-9E34-BB7F3CD00756}" sourceName="Education Field">
  <pivotTables>
    <pivotTable tabId="14" name="Attrition By Age Group"/>
  </pivotTables>
  <data>
    <tabular pivotCacheId="2087266099">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AD3F668-76C2-47D1-A58B-F8F0FC6CC0A7}" cache="Slicer_Gender" caption="Gender" style="SlicerStyleLight1"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296163F9-FFED-4EFF-BC6B-9EBAE60AD75B}" cache="Slicer_Gender1" caption="Gender" style="SlicerStyleLight1" rowHeight="260350"/>
  <slicer name="Education Field" xr10:uid="{0C5CD7C6-7260-4B06-B0AF-9F07F400DF29}" cache="Slicer_Education_Field" caption="Education Field" style="SlicerStyleLight1"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2" xr10:uid="{D1BB2589-5166-446A-AAEF-F92D0BFCDAF2}" cache="Slicer_Education_Field1" caption="Education Field" style="SlicerStyleLight1" rowHeight="260350"/>
  <slicer name="Gender 2" xr10:uid="{7B456B06-4BC9-4411-9D65-32B831B04064}" cache="Slicer_Gender2" caption="Gender" style="SlicerStyleLight1"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6485CB7-B7A8-405B-89C1-68E17D8B41FB}" cache="Slicer_Department" caption="Department" style="SlicerStyleLight1" rowHeight="260350"/>
  <slicer name="Education Field 1" xr10:uid="{D1B988C2-2057-4F4E-A451-F9330B92E6F9}" cache="Slicer_Education_Field2" caption="Education Field" style="SlicerStyleLight1"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06D401C-98B0-449E-8586-09D8E86B3743}" cache="Slicer_Gender2" caption="Gender" style="SlicerStyleLight1" rowHeight="260350"/>
  <slicer name="Department 1" xr10:uid="{60D8C92F-DFD7-4153-B7A9-1486F43D447B}" cache="Slicer_Department" caption="Department" style="SlicerStyleLight6" rowHeight="260350"/>
  <slicer name="Education Field 3" xr10:uid="{01BE0976-1438-4B83-890B-AC95C2BDD160}" cache="Slicer_Education_Field2" caption="Education Field" style="SlicerStyleDark6"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D3FED-E515-4B3F-88F3-29C7A5C83672}">
  <dimension ref="A3:I12"/>
  <sheetViews>
    <sheetView workbookViewId="0">
      <selection activeCell="B3" sqref="B3"/>
    </sheetView>
  </sheetViews>
  <sheetFormatPr defaultRowHeight="15.6" x14ac:dyDescent="0.3"/>
  <cols>
    <col min="1" max="1" width="24.5" bestFit="1" customWidth="1"/>
    <col min="2" max="2" width="23.59765625" bestFit="1" customWidth="1"/>
    <col min="3" max="3" width="13.5" bestFit="1" customWidth="1"/>
    <col min="4" max="4" width="14.796875" bestFit="1" customWidth="1"/>
    <col min="5" max="5" width="12.3984375" bestFit="1" customWidth="1"/>
  </cols>
  <sheetData>
    <row r="3" spans="1:9" x14ac:dyDescent="0.3">
      <c r="A3" s="2" t="s">
        <v>1554</v>
      </c>
      <c r="B3" s="8" t="s">
        <v>1555</v>
      </c>
      <c r="C3" s="5" t="s">
        <v>1556</v>
      </c>
    </row>
    <row r="4" spans="1:9" x14ac:dyDescent="0.3">
      <c r="A4" s="6">
        <v>1470</v>
      </c>
      <c r="B4" s="9">
        <v>237</v>
      </c>
      <c r="C4" s="7">
        <v>36.923809523809524</v>
      </c>
    </row>
    <row r="7" spans="1:9" x14ac:dyDescent="0.3">
      <c r="A7" t="s">
        <v>1557</v>
      </c>
      <c r="B7" t="s">
        <v>1558</v>
      </c>
      <c r="C7" t="s">
        <v>1559</v>
      </c>
      <c r="D7" t="s">
        <v>1560</v>
      </c>
      <c r="E7" t="s">
        <v>1561</v>
      </c>
    </row>
    <row r="8" spans="1:9" x14ac:dyDescent="0.3">
      <c r="A8">
        <f>GETPIVOTDATA("Count of Employee Number",$A$3)</f>
        <v>1470</v>
      </c>
      <c r="B8">
        <f>GETPIVOTDATA("Sum of CF_attrition counts",$A$3)</f>
        <v>237</v>
      </c>
      <c r="C8" s="14">
        <f>GETPIVOTDATA("Average of Age",$A$3)</f>
        <v>36.923809523809524</v>
      </c>
      <c r="D8">
        <f>A8-B8</f>
        <v>1233</v>
      </c>
      <c r="E8" s="11">
        <f>B8/A8</f>
        <v>0.16122448979591836</v>
      </c>
    </row>
    <row r="12" spans="1:9" x14ac:dyDescent="0.3">
      <c r="I12" t="s">
        <v>1562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D4644-6558-49A8-8C2A-136B09BC54D3}">
  <dimension ref="A3:C11"/>
  <sheetViews>
    <sheetView workbookViewId="0">
      <selection activeCell="J14" sqref="J14"/>
    </sheetView>
  </sheetViews>
  <sheetFormatPr defaultRowHeight="15.6" x14ac:dyDescent="0.3"/>
  <cols>
    <col min="1" max="1" width="23.59765625" bestFit="1" customWidth="1"/>
  </cols>
  <sheetData>
    <row r="3" spans="1:3" x14ac:dyDescent="0.3">
      <c r="A3" s="3" t="s">
        <v>1563</v>
      </c>
    </row>
    <row r="4" spans="1:3" x14ac:dyDescent="0.3">
      <c r="A4" s="16">
        <v>3.2073170731707319</v>
      </c>
    </row>
    <row r="6" spans="1:3" x14ac:dyDescent="0.3">
      <c r="A6" s="17" t="s">
        <v>1564</v>
      </c>
      <c r="B6" s="13">
        <f>GETPIVOTDATA("Job Satisfaction",$A$3)</f>
        <v>3.2073170731707319</v>
      </c>
      <c r="C6" s="12">
        <f>B6/4</f>
        <v>0.80182926829268297</v>
      </c>
    </row>
    <row r="7" spans="1:3" x14ac:dyDescent="0.3">
      <c r="A7" s="17" t="s">
        <v>1565</v>
      </c>
      <c r="B7" s="13">
        <f>4-GETPIVOTDATA("Job Satisfaction",$A$3)</f>
        <v>0.79268292682926811</v>
      </c>
      <c r="C7" s="12">
        <f>B7/4</f>
        <v>0.19817073170731703</v>
      </c>
    </row>
    <row r="11" spans="1:3" x14ac:dyDescent="0.3">
      <c r="A11" s="17" t="s">
        <v>1566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8DF5E-F136-4E17-8BDB-7AFB7D3DF029}">
  <dimension ref="A3:C11"/>
  <sheetViews>
    <sheetView workbookViewId="0">
      <selection activeCell="I20" sqref="I20"/>
    </sheetView>
  </sheetViews>
  <sheetFormatPr defaultRowHeight="15.6" x14ac:dyDescent="0.3"/>
  <cols>
    <col min="1" max="1" width="12.19921875" bestFit="1" customWidth="1"/>
    <col min="2" max="2" width="22.796875" bestFit="1" customWidth="1"/>
  </cols>
  <sheetData>
    <row r="3" spans="1:3" x14ac:dyDescent="0.3">
      <c r="A3" s="18" t="s">
        <v>1567</v>
      </c>
      <c r="B3" s="3" t="s">
        <v>1569</v>
      </c>
    </row>
    <row r="4" spans="1:3" x14ac:dyDescent="0.3">
      <c r="A4" s="19" t="s">
        <v>51</v>
      </c>
      <c r="B4" s="3">
        <v>588</v>
      </c>
    </row>
    <row r="5" spans="1:3" x14ac:dyDescent="0.3">
      <c r="A5" s="20" t="s">
        <v>62</v>
      </c>
      <c r="B5" s="21">
        <v>882</v>
      </c>
    </row>
    <row r="6" spans="1:3" x14ac:dyDescent="0.3">
      <c r="A6" s="22" t="s">
        <v>1568</v>
      </c>
      <c r="B6" s="4">
        <v>1470</v>
      </c>
    </row>
    <row r="10" spans="1:3" x14ac:dyDescent="0.3">
      <c r="A10" s="17" t="s">
        <v>51</v>
      </c>
      <c r="B10">
        <f>IFERROR(GETPIVOTDATA("Employee Count",$A$3,"Gender","Female"),0)</f>
        <v>588</v>
      </c>
      <c r="C10" s="10">
        <f>IFERROR(B10/($B$10+$B$11),0)</f>
        <v>0.4</v>
      </c>
    </row>
    <row r="11" spans="1:3" x14ac:dyDescent="0.3">
      <c r="A11" s="17" t="s">
        <v>62</v>
      </c>
      <c r="B11">
        <f>IFERROR(GETPIVOTDATA("Employee Count",$A$3,"Gender","Male"),0)</f>
        <v>882</v>
      </c>
      <c r="C11" s="10">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2B79C-DB94-476B-A5AC-1308F59ACD61}">
  <dimension ref="A3:B9"/>
  <sheetViews>
    <sheetView workbookViewId="0">
      <selection activeCell="G3" sqref="G3"/>
    </sheetView>
  </sheetViews>
  <sheetFormatPr defaultRowHeight="15.6" x14ac:dyDescent="0.3"/>
  <cols>
    <col min="1" max="1" width="16" bestFit="1" customWidth="1"/>
    <col min="2" max="2" width="22.796875" bestFit="1" customWidth="1"/>
  </cols>
  <sheetData>
    <row r="3" spans="1:2" x14ac:dyDescent="0.3">
      <c r="A3" s="18" t="s">
        <v>1567</v>
      </c>
      <c r="B3" s="3" t="s">
        <v>1570</v>
      </c>
    </row>
    <row r="4" spans="1:2" x14ac:dyDescent="0.3">
      <c r="A4" s="19" t="s">
        <v>134</v>
      </c>
      <c r="B4" s="3">
        <v>5</v>
      </c>
    </row>
    <row r="5" spans="1:2" x14ac:dyDescent="0.3">
      <c r="A5" s="20" t="s">
        <v>65</v>
      </c>
      <c r="B5" s="21">
        <v>31</v>
      </c>
    </row>
    <row r="6" spans="1:2" x14ac:dyDescent="0.3">
      <c r="A6" s="20" t="s">
        <v>55</v>
      </c>
      <c r="B6" s="21">
        <v>44</v>
      </c>
    </row>
    <row r="7" spans="1:2" x14ac:dyDescent="0.3">
      <c r="A7" s="20" t="s">
        <v>71</v>
      </c>
      <c r="B7" s="21">
        <v>58</v>
      </c>
    </row>
    <row r="8" spans="1:2" x14ac:dyDescent="0.3">
      <c r="A8" s="20" t="s">
        <v>77</v>
      </c>
      <c r="B8" s="21">
        <v>99</v>
      </c>
    </row>
    <row r="9" spans="1:2" x14ac:dyDescent="0.3">
      <c r="A9" s="22" t="s">
        <v>1568</v>
      </c>
      <c r="B9" s="4">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B8FC3-EEC8-4382-B69E-7D9C92EADC03}">
  <dimension ref="A3:E13"/>
  <sheetViews>
    <sheetView workbookViewId="0">
      <selection activeCell="D4" sqref="D4:E12"/>
    </sheetView>
  </sheetViews>
  <sheetFormatPr defaultRowHeight="15.6" x14ac:dyDescent="0.3"/>
  <cols>
    <col min="1" max="1" width="23.296875" bestFit="1" customWidth="1"/>
    <col min="2" max="2" width="22.796875" bestFit="1" customWidth="1"/>
    <col min="4" max="4" width="23.296875" bestFit="1" customWidth="1"/>
    <col min="5" max="5" width="14.3984375" customWidth="1"/>
  </cols>
  <sheetData>
    <row r="3" spans="1:5" x14ac:dyDescent="0.3">
      <c r="A3" s="18" t="s">
        <v>1567</v>
      </c>
      <c r="B3" s="3" t="s">
        <v>1570</v>
      </c>
      <c r="D3" s="17" t="s">
        <v>9</v>
      </c>
      <c r="E3" s="17" t="s">
        <v>0</v>
      </c>
    </row>
    <row r="4" spans="1:5" x14ac:dyDescent="0.3">
      <c r="A4" s="19" t="s">
        <v>83</v>
      </c>
      <c r="B4" s="3">
        <v>9</v>
      </c>
      <c r="D4" t="str">
        <f>A4</f>
        <v>Healthcare Representative</v>
      </c>
      <c r="E4">
        <f>GETPIVOTDATA("CF_attrition count",$A$3,"Job Role","Healthcare Representative")</f>
        <v>9</v>
      </c>
    </row>
    <row r="5" spans="1:5" x14ac:dyDescent="0.3">
      <c r="A5" s="20" t="s">
        <v>163</v>
      </c>
      <c r="B5" s="21">
        <v>12</v>
      </c>
      <c r="D5" t="str">
        <f t="shared" ref="D5:D12" si="0">A5</f>
        <v>Human Resources</v>
      </c>
      <c r="E5">
        <f>GETPIVOTDATA("CF_attrition count",$A$3,"Job Role","Human Resources")</f>
        <v>12</v>
      </c>
    </row>
    <row r="6" spans="1:5" x14ac:dyDescent="0.3">
      <c r="A6" s="20" t="s">
        <v>68</v>
      </c>
      <c r="B6" s="21">
        <v>62</v>
      </c>
      <c r="D6" t="str">
        <f t="shared" si="0"/>
        <v>Laboratory Technician</v>
      </c>
      <c r="E6">
        <f>GETPIVOTDATA("CF_attrition count",$A$3,"Job Role","Laboratory Technician")</f>
        <v>62</v>
      </c>
    </row>
    <row r="7" spans="1:5" x14ac:dyDescent="0.3">
      <c r="A7" s="20" t="s">
        <v>95</v>
      </c>
      <c r="B7" s="21">
        <v>5</v>
      </c>
      <c r="D7" t="str">
        <f t="shared" si="0"/>
        <v>Manager</v>
      </c>
      <c r="E7">
        <f>GETPIVOTDATA("CF_attrition count",$A$3,"Job Role","Manager")</f>
        <v>5</v>
      </c>
    </row>
    <row r="8" spans="1:5" x14ac:dyDescent="0.3">
      <c r="A8" s="20" t="s">
        <v>81</v>
      </c>
      <c r="B8" s="21">
        <v>10</v>
      </c>
      <c r="D8" t="str">
        <f t="shared" si="0"/>
        <v>Manufacturing Director</v>
      </c>
      <c r="E8">
        <f>GETPIVOTDATA("CF_attrition count",$A$3,"Job Role","Manufacturing Director")</f>
        <v>10</v>
      </c>
    </row>
    <row r="9" spans="1:5" x14ac:dyDescent="0.3">
      <c r="A9" s="20" t="s">
        <v>101</v>
      </c>
      <c r="B9" s="21">
        <v>2</v>
      </c>
      <c r="D9" t="str">
        <f t="shared" si="0"/>
        <v>Research Director</v>
      </c>
      <c r="E9">
        <f>GETPIVOTDATA("CF_attrition count",$A$3,"Job Role","Research Director")</f>
        <v>2</v>
      </c>
    </row>
    <row r="10" spans="1:5" x14ac:dyDescent="0.3">
      <c r="A10" s="20" t="s">
        <v>63</v>
      </c>
      <c r="B10" s="21">
        <v>47</v>
      </c>
      <c r="D10" t="str">
        <f t="shared" si="0"/>
        <v>Research Scientist</v>
      </c>
      <c r="E10">
        <f>GETPIVOTDATA("CF_attrition count",$A$3,"Job Role","Research Scientist")</f>
        <v>47</v>
      </c>
    </row>
    <row r="11" spans="1:5" x14ac:dyDescent="0.3">
      <c r="A11" s="20" t="s">
        <v>52</v>
      </c>
      <c r="B11" s="21">
        <v>57</v>
      </c>
      <c r="D11" t="str">
        <f t="shared" si="0"/>
        <v>Sales Executive</v>
      </c>
      <c r="E11">
        <f>GETPIVOTDATA("CF_attrition count",$A$3,"Job Role","Sales Executive")</f>
        <v>57</v>
      </c>
    </row>
    <row r="12" spans="1:5" x14ac:dyDescent="0.3">
      <c r="A12" s="20" t="s">
        <v>99</v>
      </c>
      <c r="B12" s="21">
        <v>33</v>
      </c>
      <c r="D12" t="str">
        <f t="shared" si="0"/>
        <v>Sales Representative</v>
      </c>
      <c r="E12">
        <f>GETPIVOTDATA("CF_attrition count",$A$3,"Job Role","Sales Representative")</f>
        <v>33</v>
      </c>
    </row>
    <row r="13" spans="1:5" x14ac:dyDescent="0.3">
      <c r="A13" s="22" t="s">
        <v>1568</v>
      </c>
      <c r="B13"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92E57-0D3F-4E4A-A13D-CAEAD3DA3BBB}">
  <dimension ref="A3:B7"/>
  <sheetViews>
    <sheetView workbookViewId="0">
      <selection activeCell="B5" sqref="B5"/>
    </sheetView>
  </sheetViews>
  <sheetFormatPr defaultRowHeight="15.6" x14ac:dyDescent="0.3"/>
  <cols>
    <col min="1" max="1" width="12.19921875" bestFit="1" customWidth="1"/>
    <col min="2" max="2" width="22.796875" bestFit="1" customWidth="1"/>
  </cols>
  <sheetData>
    <row r="3" spans="1:2" x14ac:dyDescent="0.3">
      <c r="A3" s="18" t="s">
        <v>1567</v>
      </c>
      <c r="B3" s="3" t="s">
        <v>1570</v>
      </c>
    </row>
    <row r="4" spans="1:2" x14ac:dyDescent="0.3">
      <c r="A4" s="19" t="s">
        <v>161</v>
      </c>
      <c r="B4" s="23">
        <v>5.0632911392405063E-2</v>
      </c>
    </row>
    <row r="5" spans="1:2" x14ac:dyDescent="0.3">
      <c r="A5" s="20" t="s">
        <v>60</v>
      </c>
      <c r="B5" s="24">
        <v>0.56118143459915615</v>
      </c>
    </row>
    <row r="6" spans="1:2" x14ac:dyDescent="0.3">
      <c r="A6" s="20" t="s">
        <v>48</v>
      </c>
      <c r="B6" s="24">
        <v>0.3881856540084388</v>
      </c>
    </row>
    <row r="7" spans="1:2" x14ac:dyDescent="0.3">
      <c r="A7" s="22" t="s">
        <v>1568</v>
      </c>
      <c r="B7" s="25">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437B-4139-4F84-AF78-586C0EA9E534}">
  <dimension ref="A3:B9"/>
  <sheetViews>
    <sheetView zoomScale="80" zoomScaleNormal="80" workbookViewId="0">
      <selection activeCell="H14" sqref="H14"/>
    </sheetView>
  </sheetViews>
  <sheetFormatPr defaultRowHeight="15.6" x14ac:dyDescent="0.3"/>
  <cols>
    <col min="1" max="1" width="12.59765625" bestFit="1" customWidth="1"/>
    <col min="2" max="2" width="22.796875" bestFit="1" customWidth="1"/>
  </cols>
  <sheetData>
    <row r="3" spans="1:2" x14ac:dyDescent="0.3">
      <c r="A3" s="18" t="s">
        <v>1567</v>
      </c>
      <c r="B3" s="3" t="s">
        <v>1570</v>
      </c>
    </row>
    <row r="4" spans="1:2" x14ac:dyDescent="0.3">
      <c r="A4" s="19" t="s">
        <v>69</v>
      </c>
      <c r="B4" s="34">
        <v>112</v>
      </c>
    </row>
    <row r="5" spans="1:2" x14ac:dyDescent="0.3">
      <c r="A5" s="20" t="s">
        <v>46</v>
      </c>
      <c r="B5" s="35">
        <v>51</v>
      </c>
    </row>
    <row r="6" spans="1:2" x14ac:dyDescent="0.3">
      <c r="A6" s="20" t="s">
        <v>92</v>
      </c>
      <c r="B6" s="35">
        <v>38</v>
      </c>
    </row>
    <row r="7" spans="1:2" x14ac:dyDescent="0.3">
      <c r="A7" s="20" t="s">
        <v>58</v>
      </c>
      <c r="B7" s="35">
        <v>25</v>
      </c>
    </row>
    <row r="8" spans="1:2" x14ac:dyDescent="0.3">
      <c r="A8" s="20" t="s">
        <v>75</v>
      </c>
      <c r="B8" s="35">
        <v>11</v>
      </c>
    </row>
    <row r="9" spans="1:2" x14ac:dyDescent="0.3">
      <c r="A9" s="22" t="s">
        <v>1568</v>
      </c>
      <c r="B9" s="3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723F2-AD43-402E-9F32-B9400C48D41C}">
  <dimension ref="A3:C20"/>
  <sheetViews>
    <sheetView workbookViewId="0">
      <selection activeCell="B8" sqref="B8"/>
    </sheetView>
  </sheetViews>
  <sheetFormatPr defaultRowHeight="15.6" x14ac:dyDescent="0.3"/>
  <sheetData>
    <row r="3" spans="1:3" x14ac:dyDescent="0.3">
      <c r="A3" s="2"/>
      <c r="B3" s="26"/>
      <c r="C3" s="27"/>
    </row>
    <row r="4" spans="1:3" x14ac:dyDescent="0.3">
      <c r="A4" s="28"/>
      <c r="B4" s="29"/>
      <c r="C4" s="30"/>
    </row>
    <row r="5" spans="1:3" x14ac:dyDescent="0.3">
      <c r="A5" s="28"/>
      <c r="B5" s="29"/>
      <c r="C5" s="30"/>
    </row>
    <row r="6" spans="1:3" x14ac:dyDescent="0.3">
      <c r="A6" s="28"/>
      <c r="B6" s="29"/>
      <c r="C6" s="30"/>
    </row>
    <row r="7" spans="1:3" x14ac:dyDescent="0.3">
      <c r="A7" s="28"/>
      <c r="B7" s="29"/>
      <c r="C7" s="30"/>
    </row>
    <row r="8" spans="1:3" x14ac:dyDescent="0.3">
      <c r="A8" s="28"/>
      <c r="B8" s="29"/>
      <c r="C8" s="30"/>
    </row>
    <row r="9" spans="1:3" x14ac:dyDescent="0.3">
      <c r="A9" s="28"/>
      <c r="B9" s="29"/>
      <c r="C9" s="30"/>
    </row>
    <row r="10" spans="1:3" x14ac:dyDescent="0.3">
      <c r="A10" s="28"/>
      <c r="B10" s="29"/>
      <c r="C10" s="30"/>
    </row>
    <row r="11" spans="1:3" x14ac:dyDescent="0.3">
      <c r="A11" s="28"/>
      <c r="B11" s="29"/>
      <c r="C11" s="30"/>
    </row>
    <row r="12" spans="1:3" x14ac:dyDescent="0.3">
      <c r="A12" s="28"/>
      <c r="B12" s="29"/>
      <c r="C12" s="30"/>
    </row>
    <row r="13" spans="1:3" x14ac:dyDescent="0.3">
      <c r="A13" s="28"/>
      <c r="B13" s="29"/>
      <c r="C13" s="30"/>
    </row>
    <row r="14" spans="1:3" x14ac:dyDescent="0.3">
      <c r="A14" s="28"/>
      <c r="B14" s="29"/>
      <c r="C14" s="30"/>
    </row>
    <row r="15" spans="1:3" x14ac:dyDescent="0.3">
      <c r="A15" s="28"/>
      <c r="B15" s="29"/>
      <c r="C15" s="30"/>
    </row>
    <row r="16" spans="1:3" x14ac:dyDescent="0.3">
      <c r="A16" s="28"/>
      <c r="B16" s="29"/>
      <c r="C16" s="30"/>
    </row>
    <row r="17" spans="1:3" x14ac:dyDescent="0.3">
      <c r="A17" s="28"/>
      <c r="B17" s="29"/>
      <c r="C17" s="30"/>
    </row>
    <row r="18" spans="1:3" x14ac:dyDescent="0.3">
      <c r="A18" s="28"/>
      <c r="B18" s="29"/>
      <c r="C18" s="30"/>
    </row>
    <row r="19" spans="1:3" x14ac:dyDescent="0.3">
      <c r="A19" s="28"/>
      <c r="B19" s="29"/>
      <c r="C19" s="30"/>
    </row>
    <row r="20" spans="1:3" x14ac:dyDescent="0.3">
      <c r="A20" s="31"/>
      <c r="B20" s="32"/>
      <c r="C20" s="3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E4152-1E22-433F-8C02-CB8CEB3D93ED}">
  <dimension ref="A3:E7"/>
  <sheetViews>
    <sheetView workbookViewId="0">
      <selection activeCell="L12" sqref="L12"/>
    </sheetView>
  </sheetViews>
  <sheetFormatPr defaultRowHeight="15.6" x14ac:dyDescent="0.3"/>
  <cols>
    <col min="1" max="1" width="12.19921875" bestFit="1" customWidth="1"/>
    <col min="2" max="2" width="24.296875" bestFit="1" customWidth="1"/>
    <col min="4" max="4" width="12.69921875" bestFit="1" customWidth="1"/>
  </cols>
  <sheetData>
    <row r="3" spans="1:5" x14ac:dyDescent="0.3">
      <c r="A3" s="18" t="s">
        <v>1567</v>
      </c>
      <c r="B3" s="3" t="s">
        <v>1571</v>
      </c>
      <c r="D3" t="s">
        <v>10</v>
      </c>
      <c r="E3" t="s">
        <v>0</v>
      </c>
    </row>
    <row r="4" spans="1:5" x14ac:dyDescent="0.3">
      <c r="A4" s="19" t="s">
        <v>64</v>
      </c>
      <c r="B4" s="3">
        <v>673</v>
      </c>
      <c r="D4" t="s">
        <v>79</v>
      </c>
      <c r="E4">
        <f>GETPIVOTDATA("CF_attrition count",$A$3,"Marital Status","Divorced")</f>
        <v>327</v>
      </c>
    </row>
    <row r="5" spans="1:5" x14ac:dyDescent="0.3">
      <c r="A5" s="20" t="s">
        <v>53</v>
      </c>
      <c r="B5" s="21">
        <v>470</v>
      </c>
      <c r="D5" t="s">
        <v>53</v>
      </c>
      <c r="E5">
        <f>GETPIVOTDATA("CF_attrition count",$A$3,"Marital Status","Single")</f>
        <v>470</v>
      </c>
    </row>
    <row r="6" spans="1:5" x14ac:dyDescent="0.3">
      <c r="A6" s="20" t="s">
        <v>79</v>
      </c>
      <c r="B6" s="21">
        <v>327</v>
      </c>
      <c r="D6" t="s">
        <v>64</v>
      </c>
      <c r="E6">
        <f>GETPIVOTDATA("CF_attrition count",$A$3,"Marital Status","Married")</f>
        <v>673</v>
      </c>
    </row>
    <row r="7" spans="1:5" x14ac:dyDescent="0.3">
      <c r="A7" s="22" t="s">
        <v>1568</v>
      </c>
      <c r="B7" s="4">
        <v>1470</v>
      </c>
    </row>
  </sheetData>
  <sortState xmlns:xlrd2="http://schemas.microsoft.com/office/spreadsheetml/2017/richdata2" ref="D4:E6">
    <sortCondition ref="E4:E6"/>
  </sortState>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sqref="A1:AR1471"/>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F84D75-7B2B-493B-9822-49EB8AB74D2B}">
  <dimension ref="A8"/>
  <sheetViews>
    <sheetView showGridLines="0" tabSelected="1" topLeftCell="A28" zoomScale="110" zoomScaleNormal="110" workbookViewId="0">
      <selection activeCell="S8" sqref="S8"/>
    </sheetView>
  </sheetViews>
  <sheetFormatPr defaultRowHeight="15.6" x14ac:dyDescent="0.3"/>
  <cols>
    <col min="1" max="16384" width="8.796875" style="15"/>
  </cols>
  <sheetData>
    <row r="8" s="15"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Images</vt:lpstr>
      <vt:lpstr>KPI</vt:lpstr>
      <vt:lpstr>Rating</vt:lpstr>
      <vt:lpstr>Gender</vt:lpstr>
      <vt:lpstr>Education By Attrition</vt:lpstr>
      <vt:lpstr>Attrition By Job</vt:lpstr>
      <vt:lpstr>Dept Wise Attrition</vt:lpstr>
      <vt:lpstr>Attrition By Age Group</vt:lpstr>
      <vt:lpstr>Marital Status</vt:lpstr>
      <vt:lpstr>Marital status </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Hardik Dave</cp:lastModifiedBy>
  <dcterms:created xsi:type="dcterms:W3CDTF">2022-12-29T16:02:46Z</dcterms:created>
  <dcterms:modified xsi:type="dcterms:W3CDTF">2024-02-16T12:09:11Z</dcterms:modified>
</cp:coreProperties>
</file>