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0-公开课\开课吧【公开课】\02-数据可视化-Excel动态图表及Python绘制常见图表【公开课】\数据可视化-课程资料\"/>
    </mc:Choice>
  </mc:AlternateContent>
  <xr:revisionPtr revIDLastSave="0" documentId="13_ncr:1_{353E8117-5AD2-437B-8916-7D55DC19191B}" xr6:coauthVersionLast="43" xr6:coauthVersionMax="43" xr10:uidLastSave="{00000000-0000-0000-0000-000000000000}"/>
  <bookViews>
    <workbookView xWindow="-108" yWindow="-108" windowWidth="23256" windowHeight="12720" tabRatio="708" activeTab="4" xr2:uid="{00000000-000D-0000-FFFF-FFFF00000000}"/>
  </bookViews>
  <sheets>
    <sheet name="案例1" sheetId="4" r:id="rId1"/>
    <sheet name="案例1演示" sheetId="19" r:id="rId2"/>
    <sheet name="offset" sheetId="12" r:id="rId3"/>
    <sheet name="案例2" sheetId="1" r:id="rId4"/>
    <sheet name="案例2 演示" sheetId="20" r:id="rId5"/>
    <sheet name="案例4" sheetId="7" state="hidden" r:id="rId6"/>
    <sheet name="案例5" sheetId="6" state="hidden" r:id="rId7"/>
    <sheet name="案例6" sheetId="8" state="hidden" r:id="rId8"/>
    <sheet name="案例7" sheetId="9" state="hidden" r:id="rId9"/>
  </sheets>
  <definedNames>
    <definedName name="案例2数据">OFFSET(案例2!$B$2,MATCH(案例2!$C$8,案例2!$B$3:$B$6,0),1,1,8)</definedName>
    <definedName name="案例2演示数据">OFFSET('案例2 演示'!$B$2,MATCH('案例2 演示'!$C$8,'案例2 演示'!$B$3:$B$6,0),1,1,8)</definedName>
    <definedName name="案例3演示数据">OFFSET(#REF!,#REF!,1,1,8)</definedName>
    <definedName name="案例4演示横坐标">OFFSET(#REF!,#REF!,0,10,1)</definedName>
    <definedName name="案例4演示数据">OFFSET(#REF!,#REF!,1,10,1)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4" i="1"/>
  <c r="J22" i="12" a="1"/>
  <c r="K22" i="12" s="1"/>
  <c r="J16" i="12" a="1"/>
  <c r="J16" i="12" s="1"/>
  <c r="J11" i="12"/>
  <c r="J4" i="12"/>
  <c r="D10" i="4"/>
  <c r="E10" i="4"/>
  <c r="F10" i="4"/>
  <c r="G10" i="4"/>
  <c r="H10" i="4"/>
  <c r="I10" i="4"/>
  <c r="J10" i="4"/>
  <c r="C10" i="4"/>
  <c r="D9" i="4"/>
  <c r="E9" i="4"/>
  <c r="F9" i="4"/>
  <c r="G9" i="4"/>
  <c r="H9" i="4"/>
  <c r="I9" i="4"/>
  <c r="J9" i="4"/>
  <c r="C9" i="4"/>
  <c r="J22" i="12" l="1"/>
  <c r="J24" i="12"/>
  <c r="M23" i="12"/>
  <c r="L23" i="12"/>
  <c r="K23" i="12"/>
  <c r="J23" i="12"/>
  <c r="M24" i="12"/>
  <c r="M22" i="12"/>
  <c r="L24" i="12"/>
  <c r="L22" i="12"/>
  <c r="K24" i="12"/>
  <c r="J17" i="12"/>
  <c r="D10" i="19"/>
  <c r="E10" i="19"/>
  <c r="F10" i="19"/>
  <c r="G10" i="19"/>
  <c r="H10" i="19"/>
  <c r="I10" i="19"/>
  <c r="J10" i="19"/>
  <c r="C10" i="19"/>
  <c r="D9" i="19"/>
  <c r="E9" i="19"/>
  <c r="F9" i="19"/>
  <c r="G9" i="19"/>
  <c r="H9" i="19"/>
  <c r="I9" i="19"/>
  <c r="J9" i="19"/>
  <c r="C9" i="19"/>
  <c r="H35" i="12" l="1"/>
</calcChain>
</file>

<file path=xl/sharedStrings.xml><?xml version="1.0" encoding="utf-8"?>
<sst xmlns="http://schemas.openxmlformats.org/spreadsheetml/2006/main" count="129" uniqueCount="51">
  <si>
    <t>1月</t>
  </si>
  <si>
    <t>2月</t>
  </si>
  <si>
    <t>3月</t>
  </si>
  <si>
    <t>4月</t>
  </si>
  <si>
    <t>5月</t>
  </si>
  <si>
    <t>6月</t>
  </si>
  <si>
    <t>7月</t>
  </si>
  <si>
    <t>8月</t>
  </si>
  <si>
    <t>充值金额</t>
  </si>
  <si>
    <t>提现金额</t>
  </si>
  <si>
    <t>投资金额</t>
  </si>
  <si>
    <t>回款金额</t>
  </si>
  <si>
    <t>案例1、辅助区域动态图表</t>
  </si>
  <si>
    <t>案例2、定义名称动态图表</t>
  </si>
  <si>
    <t>交易日期</t>
  </si>
  <si>
    <t>成交金额</t>
  </si>
  <si>
    <t>案例6、滚动条控件变动图表</t>
    <phoneticPr fontId="3" type="noConversion"/>
  </si>
  <si>
    <t>张三</t>
  </si>
  <si>
    <t>李四</t>
  </si>
  <si>
    <t>王五</t>
  </si>
  <si>
    <t>OFFSET——函数中的极品
             ——复杂的数据汇总、到数据透视表再到高级动态图表</t>
    <phoneticPr fontId="10" type="noConversion"/>
  </si>
  <si>
    <r>
      <t xml:space="preserve"> =OFFSET(</t>
    </r>
    <r>
      <rPr>
        <b/>
        <sz val="14"/>
        <color indexed="10"/>
        <rFont val="微软雅黑"/>
        <family val="2"/>
        <charset val="134"/>
      </rPr>
      <t>C3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1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2</t>
    </r>
    <r>
      <rPr>
        <b/>
        <sz val="14"/>
        <color indexed="8"/>
        <rFont val="微软雅黑"/>
        <family val="2"/>
        <charset val="134"/>
      </rPr>
      <t xml:space="preserve">,1,1)
</t>
    </r>
    <r>
      <rPr>
        <sz val="10"/>
        <color indexed="8"/>
        <rFont val="微软雅黑"/>
        <family val="2"/>
        <charset val="134"/>
      </rPr>
      <t>这个函数有5个参数：
第一个参数是基点
第二个参数是要偏移几行，正数向下，负数向上。
第三个参数是要偏移几列，正数向右，负数向左。
第四个参数是新引用几行。
第五个参数是新引用几列。
如果不使用第四个和第五个参数，新引用的区域就是和基点一样的大小。</t>
    </r>
    <phoneticPr fontId="10" type="noConversion"/>
  </si>
  <si>
    <t>具体举例：(红色区域为函数返回结果)</t>
    <phoneticPr fontId="10" type="noConversion"/>
  </si>
  <si>
    <r>
      <t xml:space="preserve"> =OFFSET(</t>
    </r>
    <r>
      <rPr>
        <b/>
        <sz val="14"/>
        <color indexed="10"/>
        <rFont val="微软雅黑"/>
        <family val="2"/>
        <charset val="134"/>
      </rPr>
      <t>C10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1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3</t>
    </r>
    <r>
      <rPr>
        <b/>
        <sz val="14"/>
        <color indexed="8"/>
        <rFont val="微软雅黑"/>
        <family val="2"/>
        <charset val="134"/>
      </rPr>
      <t>,1,1)</t>
    </r>
    <phoneticPr fontId="10" type="noConversion"/>
  </si>
  <si>
    <r>
      <t xml:space="preserve"> =OFFSET(</t>
    </r>
    <r>
      <rPr>
        <b/>
        <sz val="14"/>
        <color indexed="10"/>
        <rFont val="微软雅黑"/>
        <family val="2"/>
        <charset val="134"/>
      </rPr>
      <t>C16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2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3</t>
    </r>
    <r>
      <rPr>
        <b/>
        <sz val="14"/>
        <color indexed="8"/>
        <rFont val="微软雅黑"/>
        <family val="2"/>
        <charset val="134"/>
      </rPr>
      <t>,2,1)</t>
    </r>
    <phoneticPr fontId="10" type="noConversion"/>
  </si>
  <si>
    <t>变动方法：</t>
    <phoneticPr fontId="10" type="noConversion"/>
  </si>
  <si>
    <t xml:space="preserve">    通过上面三个案例，我们发现Offset的返回结果可以是一个数据区域。正常情况下，我们是可以用鼠标选中一个连续区域去绘制图表的，这也就使Offset的返回结果可以成为图表的数据源。
    接下来,我们只要通过调整Offset参数的数值,就可以随时改变该参数引用的区域了。
    比如下面的例子，我们将Offset的第2、3个参数制定在D44和F44单元格上，那么我们只要随时改变单元格的数值，就可以改变选中区域（即红色区域）了。</t>
    <phoneticPr fontId="10" type="noConversion"/>
  </si>
  <si>
    <t xml:space="preserve">参数2： </t>
    <phoneticPr fontId="10" type="noConversion"/>
  </si>
  <si>
    <t>参数3：</t>
    <phoneticPr fontId="10" type="noConversion"/>
  </si>
  <si>
    <t>公式</t>
    <phoneticPr fontId="10" type="noConversion"/>
  </si>
  <si>
    <r>
      <t xml:space="preserve"> =OFFSET(</t>
    </r>
    <r>
      <rPr>
        <b/>
        <sz val="10"/>
        <color indexed="10"/>
        <rFont val="微软雅黑"/>
        <family val="2"/>
        <charset val="134"/>
      </rPr>
      <t>C46</t>
    </r>
    <r>
      <rPr>
        <b/>
        <sz val="10"/>
        <color indexed="8"/>
        <rFont val="微软雅黑"/>
        <family val="2"/>
        <charset val="134"/>
      </rPr>
      <t>,</t>
    </r>
    <r>
      <rPr>
        <b/>
        <sz val="10"/>
        <color indexed="30"/>
        <rFont val="微软雅黑"/>
        <family val="2"/>
        <charset val="134"/>
      </rPr>
      <t>D44</t>
    </r>
    <r>
      <rPr>
        <b/>
        <sz val="10"/>
        <color indexed="8"/>
        <rFont val="微软雅黑"/>
        <family val="2"/>
        <charset val="134"/>
      </rPr>
      <t>,</t>
    </r>
    <r>
      <rPr>
        <b/>
        <sz val="10"/>
        <color indexed="30"/>
        <rFont val="微软雅黑"/>
        <family val="2"/>
        <charset val="134"/>
      </rPr>
      <t>F44</t>
    </r>
    <r>
      <rPr>
        <b/>
        <sz val="10"/>
        <color indexed="8"/>
        <rFont val="微软雅黑"/>
        <family val="2"/>
        <charset val="134"/>
      </rPr>
      <t>,1,1)</t>
    </r>
    <phoneticPr fontId="10" type="noConversion"/>
  </si>
  <si>
    <t>实际结果：</t>
    <phoneticPr fontId="10" type="noConversion"/>
  </si>
  <si>
    <r>
      <t xml:space="preserve">    当如上面案例所示时，参数2等于1，参数3等于2，那么实际结果为9，即从C46开始</t>
    </r>
    <r>
      <rPr>
        <sz val="11"/>
        <color indexed="8"/>
        <rFont val="微软雅黑"/>
        <family val="2"/>
        <charset val="134"/>
      </rPr>
      <t>下移一行右移两行以后的1行1列的区域。如果我们将D44和F44分别改称3和1，发现实际结果会改为20。这时候，通过更改函数参数来更改选择区域的效果就实现了。
    如果上面的变化原理你理解了，那么恭喜你，最基本的变动图表原理你已经掌握了。下一步，我们就要学习如何把可变动的Offset函数返回值变成图表的过程了。</t>
    </r>
    <phoneticPr fontId="10" type="noConversion"/>
  </si>
  <si>
    <t>案例4、多选控件变动图表</t>
    <phoneticPr fontId="3" type="noConversion"/>
  </si>
  <si>
    <t>案例5、组合框控件变动图表</t>
    <phoneticPr fontId="3" type="noConversion"/>
  </si>
  <si>
    <r>
      <t xml:space="preserve"> =OFFSET(</t>
    </r>
    <r>
      <rPr>
        <b/>
        <sz val="14"/>
        <color indexed="10"/>
        <rFont val="微软雅黑"/>
        <family val="2"/>
        <charset val="134"/>
      </rPr>
      <t>C22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0</t>
    </r>
    <r>
      <rPr>
        <b/>
        <sz val="14"/>
        <color indexed="8"/>
        <rFont val="微软雅黑"/>
        <family val="2"/>
        <charset val="134"/>
      </rPr>
      <t>,</t>
    </r>
    <r>
      <rPr>
        <b/>
        <sz val="14"/>
        <color indexed="30"/>
        <rFont val="微软雅黑"/>
        <family val="2"/>
        <charset val="134"/>
      </rPr>
      <t>2</t>
    </r>
    <r>
      <rPr>
        <b/>
        <sz val="14"/>
        <color indexed="8"/>
        <rFont val="微软雅黑"/>
        <family val="2"/>
        <charset val="134"/>
      </rPr>
      <t>,3,4)</t>
    </r>
    <phoneticPr fontId="10" type="noConversion"/>
  </si>
  <si>
    <t>月份</t>
    <phoneticPr fontId="3" type="noConversion"/>
  </si>
  <si>
    <t>数据</t>
    <phoneticPr fontId="3" type="noConversion"/>
  </si>
  <si>
    <t>查看</t>
    <phoneticPr fontId="3" type="noConversion"/>
  </si>
  <si>
    <t>走势</t>
    <phoneticPr fontId="3" type="noConversion"/>
  </si>
  <si>
    <t>月份</t>
    <phoneticPr fontId="3" type="noConversion"/>
  </si>
  <si>
    <t>数据</t>
    <phoneticPr fontId="3" type="noConversion"/>
  </si>
  <si>
    <t>查看</t>
    <phoneticPr fontId="3" type="noConversion"/>
  </si>
  <si>
    <t>走势</t>
    <phoneticPr fontId="3" type="noConversion"/>
  </si>
  <si>
    <t>思路分析</t>
    <phoneticPr fontId="3" type="noConversion"/>
  </si>
  <si>
    <t>offset(B2,1,1,1,8)</t>
    <phoneticPr fontId="3" type="noConversion"/>
  </si>
  <si>
    <t>offset(B2,2,1,1,8)</t>
    <phoneticPr fontId="3" type="noConversion"/>
  </si>
  <si>
    <t>offset(B2,3,1,1,8)</t>
    <phoneticPr fontId="3" type="noConversion"/>
  </si>
  <si>
    <t>offset(B2,4,1,1,8)</t>
    <phoneticPr fontId="3" type="noConversion"/>
  </si>
  <si>
    <t>位置</t>
    <phoneticPr fontId="3" type="noConversion"/>
  </si>
  <si>
    <t>match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</si>
</sst>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 "/>
    <numFmt numFmtId="178" formatCode="0_ "/>
    <numFmt numFmtId="179" formatCode="0.00_);[Red]\(0.00\)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4"/>
      <color indexed="3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3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75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2" xfId="1" applyNumberFormat="1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176" fontId="5" fillId="3" borderId="2" xfId="1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center"/>
    </xf>
    <xf numFmtId="176" fontId="5" fillId="3" borderId="0" xfId="1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7" fontId="6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7" fillId="5" borderId="0" xfId="1" applyFont="1" applyFill="1" applyBorder="1" applyAlignment="1">
      <alignment horizontal="left" vertical="center"/>
    </xf>
    <xf numFmtId="0" fontId="5" fillId="5" borderId="0" xfId="1" applyFont="1" applyFill="1" applyBorder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14" fontId="9" fillId="3" borderId="3" xfId="1" applyNumberFormat="1" applyFont="1" applyFill="1" applyBorder="1" applyAlignment="1">
      <alignment horizontal="center" vertical="center"/>
    </xf>
    <xf numFmtId="14" fontId="9" fillId="4" borderId="3" xfId="1" applyNumberFormat="1" applyFont="1" applyFill="1" applyBorder="1" applyAlignment="1">
      <alignment horizontal="center" vertical="center"/>
    </xf>
    <xf numFmtId="176" fontId="8" fillId="2" borderId="3" xfId="1" applyNumberFormat="1" applyFont="1" applyFill="1" applyBorder="1" applyAlignment="1">
      <alignment horizontal="center" vertical="center"/>
    </xf>
    <xf numFmtId="176" fontId="9" fillId="3" borderId="3" xfId="1" applyNumberFormat="1" applyFont="1" applyFill="1" applyBorder="1" applyAlignment="1">
      <alignment horizontal="right" vertical="center"/>
    </xf>
    <xf numFmtId="176" fontId="9" fillId="4" borderId="3" xfId="1" applyNumberFormat="1" applyFont="1" applyFill="1" applyBorder="1" applyAlignment="1">
      <alignment horizontal="right" vertical="center"/>
    </xf>
    <xf numFmtId="0" fontId="5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1" fontId="5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2" borderId="3" xfId="1" applyFont="1" applyFill="1" applyBorder="1" applyAlignment="1">
      <alignment horizontal="center" vertical="center"/>
    </xf>
    <xf numFmtId="178" fontId="7" fillId="2" borderId="3" xfId="1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14" fontId="4" fillId="3" borderId="3" xfId="1" applyNumberFormat="1" applyFont="1" applyFill="1" applyBorder="1" applyAlignment="1">
      <alignment horizontal="center" vertical="center"/>
    </xf>
    <xf numFmtId="14" fontId="4" fillId="4" borderId="3" xfId="1" applyNumberFormat="1" applyFont="1" applyFill="1" applyBorder="1" applyAlignment="1">
      <alignment horizontal="center" vertical="center"/>
    </xf>
    <xf numFmtId="178" fontId="4" fillId="3" borderId="3" xfId="1" applyNumberFormat="1" applyFont="1" applyFill="1" applyBorder="1" applyAlignment="1">
      <alignment horizontal="center" vertical="center"/>
    </xf>
    <xf numFmtId="178" fontId="4" fillId="4" borderId="3" xfId="1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0" fontId="18" fillId="0" borderId="0" xfId="0" applyFont="1">
      <alignment vertical="center"/>
    </xf>
    <xf numFmtId="179" fontId="19" fillId="0" borderId="4" xfId="0" applyNumberFormat="1" applyFont="1" applyBorder="1" applyAlignment="1">
      <alignment vertical="center"/>
    </xf>
    <xf numFmtId="49" fontId="19" fillId="0" borderId="4" xfId="0" applyNumberFormat="1" applyFont="1" applyBorder="1" applyAlignment="1">
      <alignment vertical="center"/>
    </xf>
    <xf numFmtId="0" fontId="13" fillId="0" borderId="4" xfId="0" applyNumberFormat="1" applyFont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0" fontId="24" fillId="8" borderId="0" xfId="0" applyFont="1" applyFill="1">
      <alignment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right" vertical="center"/>
    </xf>
    <xf numFmtId="0" fontId="25" fillId="8" borderId="0" xfId="0" applyFont="1" applyFill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7A055AF4-4E14-4616-9D27-EA9947864C85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1F1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案例1!$C$9:$J$9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案例1!$C$10:$J$10</c:f>
              <c:numCache>
                <c:formatCode>General</c:formatCode>
                <c:ptCount val="8"/>
                <c:pt idx="0">
                  <c:v>24044.598373999994</c:v>
                </c:pt>
                <c:pt idx="1">
                  <c:v>31809.378600999993</c:v>
                </c:pt>
                <c:pt idx="2">
                  <c:v>35616.879901</c:v>
                </c:pt>
                <c:pt idx="3">
                  <c:v>33394.782000999992</c:v>
                </c:pt>
                <c:pt idx="4">
                  <c:v>39940.59372099999</c:v>
                </c:pt>
                <c:pt idx="5">
                  <c:v>49123.019859999993</c:v>
                </c:pt>
                <c:pt idx="6">
                  <c:v>34031.109064000011</c:v>
                </c:pt>
                <c:pt idx="7">
                  <c:v>49902.953357999999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3-4223-9647-54C727824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18846816"/>
        <c:axId val="1269809296"/>
      </c:lineChart>
      <c:catAx>
        <c:axId val="10188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809296"/>
        <c:crosses val="autoZero"/>
        <c:auto val="1"/>
        <c:lblAlgn val="ctr"/>
        <c:lblOffset val="100"/>
        <c:noMultiLvlLbl val="0"/>
      </c:catAx>
      <c:valAx>
        <c:axId val="1269809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884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绘图数据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案例1演示!$C$9:$J$9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案例1演示!$C$10:$J$10</c:f>
              <c:numCache>
                <c:formatCode>General</c:formatCode>
                <c:ptCount val="8"/>
                <c:pt idx="0">
                  <c:v>24044.598373999994</c:v>
                </c:pt>
                <c:pt idx="1">
                  <c:v>31809.378600999993</c:v>
                </c:pt>
                <c:pt idx="2">
                  <c:v>35616.879901</c:v>
                </c:pt>
                <c:pt idx="3">
                  <c:v>33394.782000999992</c:v>
                </c:pt>
                <c:pt idx="4">
                  <c:v>39940.59372099999</c:v>
                </c:pt>
                <c:pt idx="5">
                  <c:v>49123.019859999993</c:v>
                </c:pt>
                <c:pt idx="6">
                  <c:v>34031.109064000011</c:v>
                </c:pt>
                <c:pt idx="7">
                  <c:v>49902.953357999999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06-4ADC-A6A4-9E46F2A60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7139456"/>
        <c:axId val="323000608"/>
      </c:lineChart>
      <c:catAx>
        <c:axId val="371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000608"/>
        <c:crosses val="autoZero"/>
        <c:auto val="1"/>
        <c:lblAlgn val="ctr"/>
        <c:lblOffset val="100"/>
        <c:noMultiLvlLbl val="0"/>
      </c:catAx>
      <c:valAx>
        <c:axId val="32300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3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数据</c:v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案例2!$C$2:$J$2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[0]!案例2数据</c:f>
              <c:numCache>
                <c:formatCode>0_);[Red]\(0\)</c:formatCode>
                <c:ptCount val="8"/>
                <c:pt idx="0">
                  <c:v>138905.89180000001</c:v>
                </c:pt>
                <c:pt idx="1">
                  <c:v>126517.0953</c:v>
                </c:pt>
                <c:pt idx="2">
                  <c:v>164690.87789999999</c:v>
                </c:pt>
                <c:pt idx="3">
                  <c:v>149908.03</c:v>
                </c:pt>
                <c:pt idx="4">
                  <c:v>153315.8334</c:v>
                </c:pt>
                <c:pt idx="5">
                  <c:v>160130.33660000001</c:v>
                </c:pt>
                <c:pt idx="6">
                  <c:v>139722.99110000001</c:v>
                </c:pt>
                <c:pt idx="7">
                  <c:v>184621.64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50C-9655-B7BBF85DC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271217296"/>
        <c:axId val="1269840080"/>
      </c:barChart>
      <c:catAx>
        <c:axId val="127121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840080"/>
        <c:crosses val="autoZero"/>
        <c:auto val="1"/>
        <c:lblAlgn val="ctr"/>
        <c:lblOffset val="100"/>
        <c:noMultiLvlLbl val="0"/>
      </c:catAx>
      <c:valAx>
        <c:axId val="126984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121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数据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'案例2 演示'!$C$2:$J$2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[0]!案例2演示数据</c:f>
              <c:numCache>
                <c:formatCode>0_);[Red]\(0\)</c:formatCode>
                <c:ptCount val="8"/>
                <c:pt idx="0">
                  <c:v>138905.89180000001</c:v>
                </c:pt>
                <c:pt idx="1">
                  <c:v>126517.0953</c:v>
                </c:pt>
                <c:pt idx="2">
                  <c:v>164690.87789999999</c:v>
                </c:pt>
                <c:pt idx="3">
                  <c:v>149908.03</c:v>
                </c:pt>
                <c:pt idx="4">
                  <c:v>153315.8334</c:v>
                </c:pt>
                <c:pt idx="5">
                  <c:v>160130.33660000001</c:v>
                </c:pt>
                <c:pt idx="6">
                  <c:v>139722.99110000001</c:v>
                </c:pt>
                <c:pt idx="7">
                  <c:v>184621.64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3-4FCC-A1C0-6A52F2046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396971056"/>
        <c:axId val="323050944"/>
      </c:barChart>
      <c:catAx>
        <c:axId val="39697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050944"/>
        <c:crosses val="autoZero"/>
        <c:auto val="1"/>
        <c:lblAlgn val="ctr"/>
        <c:lblOffset val="100"/>
        <c:noMultiLvlLbl val="0"/>
      </c:catAx>
      <c:valAx>
        <c:axId val="3230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97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3465</xdr:colOff>
      <xdr:row>8</xdr:row>
      <xdr:rowOff>13854</xdr:rowOff>
    </xdr:from>
    <xdr:to>
      <xdr:col>10</xdr:col>
      <xdr:colOff>0</xdr:colOff>
      <xdr:row>21</xdr:row>
      <xdr:rowOff>138545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7620</xdr:rowOff>
    </xdr:from>
    <xdr:to>
      <xdr:col>10</xdr:col>
      <xdr:colOff>0</xdr:colOff>
      <xdr:row>21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606135</xdr:colOff>
      <xdr:row>7</xdr:row>
      <xdr:rowOff>214745</xdr:rowOff>
    </xdr:from>
    <xdr:to>
      <xdr:col>8</xdr:col>
      <xdr:colOff>13854</xdr:colOff>
      <xdr:row>23</xdr:row>
      <xdr:rowOff>13854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7620</xdr:rowOff>
    </xdr:from>
    <xdr:to>
      <xdr:col>8</xdr:col>
      <xdr:colOff>6300</xdr:colOff>
      <xdr:row>22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"/>
  <sheetViews>
    <sheetView zoomScale="110" zoomScaleNormal="110" workbookViewId="0">
      <selection activeCell="L11" sqref="L11"/>
    </sheetView>
  </sheetViews>
  <sheetFormatPr defaultColWidth="8.77734375" defaultRowHeight="15.6" x14ac:dyDescent="0.25"/>
  <cols>
    <col min="1" max="1" width="8.77734375" style="12"/>
    <col min="2" max="2" width="8.6640625" style="12" customWidth="1"/>
    <col min="3" max="10" width="9.21875" style="12" customWidth="1"/>
    <col min="11" max="11" width="8.77734375" style="12"/>
    <col min="12" max="12" width="11.88671875" style="30" customWidth="1"/>
    <col min="13" max="13" width="11.44140625" style="30" customWidth="1"/>
    <col min="14" max="20" width="8.77734375" style="30"/>
    <col min="21" max="16384" width="8.77734375" style="12"/>
  </cols>
  <sheetData>
    <row r="1" spans="1:20" s="11" customFormat="1" ht="16.2" collapsed="1" x14ac:dyDescent="0.25">
      <c r="A1" s="9"/>
      <c r="B1" s="10" t="s">
        <v>12</v>
      </c>
      <c r="C1" s="9"/>
      <c r="D1" s="9"/>
      <c r="E1" s="9"/>
      <c r="F1" s="9"/>
      <c r="G1" s="9"/>
      <c r="H1" s="9"/>
      <c r="I1" s="9"/>
      <c r="J1" s="9"/>
      <c r="L1" s="23"/>
      <c r="M1" s="23"/>
      <c r="N1" s="23"/>
      <c r="O1" s="23"/>
      <c r="P1" s="23"/>
      <c r="Q1" s="23"/>
      <c r="R1" s="23"/>
      <c r="S1" s="23"/>
      <c r="T1" s="23"/>
    </row>
    <row r="2" spans="1:20" ht="16.8" thickBo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20" ht="16.8" thickTop="1" thickBot="1" x14ac:dyDescent="0.3">
      <c r="B3" s="3" t="s">
        <v>8</v>
      </c>
      <c r="C3" s="4">
        <v>118181.31629600003</v>
      </c>
      <c r="D3" s="4">
        <v>99099.230947999997</v>
      </c>
      <c r="E3" s="4">
        <v>129451.363004</v>
      </c>
      <c r="F3" s="4">
        <v>121983.99151500002</v>
      </c>
      <c r="G3" s="4">
        <v>111410.69783900003</v>
      </c>
      <c r="H3" s="4">
        <v>115344.074077</v>
      </c>
      <c r="I3" s="4">
        <v>101106.093308</v>
      </c>
      <c r="J3" s="4">
        <v>118260.54954400001</v>
      </c>
    </row>
    <row r="4" spans="1:20" ht="16.8" thickTop="1" thickBot="1" x14ac:dyDescent="0.3">
      <c r="B4" s="5" t="s">
        <v>9</v>
      </c>
      <c r="C4" s="6">
        <v>24044.598373999994</v>
      </c>
      <c r="D4" s="6">
        <v>31809.378600999993</v>
      </c>
      <c r="E4" s="6">
        <v>35616.879901</v>
      </c>
      <c r="F4" s="6">
        <v>33394.782000999992</v>
      </c>
      <c r="G4" s="6">
        <v>39940.59372099999</v>
      </c>
      <c r="H4" s="6">
        <v>49123.019859999993</v>
      </c>
      <c r="I4" s="6">
        <v>34031.109064000011</v>
      </c>
      <c r="J4" s="6">
        <v>49902.953357999999</v>
      </c>
    </row>
    <row r="5" spans="1:20" ht="16.8" thickTop="1" thickBot="1" x14ac:dyDescent="0.3">
      <c r="B5" s="5" t="s">
        <v>10</v>
      </c>
      <c r="C5" s="6">
        <v>138905.89180000001</v>
      </c>
      <c r="D5" s="6">
        <v>126517.0953</v>
      </c>
      <c r="E5" s="6">
        <v>164690.87789999999</v>
      </c>
      <c r="F5" s="6">
        <v>149908.03</v>
      </c>
      <c r="G5" s="6">
        <v>153315.8334</v>
      </c>
      <c r="H5" s="6">
        <v>160130.33660000001</v>
      </c>
      <c r="I5" s="6">
        <v>139722.99110000001</v>
      </c>
      <c r="J5" s="6">
        <v>184621.64</v>
      </c>
    </row>
    <row r="6" spans="1:20" ht="16.8" thickTop="1" thickBot="1" x14ac:dyDescent="0.3">
      <c r="B6" s="3" t="s">
        <v>11</v>
      </c>
      <c r="C6" s="4">
        <v>51046.763751998595</v>
      </c>
      <c r="D6" s="4">
        <v>72721.214464997771</v>
      </c>
      <c r="E6" s="4">
        <v>76626.572034998026</v>
      </c>
      <c r="F6" s="4">
        <v>71047.033624995704</v>
      </c>
      <c r="G6" s="4">
        <v>85999.501089995116</v>
      </c>
      <c r="H6" s="4">
        <v>105711.19802499546</v>
      </c>
      <c r="I6" s="4">
        <v>78740.848078999785</v>
      </c>
      <c r="J6" s="7">
        <v>141029.93017499885</v>
      </c>
    </row>
    <row r="7" spans="1:20" ht="16.2" thickTop="1" x14ac:dyDescent="0.25">
      <c r="C7" s="13"/>
    </row>
    <row r="8" spans="1:20" s="52" customFormat="1" ht="16.2" x14ac:dyDescent="0.25">
      <c r="B8" s="61" t="s">
        <v>42</v>
      </c>
      <c r="C8" s="61" t="s">
        <v>9</v>
      </c>
      <c r="D8" s="61" t="s">
        <v>43</v>
      </c>
      <c r="E8" s="64"/>
      <c r="F8" s="64"/>
      <c r="G8" s="64"/>
      <c r="H8" s="64"/>
      <c r="I8" s="64"/>
      <c r="J8" s="64"/>
    </row>
    <row r="9" spans="1:20" s="52" customFormat="1" ht="16.2" x14ac:dyDescent="0.25">
      <c r="B9" s="53" t="s">
        <v>40</v>
      </c>
      <c r="C9" s="54" t="str">
        <f>C2</f>
        <v>1月</v>
      </c>
      <c r="D9" s="54" t="str">
        <f t="shared" ref="D9:J9" si="0">D2</f>
        <v>2月</v>
      </c>
      <c r="E9" s="54" t="str">
        <f t="shared" si="0"/>
        <v>3月</v>
      </c>
      <c r="F9" s="54" t="str">
        <f t="shared" si="0"/>
        <v>4月</v>
      </c>
      <c r="G9" s="54" t="str">
        <f t="shared" si="0"/>
        <v>5月</v>
      </c>
      <c r="H9" s="54" t="str">
        <f t="shared" si="0"/>
        <v>6月</v>
      </c>
      <c r="I9" s="54" t="str">
        <f t="shared" si="0"/>
        <v>7月</v>
      </c>
      <c r="J9" s="54" t="str">
        <f t="shared" si="0"/>
        <v>8月</v>
      </c>
      <c r="M9" s="34"/>
    </row>
    <row r="10" spans="1:20" s="52" customFormat="1" x14ac:dyDescent="0.25">
      <c r="B10" s="53" t="s">
        <v>41</v>
      </c>
      <c r="C10" s="52">
        <f>SUMIFS(C3:C6,$B$3:$B$6,$C$8)</f>
        <v>24044.598373999994</v>
      </c>
      <c r="D10" s="52">
        <f t="shared" ref="D10:J10" si="1">SUMIFS(D3:D6,$B$3:$B$6,$C$8)</f>
        <v>31809.378600999993</v>
      </c>
      <c r="E10" s="52">
        <f t="shared" si="1"/>
        <v>35616.879901</v>
      </c>
      <c r="F10" s="52">
        <f t="shared" si="1"/>
        <v>33394.782000999992</v>
      </c>
      <c r="G10" s="52">
        <f t="shared" si="1"/>
        <v>39940.59372099999</v>
      </c>
      <c r="H10" s="52">
        <f t="shared" si="1"/>
        <v>49123.019859999993</v>
      </c>
      <c r="I10" s="52">
        <f t="shared" si="1"/>
        <v>34031.109064000011</v>
      </c>
      <c r="J10" s="52">
        <f t="shared" si="1"/>
        <v>49902.953357999999</v>
      </c>
    </row>
    <row r="11" spans="1:20" x14ac:dyDescent="0.25">
      <c r="C11" s="13"/>
      <c r="D11" s="13"/>
      <c r="E11" s="13"/>
      <c r="F11" s="13"/>
      <c r="G11" s="13"/>
      <c r="H11" s="13"/>
      <c r="I11" s="13"/>
      <c r="J11" s="13"/>
      <c r="M11" s="31"/>
      <c r="N11" s="31"/>
      <c r="O11" s="31"/>
      <c r="P11" s="31"/>
      <c r="Q11" s="31"/>
      <c r="R11" s="31"/>
      <c r="S11" s="31"/>
      <c r="T11" s="31"/>
    </row>
    <row r="12" spans="1:20" x14ac:dyDescent="0.25">
      <c r="C12" s="13"/>
      <c r="D12" s="13"/>
      <c r="E12" s="13"/>
      <c r="F12" s="13"/>
      <c r="G12" s="13"/>
      <c r="H12" s="13"/>
      <c r="I12" s="13"/>
      <c r="J12" s="13"/>
      <c r="M12" s="32"/>
      <c r="N12" s="32"/>
      <c r="O12" s="32"/>
      <c r="P12" s="32"/>
      <c r="Q12" s="32"/>
      <c r="R12" s="32"/>
      <c r="S12" s="32"/>
      <c r="T12" s="32"/>
    </row>
    <row r="13" spans="1:20" x14ac:dyDescent="0.25">
      <c r="C13" s="13"/>
      <c r="D13" s="13"/>
      <c r="H13" s="13"/>
      <c r="I13" s="13"/>
    </row>
  </sheetData>
  <phoneticPr fontId="3" type="noConversion"/>
  <dataValidations count="1">
    <dataValidation type="list" allowBlank="1" showInputMessage="1" showErrorMessage="1" sqref="C8" xr:uid="{86F46A81-916A-4CB4-AEA1-31449E321DA8}">
      <formula1>$B$3:$B$6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1E91-0B70-4DB7-8F31-D80030C8DE24}">
  <dimension ref="A1:T13"/>
  <sheetViews>
    <sheetView workbookViewId="0">
      <selection activeCell="L10" sqref="L10"/>
    </sheetView>
  </sheetViews>
  <sheetFormatPr defaultColWidth="8.77734375" defaultRowHeight="15.6" x14ac:dyDescent="0.25"/>
  <cols>
    <col min="1" max="1" width="8.77734375" style="12"/>
    <col min="2" max="2" width="8.6640625" style="12" customWidth="1"/>
    <col min="3" max="10" width="9.21875" style="12" customWidth="1"/>
    <col min="11" max="11" width="8.77734375" style="12"/>
    <col min="12" max="12" width="11.88671875" style="30" customWidth="1"/>
    <col min="13" max="13" width="11.44140625" style="30" customWidth="1"/>
    <col min="14" max="20" width="8.77734375" style="30"/>
    <col min="21" max="16384" width="8.77734375" style="12"/>
  </cols>
  <sheetData>
    <row r="1" spans="1:20" s="11" customFormat="1" ht="16.2" collapsed="1" x14ac:dyDescent="0.25">
      <c r="A1" s="9"/>
      <c r="B1" s="10" t="s">
        <v>12</v>
      </c>
      <c r="C1" s="9"/>
      <c r="D1" s="9"/>
      <c r="E1" s="9"/>
      <c r="F1" s="9"/>
      <c r="G1" s="9"/>
      <c r="H1" s="9"/>
      <c r="I1" s="9"/>
      <c r="J1" s="9"/>
      <c r="L1" s="23"/>
      <c r="M1" s="23"/>
      <c r="N1" s="23"/>
      <c r="O1" s="23"/>
      <c r="P1" s="23"/>
      <c r="Q1" s="23"/>
      <c r="R1" s="23"/>
      <c r="S1" s="23"/>
      <c r="T1" s="23"/>
    </row>
    <row r="2" spans="1:20" ht="16.8" thickBo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20" ht="16.8" thickTop="1" thickBot="1" x14ac:dyDescent="0.3">
      <c r="B3" s="3" t="s">
        <v>8</v>
      </c>
      <c r="C3" s="4">
        <v>118181.31629600003</v>
      </c>
      <c r="D3" s="4">
        <v>99099.230947999997</v>
      </c>
      <c r="E3" s="4">
        <v>129451.363004</v>
      </c>
      <c r="F3" s="4">
        <v>121983.99151500002</v>
      </c>
      <c r="G3" s="4">
        <v>111410.69783900003</v>
      </c>
      <c r="H3" s="4">
        <v>115344.074077</v>
      </c>
      <c r="I3" s="4">
        <v>101106.093308</v>
      </c>
      <c r="J3" s="4">
        <v>118260.54954400001</v>
      </c>
    </row>
    <row r="4" spans="1:20" ht="16.8" thickTop="1" thickBot="1" x14ac:dyDescent="0.3">
      <c r="B4" s="5" t="s">
        <v>9</v>
      </c>
      <c r="C4" s="6">
        <v>24044.598373999994</v>
      </c>
      <c r="D4" s="6">
        <v>31809.378600999993</v>
      </c>
      <c r="E4" s="6">
        <v>35616.879901</v>
      </c>
      <c r="F4" s="6">
        <v>33394.782000999992</v>
      </c>
      <c r="G4" s="6">
        <v>39940.59372099999</v>
      </c>
      <c r="H4" s="6">
        <v>49123.019859999993</v>
      </c>
      <c r="I4" s="6">
        <v>34031.109064000011</v>
      </c>
      <c r="J4" s="6">
        <v>49902.953357999999</v>
      </c>
    </row>
    <row r="5" spans="1:20" ht="16.8" thickTop="1" thickBot="1" x14ac:dyDescent="0.3">
      <c r="B5" s="5" t="s">
        <v>10</v>
      </c>
      <c r="C5" s="6">
        <v>138905.89180000001</v>
      </c>
      <c r="D5" s="6">
        <v>126517.0953</v>
      </c>
      <c r="E5" s="6">
        <v>164690.87789999999</v>
      </c>
      <c r="F5" s="6">
        <v>149908.03</v>
      </c>
      <c r="G5" s="6">
        <v>153315.8334</v>
      </c>
      <c r="H5" s="6">
        <v>160130.33660000001</v>
      </c>
      <c r="I5" s="6">
        <v>139722.99110000001</v>
      </c>
      <c r="J5" s="6">
        <v>184621.64</v>
      </c>
    </row>
    <row r="6" spans="1:20" ht="16.8" thickTop="1" thickBot="1" x14ac:dyDescent="0.3">
      <c r="B6" s="3" t="s">
        <v>11</v>
      </c>
      <c r="C6" s="4">
        <v>51046.763751998595</v>
      </c>
      <c r="D6" s="4">
        <v>72721.214464997771</v>
      </c>
      <c r="E6" s="4">
        <v>76626.572034998026</v>
      </c>
      <c r="F6" s="4">
        <v>71047.033624995704</v>
      </c>
      <c r="G6" s="4">
        <v>85999.501089995116</v>
      </c>
      <c r="H6" s="4">
        <v>105711.19802499546</v>
      </c>
      <c r="I6" s="4">
        <v>78740.848078999785</v>
      </c>
      <c r="J6" s="7">
        <v>141029.93017499885</v>
      </c>
    </row>
    <row r="7" spans="1:20" ht="16.2" thickTop="1" x14ac:dyDescent="0.25">
      <c r="C7" s="13"/>
    </row>
    <row r="8" spans="1:20" s="52" customFormat="1" ht="16.2" x14ac:dyDescent="0.25">
      <c r="B8" s="61" t="s">
        <v>38</v>
      </c>
      <c r="C8" s="61" t="s">
        <v>9</v>
      </c>
      <c r="D8" s="61" t="s">
        <v>39</v>
      </c>
      <c r="E8" s="61"/>
      <c r="F8" s="61"/>
      <c r="G8" s="61"/>
      <c r="H8" s="61"/>
      <c r="I8" s="61"/>
      <c r="J8" s="61"/>
    </row>
    <row r="9" spans="1:20" s="52" customFormat="1" ht="16.2" x14ac:dyDescent="0.25">
      <c r="B9" s="60" t="s">
        <v>36</v>
      </c>
      <c r="C9" s="54" t="str">
        <f>C2</f>
        <v>1月</v>
      </c>
      <c r="D9" s="54" t="str">
        <f t="shared" ref="D9:J9" si="0">D2</f>
        <v>2月</v>
      </c>
      <c r="E9" s="54" t="str">
        <f t="shared" si="0"/>
        <v>3月</v>
      </c>
      <c r="F9" s="54" t="str">
        <f t="shared" si="0"/>
        <v>4月</v>
      </c>
      <c r="G9" s="54" t="str">
        <f t="shared" si="0"/>
        <v>5月</v>
      </c>
      <c r="H9" s="54" t="str">
        <f t="shared" si="0"/>
        <v>6月</v>
      </c>
      <c r="I9" s="54" t="str">
        <f t="shared" si="0"/>
        <v>7月</v>
      </c>
      <c r="J9" s="54" t="str">
        <f t="shared" si="0"/>
        <v>8月</v>
      </c>
      <c r="M9" s="34"/>
    </row>
    <row r="10" spans="1:20" s="52" customFormat="1" x14ac:dyDescent="0.25">
      <c r="B10" s="60" t="s">
        <v>37</v>
      </c>
      <c r="C10" s="60">
        <f>SUMIFS(C3:C6,$B$3:$B$6,$C$8)</f>
        <v>24044.598373999994</v>
      </c>
      <c r="D10" s="60">
        <f t="shared" ref="D10:J10" si="1">SUMIFS(D3:D6,$B$3:$B$6,$C$8)</f>
        <v>31809.378600999993</v>
      </c>
      <c r="E10" s="60">
        <f t="shared" si="1"/>
        <v>35616.879901</v>
      </c>
      <c r="F10" s="60">
        <f t="shared" si="1"/>
        <v>33394.782000999992</v>
      </c>
      <c r="G10" s="60">
        <f t="shared" si="1"/>
        <v>39940.59372099999</v>
      </c>
      <c r="H10" s="60">
        <f t="shared" si="1"/>
        <v>49123.019859999993</v>
      </c>
      <c r="I10" s="60">
        <f t="shared" si="1"/>
        <v>34031.109064000011</v>
      </c>
      <c r="J10" s="60">
        <f t="shared" si="1"/>
        <v>49902.953357999999</v>
      </c>
    </row>
    <row r="11" spans="1:20" x14ac:dyDescent="0.25">
      <c r="C11" s="13"/>
      <c r="D11" s="13"/>
      <c r="E11" s="13"/>
      <c r="F11" s="13"/>
      <c r="G11" s="13"/>
      <c r="H11" s="13"/>
      <c r="I11" s="13"/>
      <c r="J11" s="13"/>
      <c r="M11" s="31"/>
      <c r="N11" s="31"/>
      <c r="O11" s="31"/>
      <c r="P11" s="31"/>
      <c r="Q11" s="31"/>
      <c r="R11" s="31"/>
      <c r="S11" s="31"/>
      <c r="T11" s="31"/>
    </row>
    <row r="12" spans="1:20" x14ac:dyDescent="0.25">
      <c r="C12" s="13"/>
      <c r="D12" s="13"/>
      <c r="E12" s="13"/>
      <c r="F12" s="13"/>
      <c r="G12" s="13"/>
      <c r="H12" s="13"/>
      <c r="I12" s="13"/>
      <c r="J12" s="13"/>
      <c r="M12" s="32"/>
      <c r="N12" s="32"/>
      <c r="O12" s="32"/>
      <c r="P12" s="32"/>
      <c r="Q12" s="32"/>
      <c r="R12" s="32"/>
      <c r="S12" s="32"/>
      <c r="T12" s="32"/>
    </row>
    <row r="13" spans="1:20" x14ac:dyDescent="0.25">
      <c r="C13" s="13"/>
      <c r="D13" s="13"/>
      <c r="H13" s="13"/>
      <c r="I13" s="13"/>
    </row>
  </sheetData>
  <phoneticPr fontId="3" type="noConversion"/>
  <dataValidations count="1">
    <dataValidation type="list" allowBlank="1" showInputMessage="1" showErrorMessage="1" sqref="C8" xr:uid="{0AD2325D-7B3E-4081-8D44-87F655A0013F}">
      <formula1>$B$3:$B$6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B1:M46"/>
  <sheetViews>
    <sheetView workbookViewId="0">
      <pane xSplit="2" ySplit="1" topLeftCell="C14" activePane="bottomRight" state="frozen"/>
      <selection activeCell="G15" sqref="G15"/>
      <selection pane="topRight" activeCell="G15" sqref="G15"/>
      <selection pane="bottomLeft" activeCell="G15" sqref="G15"/>
      <selection pane="bottomRight" activeCell="K28" sqref="K28"/>
    </sheetView>
  </sheetViews>
  <sheetFormatPr defaultColWidth="8.88671875" defaultRowHeight="15.6" outlineLevelRow="1" x14ac:dyDescent="0.25"/>
  <cols>
    <col min="1" max="1" width="8.88671875" style="12"/>
    <col min="2" max="2" width="6" style="12" customWidth="1"/>
    <col min="3" max="8" width="9.21875" style="12" customWidth="1"/>
    <col min="9" max="9" width="8.88671875" style="12"/>
    <col min="10" max="10" width="9.6640625" style="12" bestFit="1" customWidth="1"/>
    <col min="11" max="16384" width="8.88671875" style="12"/>
  </cols>
  <sheetData>
    <row r="1" spans="2:10" ht="32.4" customHeight="1" x14ac:dyDescent="0.25">
      <c r="C1" s="70" t="s">
        <v>20</v>
      </c>
      <c r="D1" s="70"/>
      <c r="E1" s="70"/>
      <c r="F1" s="70"/>
      <c r="G1" s="70"/>
      <c r="H1" s="70"/>
    </row>
    <row r="2" spans="2:10" ht="138.75" customHeight="1" x14ac:dyDescent="0.25">
      <c r="C2" s="71" t="s">
        <v>21</v>
      </c>
      <c r="D2" s="72"/>
      <c r="E2" s="72"/>
      <c r="F2" s="72"/>
      <c r="G2" s="72"/>
      <c r="H2" s="72"/>
    </row>
    <row r="3" spans="2:10" x14ac:dyDescent="0.25">
      <c r="C3" s="43">
        <v>1</v>
      </c>
      <c r="D3" s="43">
        <v>2</v>
      </c>
      <c r="E3" s="43">
        <v>3</v>
      </c>
      <c r="F3" s="43">
        <v>4</v>
      </c>
      <c r="G3" s="43">
        <v>5</v>
      </c>
      <c r="H3" s="43">
        <v>6</v>
      </c>
    </row>
    <row r="4" spans="2:10" x14ac:dyDescent="0.25">
      <c r="C4" s="43">
        <v>7</v>
      </c>
      <c r="D4" s="43">
        <v>8</v>
      </c>
      <c r="E4" s="44">
        <v>9</v>
      </c>
      <c r="F4" s="43">
        <v>10</v>
      </c>
      <c r="G4" s="43">
        <v>11</v>
      </c>
      <c r="H4" s="43">
        <v>12</v>
      </c>
      <c r="J4" s="12">
        <f ca="1">OFFSET(C3,1,2,1,1)</f>
        <v>9</v>
      </c>
    </row>
    <row r="5" spans="2:10" x14ac:dyDescent="0.25">
      <c r="C5" s="43">
        <v>13</v>
      </c>
      <c r="D5" s="43">
        <v>14</v>
      </c>
      <c r="E5" s="43">
        <v>15</v>
      </c>
      <c r="F5" s="43">
        <v>16</v>
      </c>
      <c r="G5" s="43">
        <v>17</v>
      </c>
      <c r="H5" s="43">
        <v>18</v>
      </c>
    </row>
    <row r="6" spans="2:10" x14ac:dyDescent="0.25">
      <c r="C6" s="43">
        <v>19</v>
      </c>
      <c r="D6" s="43">
        <v>20</v>
      </c>
      <c r="E6" s="43">
        <v>21</v>
      </c>
      <c r="F6" s="43">
        <v>22</v>
      </c>
      <c r="G6" s="43">
        <v>23</v>
      </c>
      <c r="H6" s="43">
        <v>24</v>
      </c>
    </row>
    <row r="8" spans="2:10" ht="16.2" x14ac:dyDescent="0.25">
      <c r="B8" s="45" t="s">
        <v>22</v>
      </c>
    </row>
    <row r="9" spans="2:10" ht="21.75" customHeight="1" x14ac:dyDescent="0.25">
      <c r="C9" s="73" t="s">
        <v>23</v>
      </c>
      <c r="D9" s="73"/>
      <c r="E9" s="73"/>
      <c r="F9" s="73"/>
      <c r="G9" s="73"/>
      <c r="H9" s="73"/>
    </row>
    <row r="10" spans="2:10" ht="15.6" customHeight="1" x14ac:dyDescent="0.25">
      <c r="C10" s="43">
        <v>1</v>
      </c>
      <c r="D10" s="43">
        <v>2</v>
      </c>
      <c r="E10" s="43">
        <v>3</v>
      </c>
      <c r="F10" s="43">
        <v>4</v>
      </c>
      <c r="G10" s="43">
        <v>5</v>
      </c>
      <c r="H10" s="43">
        <v>6</v>
      </c>
    </row>
    <row r="11" spans="2:10" x14ac:dyDescent="0.25">
      <c r="C11" s="43">
        <v>7</v>
      </c>
      <c r="D11" s="43">
        <v>8</v>
      </c>
      <c r="E11" s="43">
        <v>9</v>
      </c>
      <c r="F11" s="44">
        <v>10</v>
      </c>
      <c r="G11" s="43">
        <v>11</v>
      </c>
      <c r="H11" s="43">
        <v>12</v>
      </c>
      <c r="J11" s="12">
        <f ca="1">OFFSET(H10,1,-2,1,1)</f>
        <v>10</v>
      </c>
    </row>
    <row r="12" spans="2:10" x14ac:dyDescent="0.25">
      <c r="C12" s="43">
        <v>13</v>
      </c>
      <c r="D12" s="43">
        <v>14</v>
      </c>
      <c r="E12" s="43">
        <v>15</v>
      </c>
      <c r="F12" s="43">
        <v>16</v>
      </c>
      <c r="G12" s="43">
        <v>17</v>
      </c>
      <c r="H12" s="43">
        <v>18</v>
      </c>
    </row>
    <row r="13" spans="2:10" x14ac:dyDescent="0.25">
      <c r="C13" s="43">
        <v>19</v>
      </c>
      <c r="D13" s="43">
        <v>20</v>
      </c>
      <c r="E13" s="43">
        <v>21</v>
      </c>
      <c r="F13" s="43">
        <v>22</v>
      </c>
      <c r="G13" s="43">
        <v>23</v>
      </c>
      <c r="H13" s="43">
        <v>24</v>
      </c>
    </row>
    <row r="15" spans="2:10" ht="20.399999999999999" x14ac:dyDescent="0.25">
      <c r="C15" s="73" t="s">
        <v>24</v>
      </c>
      <c r="D15" s="73"/>
      <c r="E15" s="73"/>
      <c r="F15" s="73"/>
      <c r="G15" s="73"/>
      <c r="H15" s="73"/>
    </row>
    <row r="16" spans="2:10" x14ac:dyDescent="0.25">
      <c r="C16" s="43">
        <v>1</v>
      </c>
      <c r="D16" s="43">
        <v>2</v>
      </c>
      <c r="E16" s="43">
        <v>3</v>
      </c>
      <c r="F16" s="43">
        <v>4</v>
      </c>
      <c r="G16" s="43">
        <v>5</v>
      </c>
      <c r="H16" s="43">
        <v>6</v>
      </c>
      <c r="J16" s="46">
        <f t="array" aca="1" ref="J16:J17" ca="1">OFFSET(C16,2,3,2,1)</f>
        <v>16</v>
      </c>
    </row>
    <row r="17" spans="2:13" x14ac:dyDescent="0.25">
      <c r="C17" s="43">
        <v>7</v>
      </c>
      <c r="D17" s="43">
        <v>8</v>
      </c>
      <c r="E17" s="43">
        <v>9</v>
      </c>
      <c r="F17" s="43">
        <v>10</v>
      </c>
      <c r="G17" s="43">
        <v>11</v>
      </c>
      <c r="H17" s="43">
        <v>12</v>
      </c>
      <c r="J17" s="12">
        <f ca="1"/>
        <v>22</v>
      </c>
    </row>
    <row r="18" spans="2:13" x14ac:dyDescent="0.25">
      <c r="C18" s="43">
        <v>13</v>
      </c>
      <c r="D18" s="43">
        <v>14</v>
      </c>
      <c r="E18" s="43">
        <v>15</v>
      </c>
      <c r="F18" s="44">
        <v>16</v>
      </c>
      <c r="G18" s="43">
        <v>17</v>
      </c>
      <c r="H18" s="43">
        <v>18</v>
      </c>
      <c r="M18" s="47"/>
    </row>
    <row r="19" spans="2:13" x14ac:dyDescent="0.25">
      <c r="C19" s="43">
        <v>19</v>
      </c>
      <c r="D19" s="43">
        <v>20</v>
      </c>
      <c r="E19" s="43">
        <v>21</v>
      </c>
      <c r="F19" s="44">
        <v>22</v>
      </c>
      <c r="G19" s="43">
        <v>23</v>
      </c>
      <c r="H19" s="43">
        <v>24</v>
      </c>
    </row>
    <row r="21" spans="2:13" ht="20.399999999999999" x14ac:dyDescent="0.25">
      <c r="C21" s="74" t="s">
        <v>35</v>
      </c>
      <c r="D21" s="74"/>
      <c r="E21" s="74"/>
      <c r="F21" s="74"/>
      <c r="G21" s="74"/>
      <c r="H21" s="74"/>
    </row>
    <row r="22" spans="2:13" x14ac:dyDescent="0.25">
      <c r="C22" s="43">
        <v>1</v>
      </c>
      <c r="D22" s="43">
        <v>2</v>
      </c>
      <c r="E22" s="44">
        <v>3</v>
      </c>
      <c r="F22" s="44">
        <v>4</v>
      </c>
      <c r="G22" s="44">
        <v>5</v>
      </c>
      <c r="H22" s="44">
        <v>6</v>
      </c>
      <c r="J22" s="12">
        <f t="array" aca="1" ref="J22:M24" ca="1">OFFSET(C22,0,2,3,4)</f>
        <v>3</v>
      </c>
      <c r="K22" s="12">
        <f ca="1"/>
        <v>4</v>
      </c>
      <c r="L22" s="12">
        <f ca="1"/>
        <v>5</v>
      </c>
      <c r="M22" s="12">
        <f ca="1"/>
        <v>6</v>
      </c>
    </row>
    <row r="23" spans="2:13" x14ac:dyDescent="0.25">
      <c r="C23" s="43">
        <v>7</v>
      </c>
      <c r="D23" s="43">
        <v>8</v>
      </c>
      <c r="E23" s="44">
        <v>9</v>
      </c>
      <c r="F23" s="44">
        <v>10</v>
      </c>
      <c r="G23" s="44">
        <v>11</v>
      </c>
      <c r="H23" s="44">
        <v>12</v>
      </c>
      <c r="J23" s="12">
        <f ca="1"/>
        <v>9</v>
      </c>
      <c r="K23" s="12">
        <f ca="1"/>
        <v>10</v>
      </c>
      <c r="L23" s="12">
        <f ca="1"/>
        <v>11</v>
      </c>
      <c r="M23" s="12">
        <f ca="1"/>
        <v>12</v>
      </c>
    </row>
    <row r="24" spans="2:13" x14ac:dyDescent="0.25">
      <c r="C24" s="43">
        <v>13</v>
      </c>
      <c r="D24" s="43">
        <v>14</v>
      </c>
      <c r="E24" s="44">
        <v>15</v>
      </c>
      <c r="F24" s="44">
        <v>16</v>
      </c>
      <c r="G24" s="44">
        <v>17</v>
      </c>
      <c r="H24" s="44">
        <v>18</v>
      </c>
      <c r="J24" s="12">
        <f ca="1"/>
        <v>15</v>
      </c>
      <c r="K24" s="12">
        <f ca="1"/>
        <v>16</v>
      </c>
      <c r="L24" s="12">
        <f ca="1"/>
        <v>17</v>
      </c>
      <c r="M24" s="12">
        <f ca="1"/>
        <v>18</v>
      </c>
    </row>
    <row r="25" spans="2:13" x14ac:dyDescent="0.25">
      <c r="C25" s="43">
        <v>19</v>
      </c>
      <c r="D25" s="43">
        <v>20</v>
      </c>
      <c r="E25" s="43">
        <v>21</v>
      </c>
      <c r="F25" s="43">
        <v>22</v>
      </c>
      <c r="G25" s="43">
        <v>23</v>
      </c>
      <c r="H25" s="43">
        <v>24</v>
      </c>
    </row>
    <row r="27" spans="2:13" ht="16.2" x14ac:dyDescent="0.25">
      <c r="B27" s="45" t="s">
        <v>25</v>
      </c>
    </row>
    <row r="28" spans="2:13" x14ac:dyDescent="0.25">
      <c r="C28" s="69" t="s">
        <v>26</v>
      </c>
      <c r="D28" s="69"/>
      <c r="E28" s="69"/>
      <c r="F28" s="69"/>
      <c r="G28" s="69"/>
      <c r="H28" s="69"/>
    </row>
    <row r="29" spans="2:13" x14ac:dyDescent="0.25">
      <c r="C29" s="69"/>
      <c r="D29" s="69"/>
      <c r="E29" s="69"/>
      <c r="F29" s="69"/>
      <c r="G29" s="69"/>
      <c r="H29" s="69"/>
    </row>
    <row r="30" spans="2:13" x14ac:dyDescent="0.25">
      <c r="C30" s="69"/>
      <c r="D30" s="69"/>
      <c r="E30" s="69"/>
      <c r="F30" s="69"/>
      <c r="G30" s="69"/>
      <c r="H30" s="69"/>
    </row>
    <row r="31" spans="2:13" x14ac:dyDescent="0.25">
      <c r="C31" s="69"/>
      <c r="D31" s="69"/>
      <c r="E31" s="69"/>
      <c r="F31" s="69"/>
      <c r="G31" s="69"/>
      <c r="H31" s="69"/>
    </row>
    <row r="32" spans="2:13" x14ac:dyDescent="0.25">
      <c r="C32" s="69"/>
      <c r="D32" s="69"/>
      <c r="E32" s="69"/>
      <c r="F32" s="69"/>
      <c r="G32" s="69"/>
      <c r="H32" s="69"/>
    </row>
    <row r="34" spans="3:8" x14ac:dyDescent="0.25">
      <c r="C34" s="12" t="s">
        <v>27</v>
      </c>
      <c r="D34" s="48">
        <v>2</v>
      </c>
      <c r="E34" s="12" t="s">
        <v>28</v>
      </c>
      <c r="F34" s="48">
        <v>3</v>
      </c>
    </row>
    <row r="35" spans="3:8" ht="20.399999999999999" x14ac:dyDescent="0.25">
      <c r="C35" s="12" t="s">
        <v>29</v>
      </c>
      <c r="D35" s="49" t="s">
        <v>30</v>
      </c>
      <c r="E35" s="50"/>
      <c r="F35" s="50"/>
      <c r="G35" s="50" t="s">
        <v>31</v>
      </c>
      <c r="H35" s="51">
        <f ca="1">OFFSET(C36,D34,F34,1,1)</f>
        <v>16</v>
      </c>
    </row>
    <row r="36" spans="3:8" x14ac:dyDescent="0.25">
      <c r="C36" s="43">
        <v>1</v>
      </c>
      <c r="D36" s="43">
        <v>2</v>
      </c>
      <c r="E36" s="43">
        <v>3</v>
      </c>
      <c r="F36" s="43">
        <v>4</v>
      </c>
      <c r="G36" s="43">
        <v>5</v>
      </c>
      <c r="H36" s="43">
        <v>6</v>
      </c>
    </row>
    <row r="37" spans="3:8" x14ac:dyDescent="0.25">
      <c r="C37" s="43">
        <v>7</v>
      </c>
      <c r="D37" s="43">
        <v>8</v>
      </c>
      <c r="E37" s="43">
        <v>9</v>
      </c>
      <c r="F37" s="43">
        <v>10</v>
      </c>
      <c r="G37" s="43">
        <v>11</v>
      </c>
      <c r="H37" s="43">
        <v>12</v>
      </c>
    </row>
    <row r="38" spans="3:8" x14ac:dyDescent="0.25">
      <c r="C38" s="43">
        <v>13</v>
      </c>
      <c r="D38" s="43">
        <v>14</v>
      </c>
      <c r="E38" s="43">
        <v>15</v>
      </c>
      <c r="F38" s="43">
        <v>16</v>
      </c>
      <c r="G38" s="43">
        <v>17</v>
      </c>
      <c r="H38" s="43">
        <v>18</v>
      </c>
    </row>
    <row r="39" spans="3:8" x14ac:dyDescent="0.25">
      <c r="C39" s="43">
        <v>19</v>
      </c>
      <c r="D39" s="43">
        <v>20</v>
      </c>
      <c r="E39" s="43">
        <v>21</v>
      </c>
      <c r="F39" s="43">
        <v>22</v>
      </c>
      <c r="G39" s="43">
        <v>23</v>
      </c>
      <c r="H39" s="43">
        <v>24</v>
      </c>
    </row>
    <row r="41" spans="3:8" hidden="1" outlineLevel="1" x14ac:dyDescent="0.25">
      <c r="C41" s="69" t="s">
        <v>32</v>
      </c>
      <c r="D41" s="69"/>
      <c r="E41" s="69"/>
      <c r="F41" s="69"/>
      <c r="G41" s="69"/>
      <c r="H41" s="69"/>
    </row>
    <row r="42" spans="3:8" hidden="1" outlineLevel="1" x14ac:dyDescent="0.25">
      <c r="C42" s="69"/>
      <c r="D42" s="69"/>
      <c r="E42" s="69"/>
      <c r="F42" s="69"/>
      <c r="G42" s="69"/>
      <c r="H42" s="69"/>
    </row>
    <row r="43" spans="3:8" hidden="1" outlineLevel="1" x14ac:dyDescent="0.25">
      <c r="C43" s="69"/>
      <c r="D43" s="69"/>
      <c r="E43" s="69"/>
      <c r="F43" s="69"/>
      <c r="G43" s="69"/>
      <c r="H43" s="69"/>
    </row>
    <row r="44" spans="3:8" hidden="1" outlineLevel="1" x14ac:dyDescent="0.25">
      <c r="C44" s="69"/>
      <c r="D44" s="69"/>
      <c r="E44" s="69"/>
      <c r="F44" s="69"/>
      <c r="G44" s="69"/>
      <c r="H44" s="69"/>
    </row>
    <row r="45" spans="3:8" hidden="1" outlineLevel="1" x14ac:dyDescent="0.25">
      <c r="C45" s="69"/>
      <c r="D45" s="69"/>
      <c r="E45" s="69"/>
      <c r="F45" s="69"/>
      <c r="G45" s="69"/>
      <c r="H45" s="69"/>
    </row>
    <row r="46" spans="3:8" collapsed="1" x14ac:dyDescent="0.25"/>
  </sheetData>
  <mergeCells count="7">
    <mergeCell ref="C41:H45"/>
    <mergeCell ref="C1:H1"/>
    <mergeCell ref="C2:H2"/>
    <mergeCell ref="C9:H9"/>
    <mergeCell ref="C15:H15"/>
    <mergeCell ref="C21:H21"/>
    <mergeCell ref="C28:H32"/>
  </mergeCells>
  <phoneticPr fontId="3" type="noConversion"/>
  <conditionalFormatting sqref="H35:H39 C36:G3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11"/>
  <sheetViews>
    <sheetView zoomScale="110" zoomScaleNormal="110" workbookViewId="0">
      <selection activeCell="K17" sqref="K17"/>
    </sheetView>
  </sheetViews>
  <sheetFormatPr defaultRowHeight="14.4" x14ac:dyDescent="0.25"/>
  <cols>
    <col min="2" max="2" width="10.88671875" customWidth="1"/>
    <col min="3" max="3" width="10.21875" customWidth="1"/>
    <col min="4" max="10" width="8.77734375" customWidth="1"/>
    <col min="12" max="12" width="11.88671875" customWidth="1"/>
    <col min="13" max="13" width="14.44140625" customWidth="1"/>
  </cols>
  <sheetData>
    <row r="1" spans="1:15" s="15" customFormat="1" ht="16.2" x14ac:dyDescent="0.25">
      <c r="A1" s="14" t="s">
        <v>13</v>
      </c>
    </row>
    <row r="2" spans="1:15" ht="16.2" x14ac:dyDescent="0.25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L2" s="66" t="s">
        <v>44</v>
      </c>
      <c r="O2" t="s">
        <v>49</v>
      </c>
    </row>
    <row r="3" spans="1:15" ht="16.2" thickBot="1" x14ac:dyDescent="0.3">
      <c r="B3" s="3" t="s">
        <v>8</v>
      </c>
      <c r="C3" s="4">
        <v>118181.31629600003</v>
      </c>
      <c r="D3" s="4">
        <v>99099.230947999997</v>
      </c>
      <c r="E3" s="4">
        <v>129451.363004</v>
      </c>
      <c r="F3" s="4">
        <v>121983.99151500002</v>
      </c>
      <c r="G3" s="4">
        <v>111410.69783900003</v>
      </c>
      <c r="H3" s="4">
        <v>115344.074077</v>
      </c>
      <c r="I3" s="4">
        <v>101106.093308</v>
      </c>
      <c r="J3" s="4">
        <v>118260.54954400001</v>
      </c>
      <c r="O3" t="s">
        <v>50</v>
      </c>
    </row>
    <row r="4" spans="1:15" ht="16.8" thickTop="1" thickBot="1" x14ac:dyDescent="0.3">
      <c r="B4" s="5" t="s">
        <v>9</v>
      </c>
      <c r="C4" s="6">
        <v>24044.598373999994</v>
      </c>
      <c r="D4" s="6">
        <v>31809.378600999993</v>
      </c>
      <c r="E4" s="6">
        <v>35616.879901</v>
      </c>
      <c r="F4" s="6">
        <v>33394.782000999992</v>
      </c>
      <c r="G4" s="6">
        <v>39940.59372099999</v>
      </c>
      <c r="H4" s="6">
        <v>49123.019859999993</v>
      </c>
      <c r="I4" s="6">
        <v>34031.109064000011</v>
      </c>
      <c r="J4" s="6">
        <v>49902.953357999999</v>
      </c>
      <c r="L4" s="3" t="s">
        <v>8</v>
      </c>
      <c r="M4" t="s">
        <v>45</v>
      </c>
      <c r="O4" s="58">
        <f>MATCH(L4,$B$3:$B$6,0)</f>
        <v>1</v>
      </c>
    </row>
    <row r="5" spans="1:15" ht="16.8" thickTop="1" thickBot="1" x14ac:dyDescent="0.3">
      <c r="B5" s="5" t="s">
        <v>10</v>
      </c>
      <c r="C5" s="6">
        <v>138905.89180000001</v>
      </c>
      <c r="D5" s="6">
        <v>126517.0953</v>
      </c>
      <c r="E5" s="6">
        <v>164690.87789999999</v>
      </c>
      <c r="F5" s="6">
        <v>149908.03</v>
      </c>
      <c r="G5" s="6">
        <v>153315.8334</v>
      </c>
      <c r="H5" s="6">
        <v>160130.33660000001</v>
      </c>
      <c r="I5" s="6">
        <v>139722.99110000001</v>
      </c>
      <c r="J5" s="6">
        <v>184621.64</v>
      </c>
      <c r="L5" s="5" t="s">
        <v>9</v>
      </c>
      <c r="M5" t="s">
        <v>46</v>
      </c>
      <c r="O5" s="58">
        <f t="shared" ref="O5:O7" si="0">MATCH(L5,$B$3:$B$6,0)</f>
        <v>2</v>
      </c>
    </row>
    <row r="6" spans="1:15" ht="16.8" thickTop="1" thickBot="1" x14ac:dyDescent="0.3">
      <c r="B6" s="3" t="s">
        <v>11</v>
      </c>
      <c r="C6" s="4">
        <v>51046.763751998595</v>
      </c>
      <c r="D6" s="4">
        <v>72721.214464997771</v>
      </c>
      <c r="E6" s="4">
        <v>76626.572034998026</v>
      </c>
      <c r="F6" s="4">
        <v>71047.033624995704</v>
      </c>
      <c r="G6" s="4">
        <v>85999.501089995116</v>
      </c>
      <c r="H6" s="4">
        <v>105711.19802499546</v>
      </c>
      <c r="I6" s="4">
        <v>78740.848078999785</v>
      </c>
      <c r="J6" s="7">
        <v>141029.93017499885</v>
      </c>
      <c r="L6" s="5" t="s">
        <v>10</v>
      </c>
      <c r="M6" t="s">
        <v>47</v>
      </c>
      <c r="O6" s="58">
        <f t="shared" si="0"/>
        <v>3</v>
      </c>
    </row>
    <row r="7" spans="1:15" ht="16.8" thickTop="1" thickBot="1" x14ac:dyDescent="0.3">
      <c r="C7" s="8"/>
      <c r="L7" s="3" t="s">
        <v>11</v>
      </c>
      <c r="M7" t="s">
        <v>48</v>
      </c>
      <c r="O7" s="58">
        <f t="shared" si="0"/>
        <v>4</v>
      </c>
    </row>
    <row r="8" spans="1:15" s="33" customFormat="1" ht="16.8" thickTop="1" x14ac:dyDescent="0.25">
      <c r="B8" s="61" t="s">
        <v>42</v>
      </c>
      <c r="C8" s="62" t="s">
        <v>10</v>
      </c>
      <c r="D8" s="61" t="s">
        <v>43</v>
      </c>
      <c r="E8" s="63"/>
      <c r="F8" s="64"/>
      <c r="G8" s="65"/>
      <c r="H8" s="65"/>
    </row>
    <row r="9" spans="1:15" s="52" customFormat="1" ht="16.2" x14ac:dyDescent="0.25">
      <c r="B9" s="67"/>
      <c r="C9" s="61"/>
      <c r="D9" s="68"/>
      <c r="E9" s="68"/>
      <c r="F9" s="68"/>
      <c r="G9" s="68"/>
      <c r="H9" s="68"/>
      <c r="L9" s="59"/>
    </row>
    <row r="10" spans="1:15" x14ac:dyDescent="0.25">
      <c r="C10" s="8"/>
      <c r="D10" s="8"/>
      <c r="E10" s="8"/>
      <c r="F10" s="8"/>
      <c r="G10" s="8"/>
      <c r="H10" s="8"/>
      <c r="I10" s="8"/>
      <c r="J10" s="8"/>
    </row>
    <row r="11" spans="1:15" x14ac:dyDescent="0.25">
      <c r="C11" s="8"/>
      <c r="D11" s="8"/>
      <c r="E11" s="8"/>
      <c r="F11" s="8"/>
      <c r="G11" s="8"/>
      <c r="H11" s="8"/>
      <c r="I11" s="8"/>
      <c r="J11" s="8"/>
    </row>
  </sheetData>
  <phoneticPr fontId="3" type="noConversion"/>
  <dataValidations count="1">
    <dataValidation type="list" allowBlank="1" showInputMessage="1" showErrorMessage="1" sqref="C8" xr:uid="{DB0D3DC3-53FC-4DC2-934C-15221A91CDF2}">
      <formula1>$B$3:$B$6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914A-22F9-46F4-82C7-7CD8051ECD58}">
  <dimension ref="A1:O11"/>
  <sheetViews>
    <sheetView tabSelected="1" workbookViewId="0">
      <selection activeCell="L14" sqref="L14"/>
    </sheetView>
  </sheetViews>
  <sheetFormatPr defaultRowHeight="14.4" x14ac:dyDescent="0.25"/>
  <cols>
    <col min="2" max="2" width="10.88671875" customWidth="1"/>
    <col min="3" max="3" width="10.21875" customWidth="1"/>
    <col min="4" max="10" width="8.77734375" customWidth="1"/>
    <col min="12" max="12" width="11.88671875" customWidth="1"/>
    <col min="13" max="13" width="14.44140625" customWidth="1"/>
  </cols>
  <sheetData>
    <row r="1" spans="1:15" s="15" customFormat="1" ht="16.2" x14ac:dyDescent="0.25">
      <c r="A1" s="14" t="s">
        <v>13</v>
      </c>
    </row>
    <row r="2" spans="1:15" ht="16.2" x14ac:dyDescent="0.25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5" ht="16.2" thickBot="1" x14ac:dyDescent="0.3">
      <c r="B3" s="3" t="s">
        <v>8</v>
      </c>
      <c r="C3" s="4">
        <v>118181.31629600003</v>
      </c>
      <c r="D3" s="4">
        <v>99099.230947999997</v>
      </c>
      <c r="E3" s="4">
        <v>129451.363004</v>
      </c>
      <c r="F3" s="4">
        <v>121983.99151500002</v>
      </c>
      <c r="G3" s="4">
        <v>111410.69783900003</v>
      </c>
      <c r="H3" s="4">
        <v>115344.074077</v>
      </c>
      <c r="I3" s="4">
        <v>101106.093308</v>
      </c>
      <c r="J3" s="4">
        <v>118260.54954400001</v>
      </c>
    </row>
    <row r="4" spans="1:15" ht="16.8" thickTop="1" thickBot="1" x14ac:dyDescent="0.3">
      <c r="B4" s="5" t="s">
        <v>9</v>
      </c>
      <c r="C4" s="6">
        <v>24044.598373999994</v>
      </c>
      <c r="D4" s="6">
        <v>31809.378600999993</v>
      </c>
      <c r="E4" s="6">
        <v>35616.879901</v>
      </c>
      <c r="F4" s="6">
        <v>33394.782000999992</v>
      </c>
      <c r="G4" s="6">
        <v>39940.59372099999</v>
      </c>
      <c r="H4" s="6">
        <v>49123.019859999993</v>
      </c>
      <c r="I4" s="6">
        <v>34031.109064000011</v>
      </c>
      <c r="J4" s="6">
        <v>49902.953357999999</v>
      </c>
      <c r="O4" s="58"/>
    </row>
    <row r="5" spans="1:15" ht="16.8" thickTop="1" thickBot="1" x14ac:dyDescent="0.3">
      <c r="B5" s="5" t="s">
        <v>10</v>
      </c>
      <c r="C5" s="6">
        <v>138905.89180000001</v>
      </c>
      <c r="D5" s="6">
        <v>126517.0953</v>
      </c>
      <c r="E5" s="6">
        <v>164690.87789999999</v>
      </c>
      <c r="F5" s="6">
        <v>149908.03</v>
      </c>
      <c r="G5" s="6">
        <v>153315.8334</v>
      </c>
      <c r="H5" s="6">
        <v>160130.33660000001</v>
      </c>
      <c r="I5" s="6">
        <v>139722.99110000001</v>
      </c>
      <c r="J5" s="6">
        <v>184621.64</v>
      </c>
      <c r="O5" s="58"/>
    </row>
    <row r="6" spans="1:15" ht="16.8" thickTop="1" thickBot="1" x14ac:dyDescent="0.3">
      <c r="B6" s="3" t="s">
        <v>11</v>
      </c>
      <c r="C6" s="4">
        <v>51046.763751998595</v>
      </c>
      <c r="D6" s="4">
        <v>72721.214464997771</v>
      </c>
      <c r="E6" s="4">
        <v>76626.572034998026</v>
      </c>
      <c r="F6" s="4">
        <v>71047.033624995704</v>
      </c>
      <c r="G6" s="4">
        <v>85999.501089995116</v>
      </c>
      <c r="H6" s="4">
        <v>105711.19802499546</v>
      </c>
      <c r="I6" s="4">
        <v>78740.848078999785</v>
      </c>
      <c r="J6" s="7">
        <v>141029.93017499885</v>
      </c>
      <c r="O6" s="58"/>
    </row>
    <row r="7" spans="1:15" ht="15" thickTop="1" x14ac:dyDescent="0.25">
      <c r="C7" s="8"/>
      <c r="O7" s="58"/>
    </row>
    <row r="8" spans="1:15" s="33" customFormat="1" ht="16.2" x14ac:dyDescent="0.25">
      <c r="B8" s="61" t="s">
        <v>38</v>
      </c>
      <c r="C8" s="62" t="s">
        <v>10</v>
      </c>
      <c r="D8" s="61" t="s">
        <v>39</v>
      </c>
      <c r="E8" s="63"/>
      <c r="F8" s="64"/>
      <c r="G8" s="65"/>
      <c r="H8" s="65"/>
    </row>
    <row r="9" spans="1:15" s="52" customFormat="1" ht="16.2" x14ac:dyDescent="0.25">
      <c r="B9" s="53"/>
      <c r="C9" s="57"/>
      <c r="L9" s="59"/>
    </row>
    <row r="10" spans="1:15" x14ac:dyDescent="0.25">
      <c r="C10" s="8"/>
      <c r="D10" s="8"/>
      <c r="E10" s="8"/>
      <c r="F10" s="8"/>
      <c r="G10" s="8"/>
      <c r="H10" s="8"/>
      <c r="I10" s="8"/>
      <c r="J10" s="8"/>
    </row>
    <row r="11" spans="1:15" x14ac:dyDescent="0.25">
      <c r="C11" s="8"/>
      <c r="D11" s="8"/>
      <c r="E11" s="8"/>
      <c r="F11" s="8"/>
      <c r="G11" s="8"/>
      <c r="H11" s="8"/>
      <c r="I11" s="8"/>
      <c r="J11" s="8"/>
    </row>
  </sheetData>
  <phoneticPr fontId="3" type="noConversion"/>
  <dataValidations count="1">
    <dataValidation type="list" allowBlank="1" showInputMessage="1" showErrorMessage="1" sqref="C8" xr:uid="{786788A9-458E-42EB-8831-324416D22521}">
      <formula1>$B$3:$B$6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7"/>
  <sheetViews>
    <sheetView zoomScaleNormal="100" workbookViewId="0">
      <selection activeCell="D16" sqref="D16"/>
    </sheetView>
  </sheetViews>
  <sheetFormatPr defaultRowHeight="14.4" x14ac:dyDescent="0.25"/>
  <sheetData>
    <row r="1" spans="1:15" s="23" customFormat="1" ht="16.2" x14ac:dyDescent="0.25">
      <c r="A1" s="20" t="s">
        <v>33</v>
      </c>
      <c r="B1" s="21"/>
      <c r="C1" s="21"/>
      <c r="D1" s="22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8" thickBot="1" x14ac:dyDescent="0.3">
      <c r="A2" s="16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15" ht="16.8" thickTop="1" thickBot="1" x14ac:dyDescent="0.3">
      <c r="A3" s="18" t="s">
        <v>8</v>
      </c>
      <c r="B3" s="4">
        <v>118181.31629600003</v>
      </c>
      <c r="C3" s="4">
        <v>99099.230947999997</v>
      </c>
      <c r="D3" s="4">
        <v>129451.363004</v>
      </c>
      <c r="E3" s="4">
        <v>121983.99151500002</v>
      </c>
      <c r="F3" s="4">
        <v>111410.69783900003</v>
      </c>
      <c r="G3" s="4">
        <v>115344.074077</v>
      </c>
      <c r="H3" s="4">
        <v>101106.093308</v>
      </c>
      <c r="I3" s="4">
        <v>118260.54954400001</v>
      </c>
    </row>
    <row r="4" spans="1:15" ht="16.8" thickTop="1" thickBot="1" x14ac:dyDescent="0.3">
      <c r="A4" s="19" t="s">
        <v>9</v>
      </c>
      <c r="B4" s="6">
        <v>24044.598373999994</v>
      </c>
      <c r="C4" s="6">
        <v>31809.378600999993</v>
      </c>
      <c r="D4" s="6">
        <v>35616.879901</v>
      </c>
      <c r="E4" s="6">
        <v>33394.782000999992</v>
      </c>
      <c r="F4" s="6">
        <v>39940.59372099999</v>
      </c>
      <c r="G4" s="6">
        <v>49123.019859999993</v>
      </c>
      <c r="H4" s="6">
        <v>34031.109064000011</v>
      </c>
      <c r="I4" s="6">
        <v>49902.953357999999</v>
      </c>
    </row>
    <row r="5" spans="1:15" ht="16.8" thickTop="1" thickBot="1" x14ac:dyDescent="0.3">
      <c r="A5" s="19" t="s">
        <v>10</v>
      </c>
      <c r="B5" s="6">
        <v>138905.89180000001</v>
      </c>
      <c r="C5" s="6">
        <v>126517.0953</v>
      </c>
      <c r="D5" s="6">
        <v>164690.87789999999</v>
      </c>
      <c r="E5" s="6">
        <v>149908.03</v>
      </c>
      <c r="F5" s="6">
        <v>153315.8334</v>
      </c>
      <c r="G5" s="6">
        <v>160130.33660000001</v>
      </c>
      <c r="H5" s="6">
        <v>139722.99110000001</v>
      </c>
      <c r="I5" s="6">
        <v>184621.64</v>
      </c>
    </row>
    <row r="6" spans="1:15" ht="16.8" thickTop="1" thickBot="1" x14ac:dyDescent="0.3">
      <c r="A6" s="18" t="s">
        <v>11</v>
      </c>
      <c r="B6" s="4">
        <v>51046.763751998595</v>
      </c>
      <c r="C6" s="4">
        <v>72721.214464997771</v>
      </c>
      <c r="D6" s="4">
        <v>76626.572034998026</v>
      </c>
      <c r="E6" s="4">
        <v>71047.033624995704</v>
      </c>
      <c r="F6" s="4">
        <v>85999.501089995116</v>
      </c>
      <c r="G6" s="4">
        <v>105711.19802499546</v>
      </c>
      <c r="H6" s="4">
        <v>78740.848078999785</v>
      </c>
      <c r="I6" s="7">
        <v>141029.93017499885</v>
      </c>
    </row>
    <row r="7" spans="1:15" ht="15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Q7"/>
  <sheetViews>
    <sheetView zoomScaleNormal="100" workbookViewId="0">
      <selection activeCell="D16" sqref="D16"/>
    </sheetView>
  </sheetViews>
  <sheetFormatPr defaultRowHeight="14.4" x14ac:dyDescent="0.25"/>
  <cols>
    <col min="12" max="12" width="21.6640625" bestFit="1" customWidth="1"/>
  </cols>
  <sheetData>
    <row r="1" spans="1:17" s="11" customFormat="1" ht="16.2" x14ac:dyDescent="0.25">
      <c r="A1" s="10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6.8" thickBot="1" x14ac:dyDescent="0.3">
      <c r="A2" s="16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17" ht="16.8" thickTop="1" thickBot="1" x14ac:dyDescent="0.3">
      <c r="A3" s="18" t="s">
        <v>8</v>
      </c>
      <c r="B3" s="4">
        <v>118181.31629600003</v>
      </c>
      <c r="C3" s="4">
        <v>99099.230947999997</v>
      </c>
      <c r="D3" s="4">
        <v>129451.363004</v>
      </c>
      <c r="E3" s="4">
        <v>121983.99151500002</v>
      </c>
      <c r="F3" s="4">
        <v>111410.69783900003</v>
      </c>
      <c r="G3" s="4">
        <v>115344.074077</v>
      </c>
      <c r="H3" s="4">
        <v>101106.093308</v>
      </c>
      <c r="I3" s="4">
        <v>118260.54954400001</v>
      </c>
    </row>
    <row r="4" spans="1:17" ht="16.8" thickTop="1" thickBot="1" x14ac:dyDescent="0.3">
      <c r="A4" s="19" t="s">
        <v>9</v>
      </c>
      <c r="B4" s="6">
        <v>24044.598373999994</v>
      </c>
      <c r="C4" s="6">
        <v>31809.378600999993</v>
      </c>
      <c r="D4" s="6">
        <v>35616.879901</v>
      </c>
      <c r="E4" s="6">
        <v>33394.782000999992</v>
      </c>
      <c r="F4" s="6">
        <v>39940.59372099999</v>
      </c>
      <c r="G4" s="6">
        <v>49123.019859999993</v>
      </c>
      <c r="H4" s="6">
        <v>34031.109064000011</v>
      </c>
      <c r="I4" s="6">
        <v>49902.953357999999</v>
      </c>
    </row>
    <row r="5" spans="1:17" ht="16.8" thickTop="1" thickBot="1" x14ac:dyDescent="0.3">
      <c r="A5" s="19" t="s">
        <v>10</v>
      </c>
      <c r="B5" s="6">
        <v>138905.89180000001</v>
      </c>
      <c r="C5" s="6">
        <v>126517.0953</v>
      </c>
      <c r="D5" s="6">
        <v>164690.87789999999</v>
      </c>
      <c r="E5" s="6">
        <v>149908.03</v>
      </c>
      <c r="F5" s="6">
        <v>153315.8334</v>
      </c>
      <c r="G5" s="6">
        <v>160130.33660000001</v>
      </c>
      <c r="H5" s="6">
        <v>139722.99110000001</v>
      </c>
      <c r="I5" s="6">
        <v>184621.64</v>
      </c>
    </row>
    <row r="6" spans="1:17" ht="16.8" thickTop="1" thickBot="1" x14ac:dyDescent="0.3">
      <c r="A6" s="18" t="s">
        <v>11</v>
      </c>
      <c r="B6" s="4">
        <v>51046.763751998595</v>
      </c>
      <c r="C6" s="4">
        <v>72721.214464997771</v>
      </c>
      <c r="D6" s="4">
        <v>76626.572034998026</v>
      </c>
      <c r="E6" s="4">
        <v>71047.033624995704</v>
      </c>
      <c r="F6" s="4">
        <v>85999.501089995116</v>
      </c>
      <c r="G6" s="4">
        <v>105711.19802499546</v>
      </c>
      <c r="H6" s="4">
        <v>78740.848078999785</v>
      </c>
      <c r="I6" s="7">
        <v>141029.93017499885</v>
      </c>
    </row>
    <row r="7" spans="1:17" ht="15" thickTop="1" x14ac:dyDescent="0.2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30"/>
  <sheetViews>
    <sheetView zoomScaleNormal="100" workbookViewId="0">
      <selection activeCell="D16" sqref="D16"/>
    </sheetView>
  </sheetViews>
  <sheetFormatPr defaultColWidth="9" defaultRowHeight="15.6" x14ac:dyDescent="0.25"/>
  <cols>
    <col min="1" max="1" width="11.21875" style="11" bestFit="1" customWidth="1"/>
    <col min="2" max="2" width="11.6640625" style="42" bestFit="1" customWidth="1"/>
    <col min="3" max="16384" width="9" style="37"/>
  </cols>
  <sheetData>
    <row r="1" spans="1:9" ht="16.2" x14ac:dyDescent="0.25">
      <c r="A1" s="35" t="s">
        <v>14</v>
      </c>
      <c r="B1" s="36" t="s">
        <v>15</v>
      </c>
      <c r="C1" s="10" t="s">
        <v>16</v>
      </c>
    </row>
    <row r="2" spans="1:9" x14ac:dyDescent="0.25">
      <c r="A2" s="38">
        <v>42583</v>
      </c>
      <c r="B2" s="40">
        <v>5904.85</v>
      </c>
      <c r="F2" s="56"/>
      <c r="I2" s="56"/>
    </row>
    <row r="3" spans="1:9" x14ac:dyDescent="0.25">
      <c r="A3" s="39">
        <v>42584</v>
      </c>
      <c r="B3" s="41">
        <v>5466.35</v>
      </c>
    </row>
    <row r="4" spans="1:9" x14ac:dyDescent="0.25">
      <c r="A4" s="38">
        <v>42585</v>
      </c>
      <c r="B4" s="40">
        <v>5374.9</v>
      </c>
    </row>
    <row r="5" spans="1:9" x14ac:dyDescent="0.25">
      <c r="A5" s="39">
        <v>42586</v>
      </c>
      <c r="B5" s="41">
        <v>4230.24</v>
      </c>
    </row>
    <row r="6" spans="1:9" x14ac:dyDescent="0.25">
      <c r="A6" s="38">
        <v>42587</v>
      </c>
      <c r="B6" s="40">
        <v>4781.05</v>
      </c>
    </row>
    <row r="7" spans="1:9" x14ac:dyDescent="0.25">
      <c r="A7" s="39">
        <v>42588</v>
      </c>
      <c r="B7" s="41">
        <v>5582.83</v>
      </c>
    </row>
    <row r="8" spans="1:9" x14ac:dyDescent="0.25">
      <c r="A8" s="38">
        <v>42589</v>
      </c>
      <c r="B8" s="40">
        <v>2706</v>
      </c>
    </row>
    <row r="9" spans="1:9" x14ac:dyDescent="0.25">
      <c r="A9" s="39">
        <v>42590</v>
      </c>
      <c r="B9" s="41">
        <v>8761.08</v>
      </c>
    </row>
    <row r="10" spans="1:9" x14ac:dyDescent="0.25">
      <c r="A10" s="38">
        <v>42591</v>
      </c>
      <c r="B10" s="40">
        <v>5329.6</v>
      </c>
    </row>
    <row r="11" spans="1:9" x14ac:dyDescent="0.25">
      <c r="A11" s="39">
        <v>42592</v>
      </c>
      <c r="B11" s="41">
        <v>7155.93</v>
      </c>
    </row>
    <row r="12" spans="1:9" x14ac:dyDescent="0.25">
      <c r="A12" s="38">
        <v>42593</v>
      </c>
      <c r="B12" s="40">
        <v>5679.93</v>
      </c>
    </row>
    <row r="13" spans="1:9" x14ac:dyDescent="0.25">
      <c r="A13" s="39">
        <v>42594</v>
      </c>
      <c r="B13" s="41">
        <v>5341.54</v>
      </c>
    </row>
    <row r="14" spans="1:9" x14ac:dyDescent="0.25">
      <c r="A14" s="38">
        <v>42595</v>
      </c>
      <c r="B14" s="40">
        <v>6731.16</v>
      </c>
    </row>
    <row r="15" spans="1:9" x14ac:dyDescent="0.25">
      <c r="A15" s="39">
        <v>42596</v>
      </c>
      <c r="B15" s="41">
        <v>3751.67</v>
      </c>
    </row>
    <row r="16" spans="1:9" x14ac:dyDescent="0.25">
      <c r="A16" s="38">
        <v>42597</v>
      </c>
      <c r="B16" s="40">
        <v>6259.44</v>
      </c>
    </row>
    <row r="17" spans="1:2" x14ac:dyDescent="0.25">
      <c r="A17" s="39">
        <v>42598</v>
      </c>
      <c r="B17" s="41">
        <v>7230.19</v>
      </c>
    </row>
    <row r="18" spans="1:2" x14ac:dyDescent="0.25">
      <c r="A18" s="38">
        <v>42599</v>
      </c>
      <c r="B18" s="40">
        <v>6962.33</v>
      </c>
    </row>
    <row r="19" spans="1:2" x14ac:dyDescent="0.25">
      <c r="A19" s="39">
        <v>42600</v>
      </c>
      <c r="B19" s="41">
        <v>6781.89</v>
      </c>
    </row>
    <row r="20" spans="1:2" x14ac:dyDescent="0.25">
      <c r="A20" s="38">
        <v>42601</v>
      </c>
      <c r="B20" s="40">
        <v>7786.53</v>
      </c>
    </row>
    <row r="21" spans="1:2" x14ac:dyDescent="0.25">
      <c r="A21" s="39">
        <v>42602</v>
      </c>
      <c r="B21" s="41">
        <v>7057.06</v>
      </c>
    </row>
    <row r="22" spans="1:2" x14ac:dyDescent="0.25">
      <c r="A22" s="38">
        <v>42603</v>
      </c>
      <c r="B22" s="40">
        <v>3876.99</v>
      </c>
    </row>
    <row r="23" spans="1:2" x14ac:dyDescent="0.25">
      <c r="A23" s="39">
        <v>42604</v>
      </c>
      <c r="B23" s="41">
        <v>9079.7000000000007</v>
      </c>
    </row>
    <row r="24" spans="1:2" x14ac:dyDescent="0.25">
      <c r="A24" s="38">
        <v>42605</v>
      </c>
      <c r="B24" s="40">
        <v>7281.83</v>
      </c>
    </row>
    <row r="25" spans="1:2" x14ac:dyDescent="0.25">
      <c r="A25" s="39">
        <v>42606</v>
      </c>
      <c r="B25" s="41">
        <v>9093.61</v>
      </c>
    </row>
    <row r="26" spans="1:2" x14ac:dyDescent="0.25">
      <c r="A26" s="38">
        <v>42607</v>
      </c>
      <c r="B26" s="40">
        <v>7948.23</v>
      </c>
    </row>
    <row r="27" spans="1:2" x14ac:dyDescent="0.25">
      <c r="A27" s="39">
        <v>42608</v>
      </c>
      <c r="B27" s="41">
        <v>6436.09</v>
      </c>
    </row>
    <row r="28" spans="1:2" x14ac:dyDescent="0.25">
      <c r="A28" s="38">
        <v>42609</v>
      </c>
      <c r="B28" s="40">
        <v>6971.29</v>
      </c>
    </row>
    <row r="29" spans="1:2" x14ac:dyDescent="0.25">
      <c r="A29" s="39">
        <v>42610</v>
      </c>
      <c r="B29" s="41">
        <v>4630.38</v>
      </c>
    </row>
    <row r="30" spans="1:2" x14ac:dyDescent="0.25">
      <c r="A30" s="38">
        <v>42611</v>
      </c>
      <c r="B30" s="40">
        <v>10428.950000000001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E34"/>
  <sheetViews>
    <sheetView zoomScaleNormal="100" workbookViewId="0">
      <selection activeCell="D16" sqref="D16"/>
    </sheetView>
  </sheetViews>
  <sheetFormatPr defaultRowHeight="15.6" x14ac:dyDescent="0.25"/>
  <cols>
    <col min="1" max="1" width="11" style="12" bestFit="1" customWidth="1"/>
    <col min="2" max="4" width="6.88671875" style="13" customWidth="1"/>
    <col min="5" max="5" width="9" style="55"/>
  </cols>
  <sheetData>
    <row r="1" spans="1:5" ht="17.399999999999999" x14ac:dyDescent="0.25">
      <c r="A1" s="24" t="s">
        <v>14</v>
      </c>
      <c r="B1" s="27" t="s">
        <v>17</v>
      </c>
      <c r="C1" s="27" t="s">
        <v>18</v>
      </c>
      <c r="D1" s="27" t="s">
        <v>19</v>
      </c>
      <c r="E1" s="27" t="s">
        <v>17</v>
      </c>
    </row>
    <row r="2" spans="1:5" ht="17.399999999999999" x14ac:dyDescent="0.25">
      <c r="A2" s="25">
        <v>39085</v>
      </c>
      <c r="B2" s="28">
        <v>9612</v>
      </c>
      <c r="C2" s="28">
        <v>4088.7</v>
      </c>
      <c r="D2" s="28">
        <v>4710.42</v>
      </c>
      <c r="E2" s="27" t="s">
        <v>18</v>
      </c>
    </row>
    <row r="3" spans="1:5" ht="17.399999999999999" x14ac:dyDescent="0.25">
      <c r="A3" s="26">
        <v>39086</v>
      </c>
      <c r="B3" s="29">
        <v>3096</v>
      </c>
      <c r="C3" s="29">
        <v>16116.099999999999</v>
      </c>
      <c r="D3" s="29">
        <v>6019.2</v>
      </c>
      <c r="E3" s="27" t="s">
        <v>19</v>
      </c>
    </row>
    <row r="4" spans="1:5" ht="15" x14ac:dyDescent="0.25">
      <c r="A4" s="25">
        <v>39087</v>
      </c>
      <c r="B4" s="28">
        <v>2245.3199999999997</v>
      </c>
      <c r="C4" s="28">
        <v>2088</v>
      </c>
      <c r="D4" s="28">
        <v>3317.6</v>
      </c>
    </row>
    <row r="5" spans="1:5" ht="15" x14ac:dyDescent="0.25">
      <c r="A5" s="26">
        <v>39088</v>
      </c>
      <c r="B5" s="29">
        <v>15225.08</v>
      </c>
      <c r="C5" s="29">
        <v>2916</v>
      </c>
      <c r="D5" s="29">
        <v>1725.5</v>
      </c>
    </row>
    <row r="6" spans="1:5" ht="15" x14ac:dyDescent="0.25">
      <c r="A6" s="25">
        <v>39089</v>
      </c>
      <c r="B6" s="28">
        <v>3168</v>
      </c>
      <c r="C6" s="28">
        <v>5991.48</v>
      </c>
      <c r="D6" s="28">
        <v>11768.64</v>
      </c>
    </row>
    <row r="7" spans="1:5" ht="15" x14ac:dyDescent="0.25">
      <c r="A7" s="26">
        <v>39090</v>
      </c>
      <c r="B7" s="29">
        <v>277.2</v>
      </c>
      <c r="C7" s="29">
        <v>1219.68</v>
      </c>
      <c r="D7" s="29">
        <v>2897.84</v>
      </c>
    </row>
    <row r="8" spans="1:5" ht="15" x14ac:dyDescent="0.25">
      <c r="A8" s="25">
        <v>39091</v>
      </c>
      <c r="B8" s="28">
        <v>2871</v>
      </c>
      <c r="C8" s="28">
        <v>3340.7999999999997</v>
      </c>
      <c r="D8" s="28">
        <v>3180.6</v>
      </c>
    </row>
    <row r="9" spans="1:5" ht="15" x14ac:dyDescent="0.25">
      <c r="A9" s="26">
        <v>39092</v>
      </c>
      <c r="B9" s="29">
        <v>11194.56</v>
      </c>
      <c r="C9" s="29">
        <v>2271.06</v>
      </c>
      <c r="D9" s="29">
        <v>2762.76</v>
      </c>
    </row>
    <row r="10" spans="1:5" ht="15" x14ac:dyDescent="0.25">
      <c r="A10" s="25">
        <v>39093</v>
      </c>
      <c r="B10" s="28">
        <v>2616.6</v>
      </c>
      <c r="C10" s="28">
        <v>8679.6999999999989</v>
      </c>
      <c r="D10" s="28">
        <v>9099.36</v>
      </c>
    </row>
    <row r="11" spans="1:5" ht="15" x14ac:dyDescent="0.25">
      <c r="A11" s="26">
        <v>39094</v>
      </c>
      <c r="B11" s="29">
        <v>1049.76</v>
      </c>
      <c r="C11" s="29">
        <v>2958.12</v>
      </c>
      <c r="D11" s="29">
        <v>9687.6</v>
      </c>
    </row>
    <row r="12" spans="1:5" ht="15" x14ac:dyDescent="0.25">
      <c r="A12" s="25">
        <v>39095</v>
      </c>
      <c r="B12" s="28">
        <v>6264</v>
      </c>
      <c r="C12" s="28">
        <v>1044</v>
      </c>
      <c r="D12" s="28">
        <v>3959.2799999999997</v>
      </c>
    </row>
    <row r="13" spans="1:5" ht="15" x14ac:dyDescent="0.25">
      <c r="A13" s="26">
        <v>39096</v>
      </c>
      <c r="B13" s="29">
        <v>423.4</v>
      </c>
      <c r="C13" s="29">
        <v>2827.5</v>
      </c>
      <c r="D13" s="29">
        <v>7160.4</v>
      </c>
    </row>
    <row r="14" spans="1:5" ht="15" x14ac:dyDescent="0.25">
      <c r="A14" s="25">
        <v>39097</v>
      </c>
      <c r="B14" s="28">
        <v>8778</v>
      </c>
      <c r="C14" s="28">
        <v>5217.2999999999993</v>
      </c>
      <c r="D14" s="28">
        <v>2691.36</v>
      </c>
    </row>
    <row r="15" spans="1:5" ht="15" x14ac:dyDescent="0.25">
      <c r="A15" s="26">
        <v>39098</v>
      </c>
      <c r="B15" s="29">
        <v>12423.6</v>
      </c>
      <c r="C15" s="29">
        <v>5063.8499999999995</v>
      </c>
      <c r="D15" s="29">
        <v>3491.6</v>
      </c>
    </row>
    <row r="16" spans="1:5" ht="15" x14ac:dyDescent="0.25">
      <c r="A16" s="25">
        <v>39099</v>
      </c>
      <c r="B16" s="28">
        <v>4885.92</v>
      </c>
      <c r="C16" s="28">
        <v>3212.9</v>
      </c>
      <c r="D16" s="28">
        <v>4959</v>
      </c>
    </row>
    <row r="17" spans="1:4" ht="15" x14ac:dyDescent="0.25">
      <c r="A17" s="26">
        <v>39100</v>
      </c>
      <c r="B17" s="29">
        <v>5713.89</v>
      </c>
      <c r="C17" s="29">
        <v>2394</v>
      </c>
      <c r="D17" s="29">
        <v>3697.5</v>
      </c>
    </row>
    <row r="18" spans="1:4" ht="15" x14ac:dyDescent="0.25">
      <c r="A18" s="25">
        <v>39101</v>
      </c>
      <c r="B18" s="28">
        <v>10252.799999999999</v>
      </c>
      <c r="C18" s="28">
        <v>3857.7599999999998</v>
      </c>
      <c r="D18" s="28">
        <v>6120</v>
      </c>
    </row>
    <row r="19" spans="1:4" ht="15" x14ac:dyDescent="0.25">
      <c r="A19" s="26">
        <v>39102</v>
      </c>
      <c r="B19" s="29">
        <v>3643.2000000000003</v>
      </c>
      <c r="C19" s="29">
        <v>5469.7499999999991</v>
      </c>
      <c r="D19" s="29">
        <v>1123.2</v>
      </c>
    </row>
    <row r="20" spans="1:4" ht="15" x14ac:dyDescent="0.25">
      <c r="A20" s="25">
        <v>39103</v>
      </c>
      <c r="B20" s="28">
        <v>1345.5</v>
      </c>
      <c r="C20" s="28">
        <v>15942.679999999998</v>
      </c>
      <c r="D20" s="28">
        <v>5014.1000000000004</v>
      </c>
    </row>
    <row r="21" spans="1:4" ht="15" x14ac:dyDescent="0.25">
      <c r="A21" s="26">
        <v>39104</v>
      </c>
      <c r="B21" s="29">
        <v>4815.3599999999997</v>
      </c>
      <c r="C21" s="29">
        <v>15284.88</v>
      </c>
      <c r="D21" s="29">
        <v>11286</v>
      </c>
    </row>
    <row r="22" spans="1:4" ht="15" x14ac:dyDescent="0.25">
      <c r="A22" s="25">
        <v>39105</v>
      </c>
      <c r="B22" s="28">
        <v>8658</v>
      </c>
      <c r="C22" s="28">
        <v>4071.6</v>
      </c>
      <c r="D22" s="28">
        <v>3128.4000000000005</v>
      </c>
    </row>
    <row r="23" spans="1:4" ht="15" x14ac:dyDescent="0.25">
      <c r="A23" s="26">
        <v>39106</v>
      </c>
      <c r="B23" s="29">
        <v>8832</v>
      </c>
      <c r="C23" s="29">
        <v>6960.7199999999993</v>
      </c>
      <c r="D23" s="29">
        <v>9135</v>
      </c>
    </row>
    <row r="24" spans="1:4" ht="15" x14ac:dyDescent="0.25">
      <c r="A24" s="25">
        <v>39107</v>
      </c>
      <c r="B24" s="28">
        <v>2296.1999999999998</v>
      </c>
      <c r="C24" s="28">
        <v>2214.0000000000005</v>
      </c>
      <c r="D24" s="28">
        <v>17342</v>
      </c>
    </row>
    <row r="25" spans="1:4" ht="15" x14ac:dyDescent="0.25">
      <c r="A25" s="26">
        <v>39108</v>
      </c>
      <c r="B25" s="29">
        <v>16738.8</v>
      </c>
      <c r="C25" s="29">
        <v>2552</v>
      </c>
      <c r="D25" s="29">
        <v>4802.4000000000005</v>
      </c>
    </row>
    <row r="26" spans="1:4" ht="15" x14ac:dyDescent="0.25">
      <c r="A26" s="25">
        <v>39109</v>
      </c>
      <c r="B26" s="28">
        <v>3416.4</v>
      </c>
      <c r="C26" s="28">
        <v>3833.9999999999995</v>
      </c>
      <c r="D26" s="28">
        <v>3810.24</v>
      </c>
    </row>
    <row r="27" spans="1:4" ht="15" x14ac:dyDescent="0.25">
      <c r="A27" s="26">
        <v>39110</v>
      </c>
      <c r="B27" s="29">
        <v>1128.5999999999999</v>
      </c>
      <c r="C27" s="29">
        <v>5411.2</v>
      </c>
      <c r="D27" s="29">
        <v>744.4799999999999</v>
      </c>
    </row>
    <row r="28" spans="1:4" ht="15" x14ac:dyDescent="0.25">
      <c r="A28" s="25">
        <v>39111</v>
      </c>
      <c r="B28" s="28">
        <v>11803</v>
      </c>
      <c r="C28" s="28">
        <v>10316.880000000001</v>
      </c>
      <c r="D28" s="28">
        <v>5340</v>
      </c>
    </row>
    <row r="29" spans="1:4" ht="15" x14ac:dyDescent="0.25">
      <c r="A29" s="26">
        <v>39112</v>
      </c>
      <c r="B29" s="29">
        <v>14824.42</v>
      </c>
      <c r="C29" s="29">
        <v>19853.599999999999</v>
      </c>
      <c r="D29" s="29">
        <v>9113.4</v>
      </c>
    </row>
    <row r="30" spans="1:4" ht="15" x14ac:dyDescent="0.25">
      <c r="A30" s="25">
        <v>39113</v>
      </c>
      <c r="B30" s="28">
        <v>2320</v>
      </c>
      <c r="C30" s="28">
        <v>1726.6</v>
      </c>
      <c r="D30" s="28">
        <v>12950.4</v>
      </c>
    </row>
    <row r="31" spans="1:4" ht="15" x14ac:dyDescent="0.25">
      <c r="A31" s="26">
        <v>39114</v>
      </c>
      <c r="B31" s="29">
        <v>3455.9999999999995</v>
      </c>
      <c r="C31" s="29">
        <v>3318.8999999999996</v>
      </c>
      <c r="D31" s="29">
        <v>8419.4</v>
      </c>
    </row>
    <row r="32" spans="1:4" ht="15" x14ac:dyDescent="0.25">
      <c r="A32" s="25">
        <v>39115</v>
      </c>
      <c r="B32" s="28">
        <v>4176</v>
      </c>
      <c r="C32" s="28">
        <v>5776.7999999999993</v>
      </c>
      <c r="D32" s="28">
        <v>14232.4</v>
      </c>
    </row>
    <row r="33" spans="1:4" ht="15" x14ac:dyDescent="0.25">
      <c r="A33" s="26">
        <v>39116</v>
      </c>
      <c r="B33" s="29">
        <v>2361.6000000000004</v>
      </c>
      <c r="C33" s="29">
        <v>5555.88</v>
      </c>
      <c r="D33" s="29">
        <v>7449.5999999999995</v>
      </c>
    </row>
    <row r="34" spans="1:4" ht="15" x14ac:dyDescent="0.25">
      <c r="A34" s="25">
        <v>39117</v>
      </c>
      <c r="B34" s="28">
        <v>7561.44</v>
      </c>
      <c r="C34" s="28">
        <v>3960</v>
      </c>
      <c r="D34" s="28">
        <v>512.64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案例1</vt:lpstr>
      <vt:lpstr>案例1演示</vt:lpstr>
      <vt:lpstr>offset</vt:lpstr>
      <vt:lpstr>案例2</vt:lpstr>
      <vt:lpstr>案例2 演示</vt:lpstr>
      <vt:lpstr>案例4</vt:lpstr>
      <vt:lpstr>案例5</vt:lpstr>
      <vt:lpstr>案例6</vt:lpstr>
      <vt:lpstr>案例7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杨倩</dc:creator>
  <cp:lastModifiedBy>sunbin</cp:lastModifiedBy>
  <dcterms:created xsi:type="dcterms:W3CDTF">2017-05-13T08:29:05Z</dcterms:created>
  <dcterms:modified xsi:type="dcterms:W3CDTF">2019-05-15T01:46:29Z</dcterms:modified>
</cp:coreProperties>
</file>