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codeName="ThisWorkbook" autoCompressPictures="0"/>
  <xr:revisionPtr revIDLastSave="0" documentId="13_ncr:1_{5A401298-3EE6-4DF9-A243-49841514349D}" xr6:coauthVersionLast="47" xr6:coauthVersionMax="47" xr10:uidLastSave="{00000000-0000-0000-0000-000000000000}"/>
  <bookViews>
    <workbookView xWindow="-108" yWindow="-108" windowWidth="23256" windowHeight="12720" tabRatio="894" firstSheet="6" activeTab="13" xr2:uid="{00000000-000D-0000-FFFF-FFFF00000000}"/>
  </bookViews>
  <sheets>
    <sheet name="1a-Identification Projet" sheetId="39" r:id="rId1"/>
    <sheet name="1b- Besoin capturé" sheetId="95" r:id="rId2"/>
    <sheet name="2a-OBS" sheetId="40" r:id="rId3"/>
    <sheet name="2b-PBS" sheetId="91" r:id="rId4"/>
    <sheet name="2c-WBS" sheetId="90" r:id="rId5"/>
    <sheet name="2d-Planning Initial" sheetId="92" r:id="rId6"/>
    <sheet name="23a Risques-Opportunités" sheetId="82" r:id="rId7"/>
    <sheet name="23b- Principaux évènements" sheetId="42" r:id="rId8"/>
    <sheet name="23c Actions" sheetId="74" r:id="rId9"/>
    <sheet name="23d Decisions" sheetId="73" r:id="rId10"/>
    <sheet name="23e Documents projet" sheetId="86" r:id="rId11"/>
    <sheet name="23f Livrables projet" sheetId="89" r:id="rId12"/>
    <sheet name="3a-Planning courant" sheetId="93" r:id="rId13"/>
    <sheet name="4-Bilan" sheetId="96" r:id="rId14"/>
    <sheet name="Cartouche" sheetId="97" r:id="rId15"/>
  </sheets>
  <definedNames>
    <definedName name="_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a36290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xlnm._FilterDatabase" localSheetId="1" hidden="1">'1b- Besoin capturé'!#REF!</definedName>
    <definedName name="_xlnm._FilterDatabase" localSheetId="8" hidden="1">'23c Actions'!$A$7:$G$10</definedName>
    <definedName name="_xlnm._FilterDatabase" localSheetId="9" hidden="1">'23d Decisions'!#REF!</definedName>
    <definedName name="_xlnm._FilterDatabase" localSheetId="10" hidden="1">'23e Documents projet'!#REF!</definedName>
    <definedName name="_xlnm._FilterDatabase" localSheetId="11" hidden="1">'23f Livrables projet'!#REF!</definedName>
    <definedName name="_xlnm._FilterDatabase" localSheetId="13" hidden="1">'4-Bilan'!#REF!</definedName>
    <definedName name="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a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aa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dmin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2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dmin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eafe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e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efe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re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b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RRJ_NAV.2.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fgg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eaae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ery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PG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rer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yr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FC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fqsdf" hidden="1">{#N/A,#N/A,TRUE,"Page de garde";#N/A,#N/A,TRUE,"0.1 Fiche descriptive";#N/A,#N/A,TRUE,"0.2 Organisation";#N/A,#N/A,TRUE,"0.3 Base documentaire";#N/A,#N/A,TRUE,"1.1 Faits Marquants";#N/A,#N/A,TRUE,"1.2 Décisions-Actions";#N/A,#N/A,TRUE,"2.1 Planning  (automatique)";#N/A,#N/A,TRUE,"2.2 Jalons (Courbe à 45°)";#N/A,#N/A,TRUE,"2.3 IMD - IRD PM";#N/A,#N/A,TRUE,"2.4 Suivi par Jalons";#N/A,#N/A,TRUE,"2.6 Obligations Client";#N/A,#N/A,TRUE,"3.1 Risques";#N/A,#N/A,TRUE,"3.2 Opportunités";#N/A,#N/A,TRUE,"8.1 COP-CEP ";#N/A,#N/A,TRUE,"8.2.1 Synthèse CPE CPP Etude";#N/A,#N/A,TRUE,"8.2.2 Synthèse CPE CPP Série";#N/A,#N/A,TRUE,"8.2.3 Synthèse CPE CPP TOTAL";#N/A,#N/A,TRUE,"8.3 CPE-CPP par lots";#N/A,#N/A,TRUE,"8.4 Courbe dépenses CPR-PPS";#N/A,#N/A,TRUE,"8.5 Situation financière";#N/A,#N/A,TRUE,"8.6 Rentabilité à terminaison"}</definedName>
    <definedName name="gg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gh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GRAPH_EVOL_SHIPSE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hjkh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HU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IVV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KCC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MO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NDXKTMDR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newname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QQQQQQQ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RRJ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rtg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s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B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Entreprises." hidden="1">{#N/A,#N/A,FALSE,"RCM";#N/A,#N/A,FALSE,"TME";#N/A,#N/A,FALSE,"TCAR";#N/A,#N/A,FALSE,"TCM";#N/A,#N/A,FALSE,"TCO";#N/A,#N/A,FALSE,"ANG";#N/A,#N/A,FALSE,"LAS";#N/A,#N/A,FALSE,"POL";#N/A,#N/A,FALSE,"TTS";#N/A,#N/A,FALSE,"TTE";#N/A,#N/A,FALSE,"TMX";#N/A,#N/A,FALSE,"TDA";#N/A,#N/A,FALSE,"BC";#N/A,#N/A,FALSE,"AUX";#N/A,#N/A,FALSE,"AJU1";#N/A,#N/A,FALSE,"AJU2";#N/A,#N/A,FALSE,"AJU3"}</definedName>
    <definedName name="wrn.poles." hidden="1">{#N/A,#N/A,FALSE,"Branche";#N/A,#N/A,FALSE,"Electromagnétisme";#N/A,#N/A,FALSE,"Optronique";#N/A,#N/A,FALSE,"Simulation";#N/A,#N/A,FALSE,"Tubes";#N/A,#N/A,FALSE,"Armement";#N/A,#N/A,FALSE,"Génération";#N/A,#N/A,FALSE,"Ajustements"}</definedName>
    <definedName name="wrn.Rap1.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DG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wrn.tdb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MIG29." hidden="1">{#N/A,#N/A,TRUE,"Page de garde";#N/A,#N/A,TRUE,"0.1 Fiche descriptive";#N/A,#N/A,TRUE,"0.2 Organisation";#N/A,#N/A,TRUE,"0.3 Base documentaire";#N/A,#N/A,TRUE,"1.1 Faits Marquants";#N/A,#N/A,TRUE,"1.2 Décisions-Actions";#N/A,#N/A,TRUE,"2.1 Planning  (automatique)";#N/A,#N/A,TRUE,"2.2 Jalons (Courbe à 45°)";#N/A,#N/A,TRUE,"2.3 IMD - IRD PM";#N/A,#N/A,TRUE,"2.4 Suivi par Jalons";#N/A,#N/A,TRUE,"2.6 Obligations Client";#N/A,#N/A,TRUE,"3.1 Risques";#N/A,#N/A,TRUE,"3.2 Opportunités";#N/A,#N/A,TRUE,"8.1 COP-CEP ";#N/A,#N/A,TRUE,"8.2.1 Synthèse CPE CPP Etude";#N/A,#N/A,TRUE,"8.2.2 Synthèse CPE CPP Série";#N/A,#N/A,TRUE,"8.2.3 Synthèse CPE CPP TOTAL";#N/A,#N/A,TRUE,"8.3 CPE-CPP par lots";#N/A,#N/A,TRUE,"8.4 Courbe dépenses CPR-PPS";#N/A,#N/A,TRUE,"8.5 Situation financière";#N/A,#N/A,TRUE,"8.6 Rentabilité à terminaison"}</definedName>
    <definedName name="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xx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xxx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xxx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y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z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96" l="1"/>
  <c r="G2" i="96"/>
  <c r="A1" i="96" s="1"/>
  <c r="G3" i="96"/>
  <c r="K3" i="93" l="1"/>
  <c r="K2" i="93"/>
  <c r="B1" i="93" s="1"/>
  <c r="K1" i="93"/>
  <c r="M26" i="93"/>
  <c r="M25" i="93"/>
  <c r="M24" i="93"/>
  <c r="M23" i="93"/>
  <c r="M22" i="93"/>
  <c r="M21" i="93"/>
  <c r="M20" i="93"/>
  <c r="M19" i="93"/>
  <c r="M18" i="93"/>
  <c r="M17" i="93"/>
  <c r="M16" i="93"/>
  <c r="M15" i="93"/>
  <c r="M14" i="93"/>
  <c r="M13" i="93"/>
  <c r="M12" i="93"/>
  <c r="M11" i="93"/>
  <c r="M10" i="93"/>
  <c r="L9" i="93"/>
  <c r="K9" i="93"/>
  <c r="I9" i="93"/>
  <c r="H9" i="93"/>
  <c r="E9" i="93"/>
  <c r="D9" i="93"/>
  <c r="M9" i="93" l="1"/>
  <c r="G3" i="95" l="1"/>
  <c r="G2" i="95"/>
  <c r="G1" i="95"/>
  <c r="K3" i="92"/>
  <c r="K2" i="92"/>
  <c r="K1" i="92"/>
  <c r="K3" i="91"/>
  <c r="K2" i="91"/>
  <c r="K1" i="91"/>
  <c r="K3" i="90"/>
  <c r="K2" i="90"/>
  <c r="K1" i="90"/>
  <c r="C12" i="82"/>
  <c r="E11" i="82"/>
  <c r="E10" i="82"/>
  <c r="E9" i="82"/>
  <c r="E8" i="82"/>
  <c r="E7" i="82"/>
  <c r="E19" i="82"/>
  <c r="E18" i="82"/>
  <c r="E17" i="82"/>
  <c r="E16" i="82"/>
  <c r="D3" i="89"/>
  <c r="D2" i="89"/>
  <c r="A1" i="89" s="1"/>
  <c r="D1" i="89"/>
  <c r="I3" i="86"/>
  <c r="I2" i="86"/>
  <c r="A1" i="86" s="1"/>
  <c r="I1" i="86"/>
  <c r="C21" i="82"/>
  <c r="J1" i="73"/>
  <c r="J2" i="73"/>
  <c r="A1" i="73" s="1"/>
  <c r="J3" i="73"/>
  <c r="I1" i="74"/>
  <c r="I2" i="74"/>
  <c r="A1" i="74" s="1"/>
  <c r="I3" i="74"/>
  <c r="F1" i="82"/>
  <c r="F2" i="82"/>
  <c r="A1" i="82" s="1"/>
  <c r="F3" i="82"/>
  <c r="E20" i="82"/>
  <c r="E21" i="82"/>
  <c r="B1" i="42"/>
  <c r="B2" i="42"/>
  <c r="B3" i="42"/>
  <c r="K1" i="40"/>
  <c r="K2" i="40"/>
  <c r="K3" i="40"/>
  <c r="E12" i="82" l="1"/>
</calcChain>
</file>

<file path=xl/sharedStrings.xml><?xml version="1.0" encoding="utf-8"?>
<sst xmlns="http://schemas.openxmlformats.org/spreadsheetml/2006/main" count="752" uniqueCount="432">
  <si>
    <t>Responsable</t>
  </si>
  <si>
    <t>N°</t>
  </si>
  <si>
    <t>Période couverte par le dossier</t>
  </si>
  <si>
    <t>Liste de diffusion</t>
  </si>
  <si>
    <t>POINTS POSITIFS</t>
  </si>
  <si>
    <t>POINTS NEGATIFS / ALERTES</t>
  </si>
  <si>
    <t>Type</t>
  </si>
  <si>
    <t>Num</t>
  </si>
  <si>
    <t>Resp</t>
  </si>
  <si>
    <t>Description du risque</t>
  </si>
  <si>
    <t>Plan d'action et commentaires</t>
  </si>
  <si>
    <t>Montant brut</t>
  </si>
  <si>
    <t>Prob.</t>
  </si>
  <si>
    <t>Montant pondéré</t>
  </si>
  <si>
    <t>Date d'ouverture</t>
  </si>
  <si>
    <t>Date fermeture</t>
  </si>
  <si>
    <t>Objectifs du projet</t>
  </si>
  <si>
    <t>Projet</t>
  </si>
  <si>
    <t>Poid brut</t>
  </si>
  <si>
    <t>Poid pondéré</t>
  </si>
  <si>
    <t>JUSTIFICATION</t>
  </si>
  <si>
    <t>Applicable :O/N</t>
  </si>
  <si>
    <t>O</t>
  </si>
  <si>
    <t>Date d'applicabilité</t>
  </si>
  <si>
    <t>Date de fin d'applicabilité</t>
  </si>
  <si>
    <t>Motif de fin d'applicabilité</t>
  </si>
  <si>
    <r>
      <t xml:space="preserve"> </t>
    </r>
    <r>
      <rPr>
        <b/>
        <sz val="10"/>
        <rFont val="Arial"/>
        <family val="2"/>
      </rPr>
      <t xml:space="preserve">DESCRIPTION </t>
    </r>
  </si>
  <si>
    <t>reference Tableau de bord</t>
  </si>
  <si>
    <t>Titre</t>
  </si>
  <si>
    <t>Description/ objectif</t>
  </si>
  <si>
    <t>Référence</t>
  </si>
  <si>
    <t>Indice</t>
  </si>
  <si>
    <t>Hyperlien</t>
  </si>
  <si>
    <t>date prévue de dispo</t>
  </si>
  <si>
    <t>date effective
 de dispo</t>
  </si>
  <si>
    <t>Status</t>
  </si>
  <si>
    <t>à realiser</t>
  </si>
  <si>
    <t>&gt;&gt;&gt; Documents en entrée</t>
  </si>
  <si>
    <t>&gt;&gt;&gt; Documents en sortie</t>
  </si>
  <si>
    <t>Intitulé livrable</t>
  </si>
  <si>
    <t>Description Livrable</t>
  </si>
  <si>
    <t xml:space="preserve">date prévue </t>
  </si>
  <si>
    <t>WP0 Capture Besoin</t>
  </si>
  <si>
    <t>WP1 Pilotage Projet</t>
  </si>
  <si>
    <t xml:space="preserve">                    OBS
WBS</t>
  </si>
  <si>
    <t>R</t>
  </si>
  <si>
    <t>A</t>
  </si>
  <si>
    <t>C</t>
  </si>
  <si>
    <t>R: Responsable</t>
  </si>
  <si>
    <t>C: Contributeur</t>
  </si>
  <si>
    <t>A: Approbateur</t>
  </si>
  <si>
    <t xml:space="preserve">    &gt;&gt;&gt; dossier Client</t>
  </si>
  <si>
    <t xml:space="preserve">    &gt;&gt;&gt; Document de reference</t>
  </si>
  <si>
    <t>Cours JAVA</t>
  </si>
  <si>
    <t>validé</t>
  </si>
  <si>
    <t>Dossier produit à Réaliser</t>
  </si>
  <si>
    <t>Expression du besoin</t>
  </si>
  <si>
    <t>Structuration projet</t>
  </si>
  <si>
    <t>suivi projet</t>
  </si>
  <si>
    <t>Bilan</t>
  </si>
  <si>
    <t xml:space="preserve">    &gt;&gt;&gt; livrables projet</t>
  </si>
  <si>
    <t>Dossier de conceptionSolution</t>
  </si>
  <si>
    <t>Dossier des tests solution</t>
  </si>
  <si>
    <t>Résultat de Test SOLUTION V1</t>
  </si>
  <si>
    <t>Dossier de conception A1</t>
  </si>
  <si>
    <t>Dossier de test A1</t>
  </si>
  <si>
    <t>Resultat de Test A1 V1</t>
  </si>
  <si>
    <t>Dossier de conception A2</t>
  </si>
  <si>
    <t>Dossier de conception A3</t>
  </si>
  <si>
    <t>Resultat Test A3 V1</t>
  </si>
  <si>
    <t>Resultat Test A2 V1</t>
  </si>
  <si>
    <t xml:space="preserve">    &gt;&gt;&gt; Documents developpement solution</t>
  </si>
  <si>
    <t xml:space="preserve">    &gt;&gt;&gt; Documents Utilisateurs</t>
  </si>
  <si>
    <t>Solution User manual</t>
  </si>
  <si>
    <t>RP</t>
  </si>
  <si>
    <t>RCI</t>
  </si>
  <si>
    <t>RD1</t>
  </si>
  <si>
    <t>RD2</t>
  </si>
  <si>
    <t>CLIENT</t>
  </si>
  <si>
    <t>&gt;&gt;&gt; Livrables en sortie</t>
  </si>
  <si>
    <t>Nom de la tâche</t>
  </si>
  <si>
    <t>Prédécesseurs</t>
  </si>
  <si>
    <t>Noms ressources</t>
  </si>
  <si>
    <t>Travail restant</t>
  </si>
  <si>
    <t xml:space="preserve">   Capture Besoin</t>
  </si>
  <si>
    <t>RP[50%];RCI[50%]</t>
  </si>
  <si>
    <t xml:space="preserve">   Structuration projet</t>
  </si>
  <si>
    <t xml:space="preserve">   Suivi Projet</t>
  </si>
  <si>
    <t>RP[10%]</t>
  </si>
  <si>
    <t xml:space="preserve">   Bilan Projet</t>
  </si>
  <si>
    <t>4;14</t>
  </si>
  <si>
    <t xml:space="preserve">   Définition Solution</t>
  </si>
  <si>
    <t>RCI;RP[5%]</t>
  </si>
  <si>
    <t xml:space="preserve">   Définition A1</t>
  </si>
  <si>
    <t xml:space="preserve">   Developpement A11</t>
  </si>
  <si>
    <t xml:space="preserve">   Développement A12</t>
  </si>
  <si>
    <t xml:space="preserve">   Développement A13</t>
  </si>
  <si>
    <t xml:space="preserve">   Intégration A1</t>
  </si>
  <si>
    <t>10;9;8</t>
  </si>
  <si>
    <t xml:space="preserve">   Développement A2</t>
  </si>
  <si>
    <t xml:space="preserve">   Développement A3</t>
  </si>
  <si>
    <t xml:space="preserve">   Intégration Solution</t>
  </si>
  <si>
    <t>13;12;11</t>
  </si>
  <si>
    <t xml:space="preserve">   livraison Besoin</t>
  </si>
  <si>
    <t xml:space="preserve">   Livraison Structuration Projet</t>
  </si>
  <si>
    <t xml:space="preserve">   Livraison Solution</t>
  </si>
  <si>
    <t xml:space="preserve">   Livraison Bilan</t>
  </si>
  <si>
    <t>Description de l'action</t>
  </si>
  <si>
    <t>Date prévue initiale</t>
  </si>
  <si>
    <t>Date prévue courante</t>
  </si>
  <si>
    <t>Etat de l'action</t>
  </si>
  <si>
    <t>Date de cloture</t>
  </si>
  <si>
    <t>Preuve de cloture</t>
  </si>
  <si>
    <t>Commentaire</t>
  </si>
  <si>
    <t>Date d'enregistrement</t>
  </si>
  <si>
    <t>Description Exigence</t>
  </si>
  <si>
    <t>Contexte Client</t>
  </si>
  <si>
    <t>Exigences Client</t>
  </si>
  <si>
    <t>Responsable Dossier</t>
  </si>
  <si>
    <t>Titre Exigence</t>
  </si>
  <si>
    <t>Explication</t>
  </si>
  <si>
    <t>Categorie</t>
  </si>
  <si>
    <t>Gestion de projet</t>
  </si>
  <si>
    <t>Developement Projet</t>
  </si>
  <si>
    <t>DP001</t>
  </si>
  <si>
    <t>GP001</t>
  </si>
  <si>
    <t>S</t>
  </si>
  <si>
    <t>Date de mise à jour</t>
  </si>
  <si>
    <t>ID d'exigence</t>
  </si>
  <si>
    <t>Criticité (Obligatioire/ Souhaitée/exemple)</t>
  </si>
  <si>
    <t>Methode d'acceptation</t>
  </si>
  <si>
    <t>Analyse critique du déroulement du projet</t>
  </si>
  <si>
    <t>Mise en perspectives pour les projets futurs</t>
  </si>
  <si>
    <t>Leçons apprises</t>
  </si>
  <si>
    <t>Début initial prévu</t>
  </si>
  <si>
    <t>Début réel</t>
  </si>
  <si>
    <t>Travail effectué</t>
  </si>
  <si>
    <t>Planning courant</t>
  </si>
  <si>
    <t>Travail initial prévu (hr)</t>
  </si>
  <si>
    <t>Planning Initial</t>
  </si>
  <si>
    <t>Ecart de travail</t>
  </si>
  <si>
    <t>NA</t>
  </si>
  <si>
    <t>Fin initiale prévue</t>
  </si>
  <si>
    <t>Fin réelle</t>
  </si>
  <si>
    <t>Ecart de travail (effectué+ restant)- initial</t>
  </si>
  <si>
    <t>ID de la tâche</t>
  </si>
  <si>
    <t xml:space="preserve">                    PBS
WBS</t>
  </si>
  <si>
    <t>x</t>
  </si>
  <si>
    <t>referentiel du besoin</t>
  </si>
  <si>
    <t>Tableaux de bords</t>
  </si>
  <si>
    <t>Reférentiel projet</t>
  </si>
  <si>
    <t xml:space="preserve">Description de l'opportunité </t>
  </si>
  <si>
    <t xml:space="preserve">Canevas réalisé par </t>
  </si>
  <si>
    <t>Gilles LEPINARD</t>
  </si>
  <si>
    <t>2021-10</t>
  </si>
  <si>
    <t>Version</t>
  </si>
  <si>
    <t>Sractch OS</t>
  </si>
  <si>
    <t>BERLIN Florian</t>
  </si>
  <si>
    <t>DP000</t>
  </si>
  <si>
    <t>L'Os doit être développé en C</t>
  </si>
  <si>
    <t>L’Os doit utiliser un fichier nommé d0 qui jouera le rôle de disque dur</t>
  </si>
  <si>
    <t>DP002</t>
  </si>
  <si>
    <t>DP003</t>
  </si>
  <si>
    <t>L'Os doit être constitué de 5 couches: les blocs, les inondes, les utilisateurs, les fichiers, l’interface de commandes</t>
  </si>
  <si>
    <t>DP004</t>
  </si>
  <si>
    <t>Le fichier source doit contenir la fonction init_dis_os pour initialiser la variable globale virtual_disk_os à partir du nom du répertoire contenant le disque virtuel formaté</t>
  </si>
  <si>
    <t>DP005</t>
  </si>
  <si>
    <t>DP006</t>
  </si>
  <si>
    <t>Le fichier source doit contenir la fonction write_block qui écrit un bloc à une position donnée sur le disque du système</t>
  </si>
  <si>
    <t>DP007</t>
  </si>
  <si>
    <t>Le fichier source doit contenir la fonction read_block qui lit un bloc à une position donnée sur le disque</t>
  </si>
  <si>
    <t>DP008</t>
  </si>
  <si>
    <t>Le fichier source doit contenir une structure pour les inodes</t>
  </si>
  <si>
    <t>DP009</t>
  </si>
  <si>
    <t>Le code source doit contenir la fonction write_super_block qui écrit le super bloc au tout début du fichier disque</t>
  </si>
  <si>
    <t>DP010</t>
  </si>
  <si>
    <t>Le code source doit contenir la fonction read_super_block qui lit le super bloc au tout début du fichier disque</t>
  </si>
  <si>
    <t>DP011</t>
  </si>
  <si>
    <t>Le code source doit contenir la fonction read_inodes_table permettant de charger la table d’anodes depuis le système</t>
  </si>
  <si>
    <t>DP012</t>
  </si>
  <si>
    <t>Le code source doit contenir la fonction write_inodes_table permettant d’écrire la table d’inodes sur le système à la suite du super bloc</t>
  </si>
  <si>
    <t>DP013</t>
  </si>
  <si>
    <t>Le code source doit contenir la fonction delete_inode qui, à partir d’un indice dans la table d’anodes supprime l’anode correspondant et met le super bloc à jour</t>
  </si>
  <si>
    <t>DP014</t>
  </si>
  <si>
    <t>Le code source doit contenir la fonction get_unused_inode qui retourne l’indice du premier iode disponible dans la table</t>
  </si>
  <si>
    <t>DP015</t>
  </si>
  <si>
    <t>Le code source doit contenir la fonction init_inode qui initialise un iode à partir d’un nom de fichier, de sa taille et de sa position sur le système</t>
  </si>
  <si>
    <t>DP016</t>
  </si>
  <si>
    <t>Le code source doit contenir la fonction cmd_dump_inode qui servira pour les tests sur les fichiers</t>
  </si>
  <si>
    <t>DP017</t>
  </si>
  <si>
    <t>Le système multi-utilisateurs doit être gérée par une table des utilisateurs(un tableau)</t>
  </si>
  <si>
    <t>DP018</t>
  </si>
  <si>
    <t>L’indice de chaque utilisateur dans le tableau doit servir de user id (UID)</t>
  </si>
  <si>
    <t>DP019</t>
  </si>
  <si>
    <t>Le système doit avoir un utilisateur par défaut nommé root, qui doit être créé à l’installation du système</t>
  </si>
  <si>
    <t>DP020</t>
  </si>
  <si>
    <t>Le code source doit contenir la fonction write qui doit se charger des cas d’erreurs, de mise à jour et de création de fichier</t>
  </si>
  <si>
    <t>DP021</t>
  </si>
  <si>
    <t>DP022</t>
  </si>
  <si>
    <t>Le code source doit contenir la fonction delete_file qui doit supprimer un fichier et gérer les cas d’erreurs</t>
  </si>
  <si>
    <t>DP023</t>
  </si>
  <si>
    <t>Le code source doit contenir la fonction load_file_from_host qui doit changer un fichier depuis l’ordinateur hôte et l’écrire sur le système</t>
  </si>
  <si>
    <t>DP024</t>
  </si>
  <si>
    <t>Le code source doit contenir la fonction store_file_to_host qui doit charger un fichier depuis le système et l’écrire sur l’ordinateur hôte</t>
  </si>
  <si>
    <t>DP025</t>
  </si>
  <si>
    <t>DP026</t>
  </si>
  <si>
    <t>DP027</t>
  </si>
  <si>
    <t>Le système doit contenir un interprète de commande « Unix like »</t>
  </si>
  <si>
    <t>DP028</t>
  </si>
  <si>
    <t>DP029</t>
  </si>
  <si>
    <t>La fonction main doit lancer l’interprète et prendre en argument le répertoire contenant le fichier disque</t>
  </si>
  <si>
    <t>DP030</t>
  </si>
  <si>
    <t>L’installeur doit être développé en Java</t>
  </si>
  <si>
    <t>DP031</t>
  </si>
  <si>
    <t>L’installeur doit posséder une fonction d’analyse de la cohérence du système</t>
  </si>
  <si>
    <t>DP032</t>
  </si>
  <si>
    <t>La fonction d’analyse de la cohérence du système doit vérifier les informations du super bloc</t>
  </si>
  <si>
    <t>DP033</t>
  </si>
  <si>
    <t>La fonction d’analyse de la cohérence du système doit vérifier les informations du catalogue</t>
  </si>
  <si>
    <t>DP034</t>
  </si>
  <si>
    <t>La fonction d’analyse de la cohérence du système doit vérifier les informations de la table des utilisateurs</t>
  </si>
  <si>
    <t>DP035</t>
  </si>
  <si>
    <t>L’installateur doit pouvoir défragmenter le disque en suppriment les trous occasionnés par la suppression de fichier</t>
  </si>
  <si>
    <t>DP036</t>
  </si>
  <si>
    <t>L'installateur doit posséder une interface graphique d’interaction pour gérer les différentes commandes.</t>
  </si>
  <si>
    <t>Le fournisseur devra à l'issu du projet presenter son bilan de projet</t>
  </si>
  <si>
    <t>GP003</t>
  </si>
  <si>
    <t>Le fournisseur devra présenter son tableau de bord de suivi de projet au regard du référentiel projet</t>
  </si>
  <si>
    <t>GP004</t>
  </si>
  <si>
    <t>La projet devra se terminer avant la date fixée par le tuteur</t>
  </si>
  <si>
    <t>Le fichier source doit contenir la fonction compute_nblock qui calcule le nombre de blocs nécessaires pour stocker n octets</t>
  </si>
  <si>
    <t>Les inodes doivent contenir la date de création du fichier et la date de dernière modification</t>
  </si>
  <si>
    <t>Le disque d0 doit être formatable grâce au fichier sour cmd_format.c fournit sur Moodle</t>
  </si>
  <si>
    <t>Le code source doit contenir la fonction read_file qui doit lire un fichier et gérer les cas d’erreurs</t>
  </si>
  <si>
    <t>Les commandes connues par l’interprètes de commande doivent être: cat, rm, cr, edit, Load, store, chown, chmod, listeusers, quit, adduser (root), rmuser (root)</t>
  </si>
  <si>
    <t>Les inodes doivent intégrer les droits des utilisateurs système</t>
  </si>
  <si>
    <t>Le fournisseur devra procéder à un versionning du code source tout au long de la période de développement</t>
  </si>
  <si>
    <t>Le fournisseur devra documenter l'ensemble des fonctions et méthodes du système</t>
  </si>
  <si>
    <t>DP037</t>
  </si>
  <si>
    <t>DP038</t>
  </si>
  <si>
    <t>GP005</t>
  </si>
  <si>
    <t>GP006</t>
  </si>
  <si>
    <t>Le client souhaite un logiciel respectant l'ensemble des fonctionnalités d'un système d'exploitation standard. Ainsi le logiciel comprendra une gestion de fichier grace à un disque dur simulé. Une gestion utilisateur impliquant un système de permission, un système de connexion et un système d'interaction entre l'utilisateur et le logiciel. L'utilisateur pourra à travers un interprète de commande se connecter et interagir avec le système.</t>
  </si>
  <si>
    <t>Le code source devra respecter une décomposition par modules</t>
  </si>
  <si>
    <t>Le code source devra respecter les critères du clean code</t>
  </si>
  <si>
    <t>N/A</t>
  </si>
  <si>
    <t>Test multi-utilisateurs</t>
  </si>
  <si>
    <t>Test unitaire</t>
  </si>
  <si>
    <t>Test unitaire (fonction)</t>
  </si>
  <si>
    <t>Test fonctionnalité</t>
  </si>
  <si>
    <t>Test connexion système</t>
  </si>
  <si>
    <t>Test unitaire (commande)</t>
  </si>
  <si>
    <t>Suivi</t>
  </si>
  <si>
    <t>Respect des spécifications de la fonction</t>
  </si>
  <si>
    <t>Vérifier la structure de données</t>
  </si>
  <si>
    <t>Vérifier la conneciton à l'utilisateur root</t>
  </si>
  <si>
    <t>Test des commandes reconnues</t>
  </si>
  <si>
    <t>Test du formatage du disque d0</t>
  </si>
  <si>
    <t>Test de intéraction utilisateur / interpréteur</t>
  </si>
  <si>
    <t>Test de la cohérence système</t>
  </si>
  <si>
    <t>Test de la défragmentation du disque</t>
  </si>
  <si>
    <t>différence relevé de fonctionnement du programme entre les OS</t>
  </si>
  <si>
    <t>Résoudre erreur execution linux</t>
  </si>
  <si>
    <t>Done</t>
  </si>
  <si>
    <t>limite du système d'exploitation à l'édition de fichier</t>
  </si>
  <si>
    <t>cours projet</t>
  </si>
  <si>
    <t>cahier des charges</t>
  </si>
  <si>
    <t>périodic</t>
  </si>
  <si>
    <t>Programme fonctionnel linux</t>
  </si>
  <si>
    <t>Mise en place du programme java</t>
  </si>
  <si>
    <t>Variable global user to local</t>
  </si>
  <si>
    <t>Traduction des phrases</t>
  </si>
  <si>
    <t>pas urgent</t>
  </si>
  <si>
    <t>A faire rapidement</t>
  </si>
  <si>
    <t>l'ensemble des couches sont modifiés</t>
  </si>
  <si>
    <t>Mettre en place la gestion de plusieurs disques dans l'OS installer</t>
  </si>
  <si>
    <t>Mettre en place une interface semi graphique sur l'OS installer</t>
  </si>
  <si>
    <t>Faciliter la tache pour la rendre accéssible à l'ensemble des utilisateurs</t>
  </si>
  <si>
    <t>Permettre a tout utilisateur d'intéragir avec le system</t>
  </si>
  <si>
    <t>Permet aux dev de tester différentes implémentations sur differents disques</t>
  </si>
  <si>
    <t>voir "language.c" / "language.h"</t>
  </si>
  <si>
    <t>intreface disponible</t>
  </si>
  <si>
    <t>choix de disque possible dans l'OS installer</t>
  </si>
  <si>
    <t>Période du 14/02/2022 au 25/02/2022</t>
  </si>
  <si>
    <t>Gain de temps sur l'implémentation des couches.</t>
  </si>
  <si>
    <t>Utilisation de Make: ligne de commande complexe simplifié.</t>
  </si>
  <si>
    <t>Makefile dynamique, pas besoin de réécrire les commandes quand on ajouté une source.</t>
  </si>
  <si>
    <t>Makefile: necessaire de gérer des exclusion quand plusiers main</t>
  </si>
  <si>
    <t>test exhaustif, pour chaques couches (fichier executable dump)</t>
  </si>
  <si>
    <t>Période du 28/02/2022 au 11/03/2022</t>
  </si>
  <si>
    <t>Erreur d'execution entre linux/windows corrigé</t>
  </si>
  <si>
    <t>Amélioration de l'OS installer, interface</t>
  </si>
  <si>
    <t>Bug: touche 'esc' ne fonctionne pas sur l'OS installer</t>
  </si>
  <si>
    <t>Traduction du texte a faire</t>
  </si>
  <si>
    <t>implémentation d'une fonctionnalité de changement de langue</t>
  </si>
  <si>
    <t>possibilité de choisir le disque sur lequel installer l'OS</t>
  </si>
  <si>
    <t>Peu de modification faites mais planning toujours respecté</t>
  </si>
  <si>
    <t>Programme Java a commencer</t>
  </si>
  <si>
    <t>Choix du disque d'installation</t>
  </si>
  <si>
    <t>ajout d'un editeur de texte</t>
  </si>
  <si>
    <t>commande ajouté: help, sudo</t>
  </si>
  <si>
    <t>espace de stockage limité ( 10 fichiers, pas de dossiers)</t>
  </si>
  <si>
    <t>Sur l'OS uniquement, ajouter une commande pour changer la langue et enregistrer le parametre langue avec l'utilisateur</t>
  </si>
  <si>
    <t>Permet à l'utilisateur de choisir un disque, le formater si besoin.</t>
  </si>
  <si>
    <t>Permet à l'uilisateur de suivre les indication de manière claire</t>
  </si>
  <si>
    <t>Permettre au système d'avoir une meilleur intéraction avec l'utilisateur.</t>
  </si>
  <si>
    <t>RD1+RD2</t>
  </si>
  <si>
    <t>18//02/2022</t>
  </si>
  <si>
    <t>Enseble des fichier correspondant au code source</t>
  </si>
  <si>
    <t>Documentation doxygen</t>
  </si>
  <si>
    <t>Document Excel de gestion de projet</t>
  </si>
  <si>
    <t>HTML</t>
  </si>
  <si>
    <t>.c / .h / Makefile / .jar</t>
  </si>
  <si>
    <t>.xlsx</t>
  </si>
  <si>
    <t>RD1 / RD2</t>
  </si>
  <si>
    <t>PAULIN Mathias</t>
  </si>
  <si>
    <t>REGIS Christine</t>
  </si>
  <si>
    <t>LEPINARD Gilles</t>
  </si>
  <si>
    <t>Cours POO1</t>
  </si>
  <si>
    <t>cours Structure de données</t>
  </si>
  <si>
    <t>Cours gestion de projet</t>
  </si>
  <si>
    <t xml:space="preserve">DUGAT Vincent </t>
  </si>
  <si>
    <t>Cours c</t>
  </si>
  <si>
    <t>en validaion</t>
  </si>
  <si>
    <t>https://moodle.univ-tlse3.fr/pluginfile.php/330332/mod_resource/content/15/ScratchOS.pdf</t>
  </si>
  <si>
    <t>https://moodle.univ-tlse3.fr/course/view.php?id=1143</t>
  </si>
  <si>
    <t>https://moodle.univ-tlse3.fr/course/view.php?id=1427</t>
  </si>
  <si>
    <t>https://moodle.univ-tlse3.fr/course/view.php?id=455</t>
  </si>
  <si>
    <t>https://github.com/HDwayne/ProjetS4</t>
  </si>
  <si>
    <t>recurrent, quand modification validé en local</t>
  </si>
  <si>
    <t>1 tout les deux semaines</t>
  </si>
  <si>
    <t>sources/installos.c</t>
  </si>
  <si>
    <t>sources/os.c</t>
  </si>
  <si>
    <t>sources/layer1.c</t>
  </si>
  <si>
    <t>sources/layer2.c</t>
  </si>
  <si>
    <t>sources/layer3.c</t>
  </si>
  <si>
    <t>sources/layer5.c</t>
  </si>
  <si>
    <t>sources/layer4.c</t>
  </si>
  <si>
    <t>sources/language.c</t>
  </si>
  <si>
    <t>sources/terminal.c</t>
  </si>
  <si>
    <t>sources/cmd_dump_file.c</t>
  </si>
  <si>
    <t>sources/cmd_dump_inode.c</t>
  </si>
  <si>
    <t>sources/cmd_dump_user.c</t>
  </si>
  <si>
    <t>headers/os_defines.h</t>
  </si>
  <si>
    <t>headers/layer1.h</t>
  </si>
  <si>
    <t>headers/layer2.h</t>
  </si>
  <si>
    <t>headers/layer3.h</t>
  </si>
  <si>
    <t>headers/layer4.h</t>
  </si>
  <si>
    <t>headers/layer5.h</t>
  </si>
  <si>
    <t>headers/language.h</t>
  </si>
  <si>
    <t>headers/terminal.h</t>
  </si>
  <si>
    <t>README.md</t>
  </si>
  <si>
    <t>Makefile</t>
  </si>
  <si>
    <t>Source code de l'installeur</t>
  </si>
  <si>
    <t>Source code de l'os</t>
  </si>
  <si>
    <t>Source code de la première couche de l'os</t>
  </si>
  <si>
    <t>Source code de la seconde couche de l'os</t>
  </si>
  <si>
    <t>Source code de la troisième couche de l'os</t>
  </si>
  <si>
    <t>Source code de la quatrième couche de l'os</t>
  </si>
  <si>
    <t>Source code de la cinquième couche de l'os</t>
  </si>
  <si>
    <t>Source code de la fonctionnalité de changement de langue</t>
  </si>
  <si>
    <t>Source code des méthodes d'affichage du terminal</t>
  </si>
  <si>
    <t>Test de la couche gestion de fichier</t>
  </si>
  <si>
    <t>Test de la couche gestion des inodes</t>
  </si>
  <si>
    <t>Test de la chouche gestion utilisateurs</t>
  </si>
  <si>
    <t>Fichier d'explication de la structure du dossier, et des principales commandes à connaître</t>
  </si>
  <si>
    <t>Fichier de compilation C</t>
  </si>
  <si>
    <t>Couche 1</t>
  </si>
  <si>
    <t>Couche 2</t>
  </si>
  <si>
    <t>Couche 3</t>
  </si>
  <si>
    <t>Couche 4</t>
  </si>
  <si>
    <t>Couche 5</t>
  </si>
  <si>
    <t>Outil d'analyse sytème</t>
  </si>
  <si>
    <t>Installeur</t>
  </si>
  <si>
    <t>WP4 Documentation</t>
  </si>
  <si>
    <t>Couche 1 - code source</t>
  </si>
  <si>
    <t>Couche 1 - header</t>
  </si>
  <si>
    <t>Couche 2 - code source</t>
  </si>
  <si>
    <t>Couche 3 - header</t>
  </si>
  <si>
    <t>Couche 3 - code source</t>
  </si>
  <si>
    <t>Couche 2 - header</t>
  </si>
  <si>
    <t>Couche 4 - code source</t>
  </si>
  <si>
    <t>Couche 4 - header</t>
  </si>
  <si>
    <t>Couche 5 - code source</t>
  </si>
  <si>
    <t>Couche 5 - header</t>
  </si>
  <si>
    <t>InstallOs</t>
  </si>
  <si>
    <t>MakeFile</t>
  </si>
  <si>
    <t>Outil d'analyse et diagnostique</t>
  </si>
  <si>
    <t>Documentation</t>
  </si>
  <si>
    <t>Période du 14/03/2022 au 25/03/2022</t>
  </si>
  <si>
    <t>A Faire: gérer et faire remonter dans les couches supérieurs l'ensemble des erreurs</t>
  </si>
  <si>
    <t>Réaliser une solution permettant la gestion de fichiers, d'utilisateurs et de processus. Ainsi qu'un logiciel de diagnostique de la cohérence du système.
Le système devra être réalisé en C et en java.</t>
  </si>
  <si>
    <t>Ajoute du choix de langue sur le système</t>
  </si>
  <si>
    <t>interface améliorée sur install os</t>
  </si>
  <si>
    <t>gain de temps sur le planning init, install os réalisé (commande brute)</t>
  </si>
  <si>
    <t>SOSS4</t>
  </si>
  <si>
    <t>Dwayne HERZBERG (SOSS4, Scratch Operating System Semester 4)
Florian BERLIN (SOSS4, Scratch Operating System Semester 4) 
Jean-Luc NIVAT (Professeur référant)</t>
  </si>
  <si>
    <t>Période du 28/03/2022 au 08/04/2022</t>
  </si>
  <si>
    <t>Période du 11/04/2022 au 22/04/2022</t>
  </si>
  <si>
    <t>Période du 25/04/2022 au 06/05/2022</t>
  </si>
  <si>
    <t>Période du 09/05/2022 au 17/05/2022</t>
  </si>
  <si>
    <t>Programme Jave en ligne de commande uniquement</t>
  </si>
  <si>
    <t>Interface du programme annex (java) réalisé</t>
  </si>
  <si>
    <t>URGENT: programme java</t>
  </si>
  <si>
    <t>Interface de l'éditeur de texte réalisé</t>
  </si>
  <si>
    <t>Correction des quelques bugs observé (gravitée: légère)</t>
  </si>
  <si>
    <t>À FAIRE: sauvegarde de l'éditeur de texte</t>
  </si>
  <si>
    <t>Implémentations de toutes les classes et fonction nécessaire au programme java</t>
  </si>
  <si>
    <t>Problèmes liés à la sauvegarde des fichiers dans l'OS corrigé</t>
  </si>
  <si>
    <t>Test t'utilisabilité de l'OS: Pas de problème détecté</t>
  </si>
  <si>
    <t>Amélioration souhaitée implémentée avec succès</t>
  </si>
  <si>
    <t>À FAIRE: permettre à l'utilisateur de choisir sa langue</t>
  </si>
  <si>
    <t>Possibilité de changer de langue sur l'OS (coté system)</t>
  </si>
  <si>
    <t>voir dossier app</t>
  </si>
  <si>
    <t>voir "language.h"</t>
  </si>
  <si>
    <t>-</t>
  </si>
  <si>
    <t>Début semestre</t>
  </si>
  <si>
    <t>File.java</t>
  </si>
  <si>
    <t xml:space="preserve"> Inode.java</t>
  </si>
  <si>
    <t xml:space="preserve"> Main.java</t>
  </si>
  <si>
    <t>OsDefines.java</t>
  </si>
  <si>
    <t xml:space="preserve"> SuperBlock.java</t>
  </si>
  <si>
    <t>User.java</t>
  </si>
  <si>
    <t>VirtualDisk.java</t>
  </si>
  <si>
    <t>Block.java</t>
  </si>
  <si>
    <t xml:space="preserve">01/02/2022 =&gt; 13/05/2022
</t>
  </si>
  <si>
    <t xml:space="preserve">Ce projet nous a permis de découvrir le travail en équipe. Nous avons pu observer nos méthodes de travail respectif et nous adapter afin de travailler efficacement ensemble. </t>
  </si>
  <si>
    <t>Certaines améliorations sont presentes et disponible sur le système mais ne sont pas accessible à l'utilisateur. En effet ces modification nous obligent à modifier l'OS define et donc le cahier des charges.</t>
  </si>
  <si>
    <t>L'ensemble du cahier des charges est respécté. Toutes les fonctionnalitées demandé sont implémenté.
Le developpement de chaque fonctionnalité s'est fait dans le temp imparti.</t>
  </si>
  <si>
    <t>Utilisation d'outils de versionnement et outils de gestion (TODO-LIST, hiérarchisation de taches, calendrier, Gantt).
Travailler en equipe nous a permi de nous rendre compte de l'importance de la lisibilité (ecriture + documentation) du code rendu.</t>
  </si>
  <si>
    <t>Utilisation plus approfondi des outils de versionnement (travailler sur des branches différentes du master).</t>
  </si>
  <si>
    <t xml:space="preserve">Le travail en équipe a fonctionné. Bonne répartition des tâches et avancement quotidien des membres de l'équipe. Continuer dans la même dynamique pour les prochains projets.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</si>
</sst>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164" formatCode="_-* #,##0\ &quot;F&quot;_-;\-* #,##0\ &quot;F&quot;_-;_-* &quot;-&quot;\ &quot;F&quot;_-;_-@_-"/>
    <numFmt numFmtId="165" formatCode="_-* #,##0\ _F_-;\-* #,##0\ _F_-;_-* &quot;-&quot;\ _F_-;_-@_-"/>
    <numFmt numFmtId="166" formatCode="#,##0&quot; h&quot;"/>
    <numFmt numFmtId="167" formatCode="mmm&quot; &quot;yy"/>
    <numFmt numFmtId="168" formatCode="#,##0.0&quot; déf/kLoc&quot;"/>
    <numFmt numFmtId="169" formatCode="#,##0.0&quot; h/déf&quot;"/>
    <numFmt numFmtId="170" formatCode="??0&quot; %&quot;"/>
    <numFmt numFmtId="171" formatCode="_-* #,##0.00\ [$€-1]_-;\-* #,##0.00\ [$€-1]_-;_-* &quot;-&quot;??\ [$€-1]_-"/>
    <numFmt numFmtId="172" formatCode="0.000"/>
    <numFmt numFmtId="173" formatCode="_-* #,##0.00\ _F_-;\-* #,##0.00\ _F_-;_-* &quot;-&quot;??\ _F_-;_-@_-"/>
    <numFmt numFmtId="174" formatCode="#\ ##0.##\j"/>
    <numFmt numFmtId="175" formatCode="#,##0_ ;[Red]\-#,##0\ "/>
    <numFmt numFmtId="176" formatCode="#,###,##0;[Red]\(#,###,##0\)"/>
    <numFmt numFmtId="177" formatCode="_(* #,##0.00_);_(* \(#,##0.00\);_(* &quot;-&quot;??_);_(@_)"/>
    <numFmt numFmtId="178" formatCode="_(&quot;$&quot;* #,##0.00_);_(&quot;$&quot;* \(#,##0.00\);_(&quot;$&quot;* &quot;-&quot;??_);_(@_)"/>
    <numFmt numFmtId="179" formatCode="\$#,##0;[Red]&quot;-$&quot;#,##0"/>
    <numFmt numFmtId="180" formatCode="0.0_)"/>
    <numFmt numFmtId="181" formatCode="\£#,##0;&quot;-£&quot;#,##0"/>
    <numFmt numFmtId="182" formatCode="\£#,##0;[Red]&quot;-£&quot;#,##0"/>
    <numFmt numFmtId="183" formatCode="&quot;Qty &quot;#_]"/>
    <numFmt numFmtId="184" formatCode="&quot;Station  &quot;#&quot;  Total Each :- &quot;"/>
    <numFmt numFmtId="185" formatCode="&quot;Station  &quot;#&quot; Grand Total :-&quot;"/>
    <numFmt numFmtId="186" formatCode="&quot;Item  &quot;#.##&quot;  Total  :-&quot;"/>
    <numFmt numFmtId="187" formatCode="#__\x_]"/>
    <numFmt numFmtId="188" formatCode="0.0"/>
    <numFmt numFmtId="189" formatCode="dd/mm/yy"/>
    <numFmt numFmtId="190" formatCode="#,##0.0"/>
    <numFmt numFmtId="191" formatCode="_-* #,##0.00\ [$€]_-;\-* #,##0.00\ [$€]_-;_-* &quot;-&quot;??\ [$€]_-;_-@_-"/>
    <numFmt numFmtId="192" formatCode="#,##0\ &quot;€&quot;"/>
    <numFmt numFmtId="193" formatCode="dd/mm/yy;@"/>
  </numFmts>
  <fonts count="100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8"/>
      <name val="MS Sans Serif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i/>
      <sz val="12"/>
      <name val="Arial"/>
      <family val="2"/>
    </font>
    <font>
      <b/>
      <sz val="11"/>
      <color indexed="14"/>
      <name val="Arial"/>
      <family val="2"/>
    </font>
    <font>
      <sz val="8"/>
      <color indexed="9"/>
      <name val="Arial"/>
      <family val="2"/>
    </font>
    <font>
      <b/>
      <sz val="12"/>
      <color indexed="12"/>
      <name val="Arial"/>
      <family val="2"/>
    </font>
    <font>
      <b/>
      <sz val="8"/>
      <color indexed="12"/>
      <name val="Arial"/>
      <family val="2"/>
    </font>
    <font>
      <b/>
      <sz val="12"/>
      <color indexed="10"/>
      <name val="MS Sans Serif"/>
      <family val="2"/>
    </font>
    <font>
      <sz val="12"/>
      <name val="Times New Roman"/>
      <family val="1"/>
    </font>
    <font>
      <b/>
      <sz val="12"/>
      <name val="Arial"/>
      <family val="2"/>
    </font>
    <font>
      <i/>
      <sz val="12"/>
      <name val="Arial"/>
      <family val="2"/>
    </font>
    <font>
      <sz val="8"/>
      <color indexed="15"/>
      <name val="MS Sans Serif"/>
      <family val="2"/>
    </font>
    <font>
      <sz val="14"/>
      <color indexed="9"/>
      <name val="Arial"/>
      <family val="2"/>
    </font>
    <font>
      <sz val="10"/>
      <name val="Courier"/>
      <family val="3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8"/>
      <color indexed="8"/>
      <name val="Tahoma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u/>
      <sz val="12"/>
      <name val="Arial"/>
      <family val="2"/>
    </font>
    <font>
      <b/>
      <sz val="8.5"/>
      <name val="LinePrinter"/>
    </font>
    <font>
      <u/>
      <sz val="12"/>
      <color indexed="12"/>
      <name val="Courier New"/>
      <family val="3"/>
    </font>
    <font>
      <sz val="11"/>
      <color indexed="8"/>
      <name val="Arial"/>
      <family val="2"/>
    </font>
    <font>
      <b/>
      <i/>
      <sz val="12"/>
      <color indexed="8"/>
      <name val="Arial"/>
      <family val="2"/>
    </font>
    <font>
      <b/>
      <sz val="11"/>
      <color indexed="63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u/>
      <sz val="10"/>
      <color indexed="12"/>
      <name val="Arial"/>
      <family val="2"/>
    </font>
    <font>
      <b/>
      <sz val="10"/>
      <name val="MS Sans"/>
      <family val="2"/>
    </font>
    <font>
      <sz val="8"/>
      <name val="MS Sans Serif"/>
      <family val="2"/>
    </font>
    <font>
      <u/>
      <sz val="6"/>
      <color indexed="12"/>
      <name val="Arial"/>
      <family val="2"/>
    </font>
    <font>
      <strike/>
      <sz val="10"/>
      <name val="Arial"/>
      <family val="2"/>
    </font>
    <font>
      <sz val="10"/>
      <color indexed="62"/>
      <name val="Arial"/>
      <family val="2"/>
    </font>
    <font>
      <sz val="10"/>
      <name val="Arial Cyr"/>
      <family val="2"/>
      <charset val="204"/>
    </font>
    <font>
      <b/>
      <i/>
      <u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6"/>
      <color indexed="12"/>
      <name val="Arial"/>
      <family val="2"/>
    </font>
    <font>
      <sz val="8"/>
      <name val="MS Sans Serif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sz val="8"/>
      <color indexed="15"/>
      <name val="MS Sans Serif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sz val="11"/>
      <name val="ＭＳ "/>
      <family val="3"/>
      <charset val="128"/>
    </font>
    <font>
      <sz val="10"/>
      <color indexed="10"/>
      <name val="Arial"/>
      <family val="2"/>
    </font>
    <font>
      <b/>
      <i/>
      <sz val="32"/>
      <name val="Arial MT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363636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</font>
    <font>
      <u/>
      <sz val="10"/>
      <color theme="10"/>
      <name val="Arial"/>
    </font>
  </fonts>
  <fills count="8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58"/>
      </patternFill>
    </fill>
    <fill>
      <patternFill patternType="solid">
        <fgColor indexed="45"/>
        <bgColor indexed="33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33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3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58"/>
      </patternFill>
    </fill>
    <fill>
      <patternFill patternType="solid">
        <fgColor indexed="29"/>
        <bgColor indexed="59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28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2"/>
        <bgColor indexed="36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32"/>
      </patternFill>
    </fill>
    <fill>
      <patternFill patternType="solid">
        <fgColor indexed="40"/>
        <bgColor indexed="49"/>
      </patternFill>
    </fill>
    <fill>
      <patternFill patternType="solid">
        <fgColor indexed="18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15"/>
        <bgColor indexed="40"/>
      </patternFill>
    </fill>
    <fill>
      <patternFill patternType="solid">
        <fgColor indexed="22"/>
        <bgColor indexed="64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19"/>
      </patternFill>
    </fill>
    <fill>
      <patternFill patternType="solid">
        <fgColor theme="9" tint="0.39997558519241921"/>
        <bgColor indexed="60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58"/>
      </patternFill>
    </fill>
    <fill>
      <patternFill patternType="solid">
        <fgColor rgb="FFFFFF99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42"/>
      </patternFill>
    </fill>
    <fill>
      <patternFill patternType="solid">
        <fgColor theme="6" tint="0.59999389629810485"/>
        <bgColor indexed="32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lightUp">
        <fgColor theme="1" tint="0.499984740745262"/>
        <bgColor theme="0"/>
      </patternFill>
    </fill>
  </fills>
  <borders count="8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B1BBCC"/>
      </bottom>
      <diagonal/>
    </border>
    <border>
      <left style="medium">
        <color auto="1"/>
      </left>
      <right style="medium">
        <color auto="1"/>
      </right>
      <top style="thin">
        <color rgb="FFB1BBCC"/>
      </top>
      <bottom style="thin">
        <color rgb="FFB1BBCC"/>
      </bottom>
      <diagonal/>
    </border>
    <border>
      <left style="medium">
        <color auto="1"/>
      </left>
      <right style="medium">
        <color auto="1"/>
      </right>
      <top style="thin">
        <color rgb="FFB1BBCC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B1BBCC"/>
      </bottom>
      <diagonal/>
    </border>
    <border>
      <left/>
      <right/>
      <top style="medium">
        <color auto="1"/>
      </top>
      <bottom style="thin">
        <color rgb="FFB1BBCC"/>
      </bottom>
      <diagonal/>
    </border>
    <border>
      <left/>
      <right style="medium">
        <color auto="1"/>
      </right>
      <top style="medium">
        <color auto="1"/>
      </top>
      <bottom style="thin">
        <color rgb="FFB1BBCC"/>
      </bottom>
      <diagonal/>
    </border>
    <border>
      <left style="medium">
        <color auto="1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medium">
        <color auto="1"/>
      </right>
      <top style="thin">
        <color rgb="FFB1BBCC"/>
      </top>
      <bottom style="thin">
        <color rgb="FFB1BBCC"/>
      </bottom>
      <diagonal/>
    </border>
    <border>
      <left style="medium">
        <color auto="1"/>
      </left>
      <right style="thin">
        <color rgb="FFB1BBCC"/>
      </right>
      <top style="thin">
        <color rgb="FFB1BBCC"/>
      </top>
      <bottom style="medium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medium">
        <color auto="1"/>
      </bottom>
      <diagonal/>
    </border>
    <border>
      <left style="thin">
        <color rgb="FFB1BBCC"/>
      </left>
      <right style="medium">
        <color auto="1"/>
      </right>
      <top style="thin">
        <color rgb="FFB1BBCC"/>
      </top>
      <bottom style="medium">
        <color auto="1"/>
      </bottom>
      <diagonal/>
    </border>
    <border>
      <left/>
      <right style="thin">
        <color rgb="FFB1BBCC"/>
      </right>
      <top style="thin">
        <color rgb="FFB1BBCC"/>
      </top>
      <bottom style="medium">
        <color auto="1"/>
      </bottom>
      <diagonal/>
    </border>
    <border>
      <left style="medium">
        <color auto="1"/>
      </left>
      <right/>
      <top style="thin">
        <color rgb="FFB1BBCC"/>
      </top>
      <bottom style="thin">
        <color rgb="FFB1BBCC"/>
      </bottom>
      <diagonal/>
    </border>
    <border>
      <left style="medium">
        <color auto="1"/>
      </left>
      <right/>
      <top style="thin">
        <color rgb="FFB1BBCC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1BBCC"/>
      </left>
      <right style="medium">
        <color auto="1"/>
      </right>
      <top style="medium">
        <color auto="1"/>
      </top>
      <bottom style="thin">
        <color rgb="FFB1BBCC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209">
    <xf numFmtId="0" fontId="0" fillId="0" borderId="0"/>
    <xf numFmtId="0" fontId="72" fillId="0" borderId="0" applyNumberForma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8" fillId="0" borderId="0" applyNumberFormat="0" applyFill="0" applyBorder="0" applyProtection="0">
      <alignment horizontal="left" vertical="top" wrapText="1"/>
    </xf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12" borderId="0" applyNumberFormat="0" applyBorder="0" applyAlignment="0" applyProtection="0"/>
    <xf numFmtId="0" fontId="5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14" borderId="0" applyNumberFormat="0" applyBorder="0" applyAlignment="0" applyProtection="0"/>
    <xf numFmtId="0" fontId="54" fillId="14" borderId="0" applyNumberFormat="0" applyBorder="0" applyAlignment="0" applyProtection="0"/>
    <xf numFmtId="0" fontId="54" fillId="17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0" borderId="0" applyNumberFormat="0" applyBorder="0" applyAlignment="0" applyProtection="0"/>
    <xf numFmtId="0" fontId="54" fillId="11" borderId="0" applyNumberFormat="0" applyBorder="0" applyAlignment="0" applyProtection="0"/>
    <xf numFmtId="0" fontId="54" fillId="18" borderId="0" applyNumberFormat="0" applyBorder="0" applyAlignment="0" applyProtection="0"/>
    <xf numFmtId="0" fontId="54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23" borderId="0" applyNumberFormat="0" applyBorder="0" applyAlignment="0" applyProtection="0"/>
    <xf numFmtId="0" fontId="55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4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7" borderId="0" applyNumberFormat="0" applyBorder="0" applyAlignment="0" applyProtection="0"/>
    <xf numFmtId="0" fontId="55" fillId="28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55" fillId="23" borderId="0" applyNumberFormat="0" applyBorder="0" applyAlignment="0" applyProtection="0"/>
    <xf numFmtId="0" fontId="55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4" borderId="0" applyNumberFormat="0" applyBorder="0" applyAlignment="0" applyProtection="0"/>
    <xf numFmtId="0" fontId="55" fillId="33" borderId="0" applyNumberFormat="0" applyBorder="0" applyAlignment="0" applyProtection="0"/>
    <xf numFmtId="0" fontId="55" fillId="33" borderId="0" applyNumberFormat="0" applyBorder="0" applyAlignment="0" applyProtection="0"/>
    <xf numFmtId="0" fontId="56" fillId="0" borderId="0" applyNumberFormat="0" applyFill="0" applyBorder="0" applyAlignment="0" applyProtection="0"/>
    <xf numFmtId="0" fontId="60" fillId="9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Alignment="0" applyProtection="0"/>
    <xf numFmtId="0" fontId="24" fillId="0" borderId="3" applyNumberFormat="0" applyFill="0" applyBorder="0" applyProtection="0"/>
    <xf numFmtId="0" fontId="24" fillId="0" borderId="3" applyNumberFormat="0" applyFill="0" applyBorder="0" applyProtection="0"/>
    <xf numFmtId="0" fontId="24" fillId="0" borderId="3" applyNumberFormat="0" applyFill="0" applyBorder="0" applyProtection="0"/>
    <xf numFmtId="0" fontId="24" fillId="0" borderId="3" applyNumberFormat="0" applyFill="0" applyBorder="0" applyProtection="0"/>
    <xf numFmtId="0" fontId="25" fillId="0" borderId="0" applyNumberFormat="0" applyFill="0" applyBorder="0" applyAlignment="0"/>
    <xf numFmtId="0" fontId="57" fillId="34" borderId="4" applyNumberFormat="0" applyAlignment="0" applyProtection="0"/>
    <xf numFmtId="0" fontId="57" fillId="34" borderId="4" applyNumberFormat="0" applyAlignment="0" applyProtection="0"/>
    <xf numFmtId="0" fontId="57" fillId="35" borderId="4" applyNumberFormat="0" applyAlignment="0" applyProtection="0"/>
    <xf numFmtId="0" fontId="19" fillId="0" borderId="5" applyNumberFormat="0" applyBorder="0"/>
    <xf numFmtId="0" fontId="58" fillId="0" borderId="6" applyNumberFormat="0" applyFill="0" applyAlignment="0" applyProtection="0"/>
    <xf numFmtId="0" fontId="70" fillId="36" borderId="7" applyNumberFormat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0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3" fillId="37" borderId="8" applyNumberFormat="0" applyFont="0" applyAlignment="0" applyProtection="0"/>
    <xf numFmtId="0" fontId="80" fillId="37" borderId="8" applyNumberFormat="0" applyFont="0" applyAlignment="0" applyProtection="0"/>
    <xf numFmtId="0" fontId="3" fillId="37" borderId="8" applyNumberFormat="0" applyFont="0" applyAlignment="0" applyProtection="0"/>
    <xf numFmtId="0" fontId="80" fillId="37" borderId="8" applyNumberFormat="0" applyFont="0" applyAlignment="0" applyProtection="0"/>
    <xf numFmtId="0" fontId="3" fillId="37" borderId="8" applyNumberFormat="0" applyFont="0" applyAlignment="0" applyProtection="0"/>
    <xf numFmtId="0" fontId="80" fillId="37" borderId="8" applyNumberFormat="0" applyFont="0" applyAlignment="0" applyProtection="0"/>
    <xf numFmtId="166" fontId="7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6" fontId="82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0" fillId="0" borderId="0" applyFont="0" applyFill="0" applyBorder="0" applyAlignment="0" applyProtection="0"/>
    <xf numFmtId="178" fontId="1" fillId="0" borderId="0" applyFont="0" applyFill="0" applyBorder="0" applyAlignment="0" applyProtection="0"/>
    <xf numFmtId="15" fontId="1" fillId="0" borderId="0" applyProtection="0"/>
    <xf numFmtId="15" fontId="3" fillId="0" borderId="0" applyProtection="0"/>
    <xf numFmtId="15" fontId="3" fillId="0" borderId="0" applyProtection="0"/>
    <xf numFmtId="15" fontId="3" fillId="0" borderId="0" applyProtection="0"/>
    <xf numFmtId="14" fontId="7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4" fontId="82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82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4" fontId="7" fillId="0" borderId="0" applyFont="0" applyFill="0" applyBorder="0" applyProtection="0">
      <alignment horizontal="center"/>
      <protection locked="0"/>
    </xf>
    <xf numFmtId="14" fontId="3" fillId="0" borderId="0" applyFill="0" applyBorder="0" applyProtection="0">
      <alignment horizontal="center"/>
    </xf>
    <xf numFmtId="14" fontId="3" fillId="0" borderId="0" applyFill="0" applyBorder="0" applyProtection="0">
      <alignment horizontal="center"/>
    </xf>
    <xf numFmtId="14" fontId="7" fillId="0" borderId="0" applyFont="0" applyFill="0" applyBorder="0" applyProtection="0">
      <alignment horizontal="center"/>
      <protection locked="0"/>
    </xf>
    <xf numFmtId="14" fontId="82" fillId="0" borderId="0" applyFont="0" applyFill="0" applyBorder="0" applyProtection="0">
      <alignment horizontal="center"/>
      <protection locked="0"/>
    </xf>
    <xf numFmtId="14" fontId="7" fillId="0" borderId="0" applyFont="0" applyFill="0" applyBorder="0" applyProtection="0">
      <alignment horizontal="center"/>
      <protection locked="0"/>
    </xf>
    <xf numFmtId="14" fontId="7" fillId="0" borderId="0" applyFont="0" applyFill="0" applyBorder="0" applyProtection="0">
      <alignment horizontal="center"/>
      <protection locked="0"/>
    </xf>
    <xf numFmtId="14" fontId="3" fillId="0" borderId="0" applyFill="0" applyBorder="0" applyProtection="0">
      <alignment horizontal="center"/>
    </xf>
    <xf numFmtId="14" fontId="2" fillId="39" borderId="9">
      <alignment horizontal="right" vertical="center"/>
    </xf>
    <xf numFmtId="14" fontId="49" fillId="0" borderId="10"/>
    <xf numFmtId="167" fontId="1" fillId="38" borderId="11">
      <alignment horizontal="center"/>
    </xf>
    <xf numFmtId="167" fontId="3" fillId="38" borderId="11">
      <alignment horizontal="center"/>
    </xf>
    <xf numFmtId="167" fontId="3" fillId="38" borderId="11">
      <alignment horizontal="center"/>
    </xf>
    <xf numFmtId="167" fontId="3" fillId="38" borderId="11">
      <alignment horizontal="center"/>
    </xf>
    <xf numFmtId="167" fontId="3" fillId="38" borderId="11">
      <alignment horizontal="center"/>
    </xf>
    <xf numFmtId="0" fontId="3" fillId="0" borderId="0">
      <alignment vertical="top"/>
    </xf>
    <xf numFmtId="168" fontId="8" fillId="0" borderId="0" applyFill="0" applyBorder="0">
      <alignment horizontal="right"/>
    </xf>
    <xf numFmtId="0" fontId="1" fillId="0" borderId="0" applyBorder="0">
      <alignment vertical="top" wrapText="1"/>
    </xf>
    <xf numFmtId="0" fontId="3" fillId="0" borderId="0" applyBorder="0">
      <alignment vertical="top" wrapText="1"/>
    </xf>
    <xf numFmtId="0" fontId="3" fillId="0" borderId="0" applyBorder="0">
      <alignment vertical="top" wrapText="1"/>
    </xf>
    <xf numFmtId="0" fontId="3" fillId="0" borderId="0" applyBorder="0">
      <alignment vertical="top" wrapText="1"/>
    </xf>
    <xf numFmtId="0" fontId="3" fillId="0" borderId="0" applyBorder="0">
      <alignment vertical="top" wrapText="1"/>
    </xf>
    <xf numFmtId="173" fontId="1" fillId="0" borderId="0" applyFont="0" applyFill="0" applyBorder="0" applyAlignment="0" applyProtection="0"/>
    <xf numFmtId="179" fontId="1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0" fontId="9" fillId="0" borderId="12" applyBorder="0"/>
    <xf numFmtId="0" fontId="8" fillId="0" borderId="12" applyBorder="0"/>
    <xf numFmtId="0" fontId="83" fillId="0" borderId="12" applyBorder="0"/>
    <xf numFmtId="0" fontId="8" fillId="0" borderId="12" applyBorder="0"/>
    <xf numFmtId="0" fontId="8" fillId="0" borderId="12" applyBorder="0"/>
    <xf numFmtId="0" fontId="8" fillId="0" borderId="12" applyBorder="0"/>
    <xf numFmtId="0" fontId="8" fillId="0" borderId="12" applyBorder="0"/>
    <xf numFmtId="0" fontId="59" fillId="7" borderId="4" applyNumberFormat="0" applyAlignment="0" applyProtection="0"/>
    <xf numFmtId="0" fontId="59" fillId="7" borderId="4" applyNumberFormat="0" applyAlignment="0" applyProtection="0"/>
    <xf numFmtId="171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71" fontId="80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80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80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26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84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62" fillId="10" borderId="0" applyNumberFormat="0" applyBorder="0" applyAlignment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169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5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5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2" fillId="0" borderId="0" applyFill="0" applyBorder="0">
      <alignment horizontal="right"/>
      <protection locked="0"/>
    </xf>
    <xf numFmtId="169" fontId="2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66" fillId="0" borderId="13" applyNumberFormat="0" applyFill="0" applyAlignment="0" applyProtection="0"/>
    <xf numFmtId="0" fontId="67" fillId="0" borderId="14" applyNumberFormat="0" applyFill="0" applyAlignment="0" applyProtection="0"/>
    <xf numFmtId="0" fontId="68" fillId="0" borderId="15" applyNumberFormat="0" applyFill="0" applyAlignment="0" applyProtection="0"/>
    <xf numFmtId="0" fontId="68" fillId="0" borderId="0" applyNumberFormat="0" applyFill="0" applyBorder="0" applyAlignment="0" applyProtection="0"/>
    <xf numFmtId="0" fontId="50" fillId="40" borderId="16">
      <alignment horizontal="center" vertical="center"/>
    </xf>
    <xf numFmtId="0" fontId="50" fillId="40" borderId="16">
      <alignment horizontal="center" vertical="center"/>
    </xf>
    <xf numFmtId="0" fontId="50" fillId="40" borderId="16">
      <alignment horizontal="center" vertical="center"/>
    </xf>
    <xf numFmtId="0" fontId="50" fillId="40" borderId="16">
      <alignment horizontal="center"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59" fillId="13" borderId="4" applyNumberFormat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180" fontId="1" fillId="0" borderId="0">
      <alignment horizontal="center" vertical="top"/>
    </xf>
    <xf numFmtId="180" fontId="3" fillId="0" borderId="0">
      <alignment horizontal="center" vertical="top"/>
    </xf>
    <xf numFmtId="180" fontId="3" fillId="0" borderId="0">
      <alignment horizontal="center" vertical="top"/>
    </xf>
    <xf numFmtId="180" fontId="3" fillId="0" borderId="0">
      <alignment horizontal="center" vertical="top"/>
    </xf>
    <xf numFmtId="180" fontId="3" fillId="0" borderId="0">
      <alignment horizontal="center" vertical="top"/>
    </xf>
    <xf numFmtId="175" fontId="29" fillId="0" borderId="17">
      <alignment horizontal="center" vertical="center"/>
    </xf>
    <xf numFmtId="172" fontId="30" fillId="0" borderId="18">
      <alignment horizontal="left"/>
    </xf>
    <xf numFmtId="172" fontId="5" fillId="0" borderId="18">
      <alignment horizontal="left"/>
    </xf>
    <xf numFmtId="172" fontId="5" fillId="0" borderId="18">
      <alignment horizontal="left"/>
    </xf>
    <xf numFmtId="172" fontId="14" fillId="0" borderId="17">
      <alignment horizontal="center"/>
    </xf>
    <xf numFmtId="172" fontId="14" fillId="0" borderId="17"/>
    <xf numFmtId="172" fontId="31" fillId="0" borderId="17">
      <alignment horizontal="left"/>
    </xf>
    <xf numFmtId="172" fontId="23" fillId="0" borderId="17">
      <alignment horizontal="left"/>
    </xf>
    <xf numFmtId="172" fontId="23" fillId="0" borderId="17">
      <alignment horizontal="left"/>
    </xf>
    <xf numFmtId="172" fontId="23" fillId="0" borderId="17">
      <alignment horizontal="left"/>
    </xf>
    <xf numFmtId="172" fontId="31" fillId="0" borderId="17"/>
    <xf numFmtId="172" fontId="23" fillId="0" borderId="17"/>
    <xf numFmtId="172" fontId="23" fillId="0" borderId="17"/>
    <xf numFmtId="172" fontId="23" fillId="0" borderId="17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8" fillId="0" borderId="6" applyNumberFormat="0" applyFill="0" applyAlignment="0" applyProtection="0"/>
    <xf numFmtId="0" fontId="32" fillId="41" borderId="0"/>
    <xf numFmtId="0" fontId="32" fillId="41" borderId="0"/>
    <xf numFmtId="0" fontId="32" fillId="41" borderId="0"/>
    <xf numFmtId="0" fontId="85" fillId="41" borderId="0"/>
    <xf numFmtId="0" fontId="32" fillId="41" borderId="0"/>
    <xf numFmtId="0" fontId="32" fillId="41" borderId="0"/>
    <xf numFmtId="0" fontId="32" fillId="41" borderId="0"/>
    <xf numFmtId="181" fontId="1" fillId="0" borderId="0" applyBorder="0">
      <alignment vertical="top"/>
    </xf>
    <xf numFmtId="181" fontId="3" fillId="0" borderId="0" applyBorder="0">
      <alignment vertical="top"/>
    </xf>
    <xf numFmtId="181" fontId="3" fillId="0" borderId="0" applyBorder="0">
      <alignment vertical="top"/>
    </xf>
    <xf numFmtId="181" fontId="3" fillId="0" borderId="0" applyBorder="0">
      <alignment vertical="top"/>
    </xf>
    <xf numFmtId="181" fontId="3" fillId="0" borderId="0" applyBorder="0">
      <alignment vertical="top"/>
    </xf>
    <xf numFmtId="0" fontId="61" fillId="39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33" fillId="43" borderId="0">
      <alignment vertical="center"/>
    </xf>
    <xf numFmtId="0" fontId="10" fillId="44" borderId="19">
      <alignment vertical="center" wrapText="1"/>
    </xf>
    <xf numFmtId="0" fontId="3" fillId="0" borderId="0"/>
    <xf numFmtId="0" fontId="11" fillId="0" borderId="0">
      <alignment horizontal="center"/>
    </xf>
    <xf numFmtId="176" fontId="9" fillId="0" borderId="0"/>
    <xf numFmtId="176" fontId="8" fillId="0" borderId="0"/>
    <xf numFmtId="176" fontId="8" fillId="0" borderId="0"/>
    <xf numFmtId="0" fontId="3" fillId="0" borderId="0">
      <alignment horizontal="left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7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82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3" fillId="0" borderId="0"/>
    <xf numFmtId="0" fontId="51" fillId="0" borderId="0"/>
    <xf numFmtId="0" fontId="93" fillId="0" borderId="0"/>
    <xf numFmtId="0" fontId="3" fillId="0" borderId="0"/>
    <xf numFmtId="0" fontId="54" fillId="0" borderId="0"/>
    <xf numFmtId="0" fontId="94" fillId="0" borderId="0"/>
    <xf numFmtId="0" fontId="3" fillId="0" borderId="0"/>
    <xf numFmtId="0" fontId="9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45" borderId="8" applyNumberFormat="0" applyAlignment="0" applyProtection="0"/>
    <xf numFmtId="0" fontId="75" fillId="46" borderId="0"/>
    <xf numFmtId="0" fontId="51" fillId="0" borderId="0" applyNumberFormat="0">
      <alignment vertical="top" wrapText="1"/>
      <protection locked="0"/>
    </xf>
    <xf numFmtId="0" fontId="63" fillId="35" borderId="20" applyNumberFormat="0" applyAlignment="0" applyProtection="0"/>
    <xf numFmtId="0" fontId="10" fillId="47" borderId="0" applyNumberFormat="0" applyProtection="0">
      <alignment vertical="center"/>
    </xf>
    <xf numFmtId="0" fontId="2" fillId="47" borderId="0" applyNumberFormat="0" applyProtection="0">
      <alignment vertical="center"/>
    </xf>
    <xf numFmtId="0" fontId="2" fillId="47" borderId="0" applyNumberFormat="0" applyProtection="0">
      <alignment vertical="center"/>
    </xf>
    <xf numFmtId="9" fontId="1" fillId="0" borderId="0" applyFill="0" applyBorder="0" applyAlignment="0" applyProtection="0"/>
    <xf numFmtId="182" fontId="1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5" fillId="0" borderId="0" applyFill="0" applyBorder="0" applyProtection="0">
      <alignment vertical="top"/>
    </xf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7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8" fillId="0" borderId="0" applyFont="0" applyFill="0" applyBorder="0">
      <alignment horizontal="right"/>
      <protection locked="0"/>
    </xf>
    <xf numFmtId="0" fontId="35" fillId="0" borderId="0" applyNumberFormat="0" applyFont="0" applyFill="0" applyBorder="0" applyAlignment="0" applyProtection="0">
      <alignment horizontal="left"/>
    </xf>
    <xf numFmtId="0" fontId="35" fillId="0" borderId="0" applyNumberFormat="0" applyFont="0" applyFill="0" applyBorder="0" applyAlignment="0" applyProtection="0">
      <alignment horizontal="left"/>
    </xf>
    <xf numFmtId="0" fontId="35" fillId="0" borderId="0" applyNumberFormat="0" applyFont="0" applyFill="0" applyBorder="0" applyAlignment="0" applyProtection="0">
      <alignment horizontal="left"/>
    </xf>
    <xf numFmtId="15" fontId="35" fillId="0" borderId="0" applyFont="0" applyFill="0" applyBorder="0" applyAlignment="0" applyProtection="0"/>
    <xf numFmtId="15" fontId="35" fillId="0" borderId="0" applyFont="0" applyFill="0" applyBorder="0" applyAlignment="0" applyProtection="0"/>
    <xf numFmtId="15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0" fontId="36" fillId="0" borderId="21">
      <alignment horizontal="center"/>
    </xf>
    <xf numFmtId="0" fontId="36" fillId="0" borderId="21">
      <alignment horizontal="center"/>
    </xf>
    <xf numFmtId="0" fontId="36" fillId="0" borderId="21">
      <alignment horizontal="center"/>
    </xf>
    <xf numFmtId="0" fontId="36" fillId="0" borderId="21">
      <alignment horizontal="center"/>
    </xf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0" fontId="35" fillId="48" borderId="0" applyNumberFormat="0" applyFont="0" applyBorder="0" applyAlignment="0" applyProtection="0"/>
    <xf numFmtId="0" fontId="35" fillId="48" borderId="0" applyNumberFormat="0" applyFont="0" applyBorder="0" applyAlignment="0" applyProtection="0"/>
    <xf numFmtId="0" fontId="35" fillId="48" borderId="0" applyNumberFormat="0" applyFont="0" applyBorder="0" applyAlignment="0" applyProtection="0"/>
    <xf numFmtId="183" fontId="1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0" fontId="3" fillId="45" borderId="0"/>
    <xf numFmtId="4" fontId="37" fillId="49" borderId="22" applyNumberFormat="0" applyProtection="0">
      <alignment vertical="center"/>
    </xf>
    <xf numFmtId="4" fontId="37" fillId="49" borderId="22" applyNumberFormat="0" applyProtection="0">
      <alignment vertical="center"/>
    </xf>
    <xf numFmtId="4" fontId="37" fillId="49" borderId="22" applyNumberFormat="0" applyProtection="0">
      <alignment vertical="center"/>
    </xf>
    <xf numFmtId="4" fontId="37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9" fillId="49" borderId="22" applyNumberFormat="0" applyProtection="0">
      <alignment horizontal="left" vertical="center" indent="1"/>
    </xf>
    <xf numFmtId="4" fontId="39" fillId="49" borderId="22" applyNumberFormat="0" applyProtection="0">
      <alignment horizontal="left" vertical="center" indent="1"/>
    </xf>
    <xf numFmtId="4" fontId="39" fillId="49" borderId="22" applyNumberFormat="0" applyProtection="0">
      <alignment horizontal="left" vertical="center" indent="1"/>
    </xf>
    <xf numFmtId="4" fontId="39" fillId="49" borderId="22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1" borderId="22" applyNumberFormat="0" applyProtection="0">
      <alignment horizontal="right" vertical="center"/>
    </xf>
    <xf numFmtId="4" fontId="39" fillId="51" borderId="22" applyNumberFormat="0" applyProtection="0">
      <alignment horizontal="right" vertical="center"/>
    </xf>
    <xf numFmtId="4" fontId="39" fillId="51" borderId="22" applyNumberFormat="0" applyProtection="0">
      <alignment horizontal="right" vertical="center"/>
    </xf>
    <xf numFmtId="4" fontId="39" fillId="51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7" fillId="59" borderId="23" applyNumberFormat="0" applyProtection="0">
      <alignment horizontal="left" vertical="center" indent="1"/>
    </xf>
    <xf numFmtId="4" fontId="37" fillId="59" borderId="23" applyNumberFormat="0" applyProtection="0">
      <alignment horizontal="left" vertical="center" indent="1"/>
    </xf>
    <xf numFmtId="4" fontId="37" fillId="59" borderId="23" applyNumberFormat="0" applyProtection="0">
      <alignment horizontal="left" vertical="center" indent="1"/>
    </xf>
    <xf numFmtId="4" fontId="37" fillId="59" borderId="23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9" fillId="44" borderId="22" applyNumberFormat="0" applyProtection="0">
      <alignment horizontal="right" vertical="center"/>
    </xf>
    <xf numFmtId="4" fontId="39" fillId="44" borderId="22" applyNumberFormat="0" applyProtection="0">
      <alignment horizontal="right" vertical="center"/>
    </xf>
    <xf numFmtId="4" fontId="39" fillId="44" borderId="22" applyNumberFormat="0" applyProtection="0">
      <alignment horizontal="right" vertical="center"/>
    </xf>
    <xf numFmtId="4" fontId="39" fillId="44" borderId="22" applyNumberFormat="0" applyProtection="0">
      <alignment horizontal="right" vertical="center"/>
    </xf>
    <xf numFmtId="4" fontId="40" fillId="44" borderId="0" applyNumberFormat="0" applyProtection="0">
      <alignment horizontal="left" vertical="center" indent="1"/>
    </xf>
    <xf numFmtId="4" fontId="40" fillId="44" borderId="0" applyNumberFormat="0" applyProtection="0">
      <alignment horizontal="left" vertical="center" indent="1"/>
    </xf>
    <xf numFmtId="4" fontId="40" fillId="44" borderId="0" applyNumberFormat="0" applyProtection="0">
      <alignment horizontal="left" vertical="center" indent="1"/>
    </xf>
    <xf numFmtId="4" fontId="40" fillId="44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39" fillId="60" borderId="22" applyNumberFormat="0" applyProtection="0">
      <alignment vertical="center"/>
    </xf>
    <xf numFmtId="4" fontId="39" fillId="60" borderId="22" applyNumberFormat="0" applyProtection="0">
      <alignment vertical="center"/>
    </xf>
    <xf numFmtId="4" fontId="39" fillId="60" borderId="22" applyNumberFormat="0" applyProtection="0">
      <alignment vertical="center"/>
    </xf>
    <xf numFmtId="4" fontId="39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37" fillId="44" borderId="24" applyNumberFormat="0" applyProtection="0">
      <alignment horizontal="left" vertical="center" indent="1"/>
    </xf>
    <xf numFmtId="4" fontId="37" fillId="44" borderId="24" applyNumberFormat="0" applyProtection="0">
      <alignment horizontal="left" vertical="center" indent="1"/>
    </xf>
    <xf numFmtId="4" fontId="37" fillId="44" borderId="24" applyNumberFormat="0" applyProtection="0">
      <alignment horizontal="left" vertical="center" indent="1"/>
    </xf>
    <xf numFmtId="4" fontId="37" fillId="44" borderId="24" applyNumberFormat="0" applyProtection="0">
      <alignment horizontal="left" vertical="center" indent="1"/>
    </xf>
    <xf numFmtId="4" fontId="42" fillId="60" borderId="0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37" fillId="44" borderId="22" applyNumberFormat="0" applyProtection="0">
      <alignment horizontal="left" vertical="center" indent="1"/>
    </xf>
    <xf numFmtId="4" fontId="37" fillId="44" borderId="22" applyNumberFormat="0" applyProtection="0">
      <alignment horizontal="left" vertical="center" indent="1"/>
    </xf>
    <xf numFmtId="4" fontId="37" fillId="44" borderId="22" applyNumberFormat="0" applyProtection="0">
      <alignment horizontal="left" vertical="center" indent="1"/>
    </xf>
    <xf numFmtId="4" fontId="37" fillId="44" borderId="22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4" fillId="60" borderId="22" applyNumberFormat="0" applyProtection="0">
      <alignment horizontal="right" vertical="center"/>
    </xf>
    <xf numFmtId="4" fontId="44" fillId="60" borderId="22" applyNumberFormat="0" applyProtection="0">
      <alignment horizontal="right" vertical="center"/>
    </xf>
    <xf numFmtId="4" fontId="44" fillId="60" borderId="22" applyNumberFormat="0" applyProtection="0">
      <alignment horizontal="right" vertical="center"/>
    </xf>
    <xf numFmtId="4" fontId="44" fillId="60" borderId="22" applyNumberFormat="0" applyProtection="0">
      <alignment horizontal="right" vertical="center"/>
    </xf>
    <xf numFmtId="0" fontId="62" fillId="4" borderId="0" applyNumberFormat="0" applyBorder="0" applyAlignment="0" applyProtection="0"/>
    <xf numFmtId="0" fontId="62" fillId="4" borderId="0" applyNumberFormat="0" applyBorder="0" applyAlignment="0" applyProtection="0"/>
    <xf numFmtId="0" fontId="63" fillId="34" borderId="20" applyNumberFormat="0" applyAlignment="0" applyProtection="0"/>
    <xf numFmtId="0" fontId="63" fillId="34" borderId="20" applyNumberFormat="0" applyAlignment="0" applyProtection="0"/>
    <xf numFmtId="184" fontId="5" fillId="0" borderId="0" applyBorder="0" applyProtection="0">
      <alignment horizontal="left" vertical="top"/>
    </xf>
    <xf numFmtId="185" fontId="5" fillId="0" borderId="0" applyBorder="0" applyProtection="0">
      <alignment horizontal="left" vertical="top"/>
    </xf>
    <xf numFmtId="0" fontId="3" fillId="0" borderId="0"/>
    <xf numFmtId="0" fontId="3" fillId="0" borderId="0"/>
    <xf numFmtId="174" fontId="1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10" fillId="0" borderId="0">
      <alignment horizontal="center"/>
    </xf>
    <xf numFmtId="0" fontId="2" fillId="0" borderId="0">
      <alignment horizontal="center"/>
    </xf>
    <xf numFmtId="0" fontId="2" fillId="0" borderId="0">
      <alignment horizontal="center"/>
    </xf>
    <xf numFmtId="0" fontId="10" fillId="0" borderId="0">
      <alignment horizontal="left"/>
    </xf>
    <xf numFmtId="0" fontId="2" fillId="0" borderId="0">
      <alignment horizontal="left"/>
    </xf>
    <xf numFmtId="0" fontId="2" fillId="0" borderId="0">
      <alignment horizontal="left"/>
    </xf>
    <xf numFmtId="186" fontId="14" fillId="0" borderId="0" applyBorder="0" applyProtection="0">
      <alignment horizontal="left" vertical="top"/>
    </xf>
    <xf numFmtId="181" fontId="52" fillId="0" borderId="25">
      <alignment vertical="top"/>
    </xf>
    <xf numFmtId="181" fontId="38" fillId="0" borderId="25">
      <alignment vertical="top"/>
    </xf>
    <xf numFmtId="188" fontId="76" fillId="0" borderId="26">
      <alignment horizontal="center" vertical="center" wrapText="1"/>
    </xf>
    <xf numFmtId="0" fontId="64" fillId="0" borderId="0" applyNumberFormat="0" applyFill="0" applyBorder="0" applyAlignment="0" applyProtection="0"/>
    <xf numFmtId="187" fontId="3" fillId="0" borderId="0">
      <alignment horizontal="right" vertical="top"/>
    </xf>
    <xf numFmtId="0" fontId="17" fillId="45" borderId="0" applyNumberFormat="0" applyBorder="0" applyProtection="0">
      <alignment horizontal="center"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91" fillId="0" borderId="0"/>
    <xf numFmtId="0" fontId="66" fillId="0" borderId="13" applyNumberFormat="0" applyFill="0" applyAlignment="0" applyProtection="0"/>
    <xf numFmtId="0" fontId="67" fillId="0" borderId="14" applyNumberFormat="0" applyFill="0" applyAlignment="0" applyProtection="0"/>
    <xf numFmtId="0" fontId="68" fillId="0" borderId="15" applyNumberFormat="0" applyFill="0" applyAlignment="0" applyProtection="0"/>
    <xf numFmtId="0" fontId="68" fillId="0" borderId="0" applyNumberFormat="0" applyFill="0" applyBorder="0" applyAlignment="0" applyProtection="0"/>
    <xf numFmtId="0" fontId="45" fillId="0" borderId="27" applyBorder="0"/>
    <xf numFmtId="0" fontId="25" fillId="0" borderId="27" applyBorder="0"/>
    <xf numFmtId="0" fontId="86" fillId="0" borderId="27" applyBorder="0"/>
    <xf numFmtId="0" fontId="25" fillId="0" borderId="27" applyBorder="0"/>
    <xf numFmtId="0" fontId="25" fillId="0" borderId="27" applyBorder="0"/>
    <xf numFmtId="0" fontId="25" fillId="0" borderId="27" applyBorder="0"/>
    <xf numFmtId="0" fontId="25" fillId="0" borderId="27" applyBorder="0"/>
    <xf numFmtId="0" fontId="69" fillId="0" borderId="28" applyNumberFormat="0" applyFill="0" applyAlignment="0" applyProtection="0"/>
    <xf numFmtId="0" fontId="46" fillId="0" borderId="29" applyBorder="0"/>
    <xf numFmtId="0" fontId="11" fillId="0" borderId="29" applyBorder="0"/>
    <xf numFmtId="0" fontId="11" fillId="0" borderId="29" applyBorder="0"/>
    <xf numFmtId="0" fontId="87" fillId="0" borderId="29" applyBorder="0"/>
    <xf numFmtId="0" fontId="11" fillId="0" borderId="29" applyBorder="0"/>
    <xf numFmtId="0" fontId="11" fillId="0" borderId="29" applyBorder="0"/>
    <xf numFmtId="0" fontId="11" fillId="0" borderId="29" applyBorder="0"/>
    <xf numFmtId="0" fontId="47" fillId="0" borderId="30" applyBorder="0"/>
    <xf numFmtId="0" fontId="47" fillId="0" borderId="30" applyBorder="0"/>
    <xf numFmtId="0" fontId="47" fillId="0" borderId="30" applyBorder="0"/>
    <xf numFmtId="0" fontId="88" fillId="0" borderId="30" applyBorder="0"/>
    <xf numFmtId="0" fontId="47" fillId="0" borderId="30" applyBorder="0"/>
    <xf numFmtId="0" fontId="47" fillId="0" borderId="30" applyBorder="0"/>
    <xf numFmtId="0" fontId="47" fillId="0" borderId="30" applyBorder="0"/>
    <xf numFmtId="0" fontId="70" fillId="62" borderId="7" applyNumberFormat="0" applyAlignment="0" applyProtection="0"/>
    <xf numFmtId="0" fontId="70" fillId="62" borderId="7" applyNumberFormat="0" applyAlignment="0" applyProtection="0"/>
    <xf numFmtId="0" fontId="56" fillId="0" borderId="0" applyNumberFormat="0" applyFill="0" applyBorder="0" applyAlignment="0" applyProtection="0"/>
    <xf numFmtId="0" fontId="77" fillId="0" borderId="0"/>
    <xf numFmtId="0" fontId="89" fillId="0" borderId="0"/>
    <xf numFmtId="0" fontId="98" fillId="0" borderId="0" applyNumberFormat="0" applyFill="0" applyBorder="0" applyProtection="0"/>
    <xf numFmtId="0" fontId="99" fillId="0" borderId="0" applyNumberFormat="0" applyFill="0" applyBorder="0" applyAlignment="0" applyProtection="0"/>
  </cellStyleXfs>
  <cellXfs count="311">
    <xf numFmtId="0" fontId="0" fillId="0" borderId="0" xfId="0"/>
    <xf numFmtId="0" fontId="3" fillId="0" borderId="0" xfId="980" applyBorder="1"/>
    <xf numFmtId="0" fontId="3" fillId="0" borderId="0" xfId="980" applyAlignment="1">
      <alignment horizontal="center"/>
    </xf>
    <xf numFmtId="0" fontId="3" fillId="0" borderId="0" xfId="980"/>
    <xf numFmtId="0" fontId="3" fillId="0" borderId="0" xfId="990"/>
    <xf numFmtId="0" fontId="15" fillId="0" borderId="0" xfId="990" applyFont="1" applyFill="1" applyBorder="1" applyAlignment="1">
      <alignment horizontal="center" vertical="center"/>
    </xf>
    <xf numFmtId="0" fontId="4" fillId="0" borderId="0" xfId="990" applyFont="1" applyBorder="1" applyAlignment="1"/>
    <xf numFmtId="0" fontId="2" fillId="0" borderId="0" xfId="990" applyFont="1" applyBorder="1" applyAlignment="1"/>
    <xf numFmtId="0" fontId="3" fillId="0" borderId="0" xfId="990" applyBorder="1" applyAlignment="1"/>
    <xf numFmtId="0" fontId="5" fillId="0" borderId="25" xfId="990" applyFont="1" applyBorder="1" applyAlignment="1">
      <alignment vertical="center"/>
    </xf>
    <xf numFmtId="0" fontId="20" fillId="0" borderId="0" xfId="990" applyFont="1" applyFill="1" applyBorder="1" applyAlignment="1">
      <alignment horizontal="center" vertical="center"/>
    </xf>
    <xf numFmtId="0" fontId="4" fillId="0" borderId="0" xfId="990" applyFont="1" applyFill="1" applyBorder="1" applyAlignment="1">
      <alignment horizontal="center" vertical="center"/>
    </xf>
    <xf numFmtId="0" fontId="5" fillId="0" borderId="0" xfId="990" applyFont="1" applyFill="1" applyBorder="1" applyAlignment="1">
      <alignment vertical="center"/>
    </xf>
    <xf numFmtId="0" fontId="2" fillId="0" borderId="0" xfId="990" applyFont="1" applyFill="1" applyBorder="1" applyAlignment="1">
      <alignment horizontal="center" vertical="center"/>
    </xf>
    <xf numFmtId="0" fontId="3" fillId="0" borderId="0" xfId="990" applyFill="1" applyBorder="1" applyAlignment="1">
      <alignment horizontal="center" vertical="center"/>
    </xf>
    <xf numFmtId="0" fontId="4" fillId="0" borderId="0" xfId="990" applyFont="1" applyFill="1" applyBorder="1" applyAlignment="1">
      <alignment horizontal="left" vertical="center"/>
    </xf>
    <xf numFmtId="0" fontId="3" fillId="0" borderId="0" xfId="991"/>
    <xf numFmtId="0" fontId="4" fillId="0" borderId="0" xfId="980" applyFont="1" applyFill="1" applyBorder="1" applyAlignment="1">
      <alignment horizontal="center" vertical="center" wrapText="1"/>
    </xf>
    <xf numFmtId="0" fontId="2" fillId="0" borderId="0" xfId="980" applyFont="1" applyFill="1" applyBorder="1" applyAlignment="1">
      <alignment horizontal="center" vertical="center"/>
    </xf>
    <xf numFmtId="0" fontId="3" fillId="0" borderId="0" xfId="980" applyFill="1"/>
    <xf numFmtId="0" fontId="14" fillId="0" borderId="0" xfId="980" applyFont="1" applyBorder="1" applyAlignment="1">
      <alignment horizontal="left" vertical="center"/>
    </xf>
    <xf numFmtId="0" fontId="3" fillId="0" borderId="0" xfId="994"/>
    <xf numFmtId="0" fontId="3" fillId="0" borderId="0" xfId="994" applyFill="1"/>
    <xf numFmtId="0" fontId="3" fillId="0" borderId="0" xfId="995" applyAlignment="1">
      <alignment horizontal="center" vertical="center"/>
    </xf>
    <xf numFmtId="0" fontId="3" fillId="0" borderId="0" xfId="994" applyFill="1" applyBorder="1"/>
    <xf numFmtId="0" fontId="78" fillId="0" borderId="0" xfId="994" applyFont="1" applyBorder="1"/>
    <xf numFmtId="0" fontId="3" fillId="0" borderId="17" xfId="980" applyBorder="1"/>
    <xf numFmtId="0" fontId="90" fillId="0" borderId="0" xfId="990" quotePrefix="1" applyFont="1"/>
    <xf numFmtId="0" fontId="90" fillId="0" borderId="0" xfId="990" applyFont="1"/>
    <xf numFmtId="0" fontId="3" fillId="0" borderId="0" xfId="980" applyAlignment="1">
      <alignment horizontal="left" indent="2"/>
    </xf>
    <xf numFmtId="0" fontId="14" fillId="0" borderId="0" xfId="980" applyFont="1" applyBorder="1" applyAlignment="1">
      <alignment horizontal="left"/>
    </xf>
    <xf numFmtId="0" fontId="3" fillId="0" borderId="0" xfId="980" applyBorder="1" applyAlignment="1">
      <alignment horizontal="left"/>
    </xf>
    <xf numFmtId="0" fontId="3" fillId="0" borderId="0" xfId="980" applyBorder="1" applyAlignment="1">
      <alignment horizontal="left" vertical="center"/>
    </xf>
    <xf numFmtId="0" fontId="3" fillId="0" borderId="0" xfId="980" applyBorder="1" applyAlignment="1">
      <alignment vertical="center"/>
    </xf>
    <xf numFmtId="0" fontId="2" fillId="0" borderId="0" xfId="980" applyFont="1" applyFill="1" applyBorder="1" applyAlignment="1">
      <alignment horizontal="right" wrapText="1"/>
    </xf>
    <xf numFmtId="0" fontId="14" fillId="0" borderId="31" xfId="994" applyFont="1" applyFill="1" applyBorder="1" applyAlignment="1">
      <alignment vertical="top" wrapText="1"/>
    </xf>
    <xf numFmtId="0" fontId="14" fillId="0" borderId="32" xfId="994" applyFont="1" applyFill="1" applyBorder="1" applyAlignment="1">
      <alignment horizontal="left" vertical="top" wrapText="1"/>
    </xf>
    <xf numFmtId="0" fontId="14" fillId="0" borderId="9" xfId="994" applyFont="1" applyFill="1" applyBorder="1" applyAlignment="1">
      <alignment horizontal="left" vertical="top" wrapText="1"/>
    </xf>
    <xf numFmtId="0" fontId="14" fillId="0" borderId="33" xfId="994" applyFont="1" applyFill="1" applyBorder="1" applyAlignment="1">
      <alignment horizontal="left" vertical="top" wrapText="1"/>
    </xf>
    <xf numFmtId="0" fontId="2" fillId="0" borderId="0" xfId="980" applyFont="1" applyFill="1" applyBorder="1" applyAlignment="1">
      <alignment vertical="center" wrapText="1"/>
    </xf>
    <xf numFmtId="0" fontId="2" fillId="0" borderId="0" xfId="980" applyFont="1" applyFill="1" applyBorder="1" applyAlignment="1" applyProtection="1">
      <alignment horizontal="right" vertical="center" wrapText="1"/>
      <protection locked="0"/>
    </xf>
    <xf numFmtId="190" fontId="2" fillId="0" borderId="0" xfId="980" applyNumberFormat="1" applyFont="1" applyFill="1" applyBorder="1" applyAlignment="1" applyProtection="1">
      <alignment vertical="center" wrapText="1"/>
      <protection locked="0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49" fontId="11" fillId="0" borderId="0" xfId="0" applyNumberFormat="1" applyFont="1" applyFill="1" applyBorder="1" applyAlignment="1">
      <alignment horizontal="center" vertical="top"/>
    </xf>
    <xf numFmtId="0" fontId="11" fillId="0" borderId="34" xfId="0" applyFont="1" applyFill="1" applyBorder="1" applyAlignment="1">
      <alignment horizontal="center" vertical="top"/>
    </xf>
    <xf numFmtId="49" fontId="11" fillId="0" borderId="34" xfId="0" applyNumberFormat="1" applyFont="1" applyFill="1" applyBorder="1" applyAlignment="1">
      <alignment horizontal="center" vertical="top"/>
    </xf>
    <xf numFmtId="0" fontId="4" fillId="63" borderId="0" xfId="994" applyFont="1" applyFill="1" applyBorder="1"/>
    <xf numFmtId="0" fontId="3" fillId="63" borderId="0" xfId="994" applyFill="1" applyBorder="1"/>
    <xf numFmtId="0" fontId="2" fillId="63" borderId="19" xfId="0" applyFont="1" applyFill="1" applyBorder="1" applyAlignment="1">
      <alignment horizontal="center" vertical="center" wrapText="1"/>
    </xf>
    <xf numFmtId="0" fontId="2" fillId="63" borderId="35" xfId="0" applyFont="1" applyFill="1" applyBorder="1" applyAlignment="1">
      <alignment horizontal="center" vertical="center" wrapText="1"/>
    </xf>
    <xf numFmtId="0" fontId="18" fillId="63" borderId="36" xfId="980" applyFont="1" applyFill="1" applyBorder="1" applyAlignment="1" applyProtection="1">
      <alignment horizontal="center" vertical="center" wrapText="1"/>
      <protection locked="0"/>
    </xf>
    <xf numFmtId="0" fontId="53" fillId="63" borderId="36" xfId="980" applyFont="1" applyFill="1" applyBorder="1" applyAlignment="1" applyProtection="1">
      <alignment horizontal="center" vertical="center" wrapText="1"/>
      <protection locked="0"/>
    </xf>
    <xf numFmtId="0" fontId="53" fillId="63" borderId="37" xfId="980" applyFont="1" applyFill="1" applyBorder="1" applyAlignment="1" applyProtection="1">
      <alignment horizontal="center" vertical="center" wrapText="1"/>
      <protection locked="0"/>
    </xf>
    <xf numFmtId="0" fontId="5" fillId="63" borderId="38" xfId="980" applyFont="1" applyFill="1" applyBorder="1" applyAlignment="1" applyProtection="1">
      <alignment horizontal="center" vertical="center" wrapText="1"/>
      <protection locked="0"/>
    </xf>
    <xf numFmtId="0" fontId="11" fillId="63" borderId="11" xfId="0" applyFont="1" applyFill="1" applyBorder="1" applyAlignment="1">
      <alignment horizontal="center" vertical="top" wrapText="1"/>
    </xf>
    <xf numFmtId="0" fontId="2" fillId="64" borderId="19" xfId="0" applyFont="1" applyFill="1" applyBorder="1" applyAlignment="1">
      <alignment horizontal="left" vertical="top"/>
    </xf>
    <xf numFmtId="0" fontId="11" fillId="63" borderId="19" xfId="0" applyFont="1" applyFill="1" applyBorder="1" applyAlignment="1">
      <alignment horizontal="center" vertical="top" wrapText="1"/>
    </xf>
    <xf numFmtId="0" fontId="13" fillId="65" borderId="19" xfId="0" applyFont="1" applyFill="1" applyBorder="1" applyAlignment="1">
      <alignment horizontal="left" vertical="top"/>
    </xf>
    <xf numFmtId="189" fontId="8" fillId="66" borderId="17" xfId="0" applyNumberFormat="1" applyFont="1" applyFill="1" applyBorder="1" applyAlignment="1">
      <alignment horizontal="center" vertical="center"/>
    </xf>
    <xf numFmtId="0" fontId="2" fillId="66" borderId="17" xfId="980" applyFont="1" applyFill="1" applyBorder="1" applyAlignment="1">
      <alignment vertical="center" wrapText="1"/>
    </xf>
    <xf numFmtId="0" fontId="2" fillId="66" borderId="17" xfId="980" applyFont="1" applyFill="1" applyBorder="1" applyAlignment="1" applyProtection="1">
      <alignment vertical="center" wrapText="1"/>
      <protection locked="0"/>
    </xf>
    <xf numFmtId="0" fontId="2" fillId="66" borderId="39" xfId="980" applyFont="1" applyFill="1" applyBorder="1" applyAlignment="1" applyProtection="1">
      <alignment vertical="center" wrapText="1"/>
      <protection locked="0"/>
    </xf>
    <xf numFmtId="190" fontId="2" fillId="66" borderId="39" xfId="980" applyNumberFormat="1" applyFont="1" applyFill="1" applyBorder="1" applyAlignment="1" applyProtection="1">
      <alignment vertical="center" wrapText="1"/>
      <protection locked="0"/>
    </xf>
    <xf numFmtId="9" fontId="2" fillId="66" borderId="39" xfId="980" applyNumberFormat="1" applyFont="1" applyFill="1" applyBorder="1" applyAlignment="1" applyProtection="1">
      <alignment vertical="center" wrapText="1"/>
      <protection locked="0"/>
    </xf>
    <xf numFmtId="14" fontId="2" fillId="66" borderId="39" xfId="980" applyNumberFormat="1" applyFont="1" applyFill="1" applyBorder="1" applyAlignment="1" applyProtection="1">
      <alignment vertical="center" wrapText="1"/>
      <protection locked="0"/>
    </xf>
    <xf numFmtId="192" fontId="2" fillId="66" borderId="40" xfId="980" applyNumberFormat="1" applyFont="1" applyFill="1" applyBorder="1" applyAlignment="1" applyProtection="1">
      <alignment vertical="center" wrapText="1"/>
      <protection locked="0"/>
    </xf>
    <xf numFmtId="0" fontId="2" fillId="66" borderId="41" xfId="980" applyFont="1" applyFill="1" applyBorder="1" applyAlignment="1" applyProtection="1">
      <alignment horizontal="right" vertical="center" wrapText="1"/>
      <protection locked="0"/>
    </xf>
    <xf numFmtId="192" fontId="2" fillId="66" borderId="39" xfId="980" applyNumberFormat="1" applyFont="1" applyFill="1" applyBorder="1" applyAlignment="1" applyProtection="1">
      <alignment horizontal="center" vertical="center" wrapText="1"/>
      <protection locked="0"/>
    </xf>
    <xf numFmtId="192" fontId="2" fillId="66" borderId="39" xfId="980" applyNumberFormat="1" applyFont="1" applyFill="1" applyBorder="1" applyAlignment="1" applyProtection="1">
      <alignment vertical="center" wrapText="1"/>
      <protection locked="0"/>
    </xf>
    <xf numFmtId="0" fontId="2" fillId="66" borderId="42" xfId="980" applyFont="1" applyFill="1" applyBorder="1" applyAlignment="1">
      <alignment vertical="center" wrapText="1"/>
    </xf>
    <xf numFmtId="0" fontId="2" fillId="66" borderId="41" xfId="980" applyFont="1" applyFill="1" applyBorder="1" applyAlignment="1" applyProtection="1">
      <alignment vertical="center" wrapText="1"/>
      <protection locked="0"/>
    </xf>
    <xf numFmtId="0" fontId="2" fillId="66" borderId="40" xfId="980" applyFont="1" applyFill="1" applyBorder="1" applyAlignment="1" applyProtection="1">
      <alignment vertical="center" wrapText="1"/>
      <protection locked="0"/>
    </xf>
    <xf numFmtId="0" fontId="2" fillId="0" borderId="0" xfId="980" applyFont="1"/>
    <xf numFmtId="0" fontId="0" fillId="66" borderId="43" xfId="0" applyFill="1" applyBorder="1" applyAlignment="1">
      <alignment horizontal="center" vertical="center" wrapText="1"/>
    </xf>
    <xf numFmtId="0" fontId="3" fillId="66" borderId="43" xfId="0" applyFont="1" applyFill="1" applyBorder="1" applyAlignment="1">
      <alignment horizontal="justify" vertical="center" wrapText="1"/>
    </xf>
    <xf numFmtId="0" fontId="3" fillId="66" borderId="17" xfId="0" applyFont="1" applyFill="1" applyBorder="1" applyAlignment="1">
      <alignment horizontal="center" vertical="center" wrapText="1"/>
    </xf>
    <xf numFmtId="0" fontId="3" fillId="66" borderId="43" xfId="0" applyFont="1" applyFill="1" applyBorder="1" applyAlignment="1">
      <alignment horizontal="center" vertical="center" wrapText="1"/>
    </xf>
    <xf numFmtId="14" fontId="0" fillId="66" borderId="43" xfId="0" applyNumberFormat="1" applyFill="1" applyBorder="1" applyAlignment="1">
      <alignment horizontal="center" vertical="center" wrapText="1"/>
    </xf>
    <xf numFmtId="14" fontId="3" fillId="66" borderId="43" xfId="0" applyNumberFormat="1" applyFont="1" applyFill="1" applyBorder="1" applyAlignment="1">
      <alignment horizontal="center" vertical="center" wrapText="1"/>
    </xf>
    <xf numFmtId="0" fontId="2" fillId="66" borderId="43" xfId="0" applyFont="1" applyFill="1" applyBorder="1" applyAlignment="1">
      <alignment horizontal="center" vertical="center" wrapText="1"/>
    </xf>
    <xf numFmtId="0" fontId="2" fillId="66" borderId="43" xfId="0" applyFont="1" applyFill="1" applyBorder="1" applyAlignment="1">
      <alignment horizontal="justify" vertical="center" wrapText="1"/>
    </xf>
    <xf numFmtId="0" fontId="3" fillId="66" borderId="17" xfId="0" applyFont="1" applyFill="1" applyBorder="1" applyAlignment="1">
      <alignment horizontal="justify" vertical="center" wrapText="1"/>
    </xf>
    <xf numFmtId="14" fontId="0" fillId="66" borderId="17" xfId="0" applyNumberFormat="1" applyFill="1" applyBorder="1" applyAlignment="1">
      <alignment horizontal="center" vertical="center" wrapText="1"/>
    </xf>
    <xf numFmtId="14" fontId="3" fillId="66" borderId="17" xfId="0" applyNumberFormat="1" applyFont="1" applyFill="1" applyBorder="1" applyAlignment="1">
      <alignment horizontal="center" vertical="center" wrapText="1"/>
    </xf>
    <xf numFmtId="0" fontId="5" fillId="67" borderId="2" xfId="989" applyFont="1" applyFill="1" applyBorder="1" applyAlignment="1">
      <alignment horizontal="center" vertical="center"/>
    </xf>
    <xf numFmtId="0" fontId="5" fillId="68" borderId="2" xfId="989" applyFont="1" applyFill="1" applyBorder="1" applyAlignment="1">
      <alignment horizontal="center" vertical="center"/>
    </xf>
    <xf numFmtId="0" fontId="2" fillId="63" borderId="11" xfId="0" applyFont="1" applyFill="1" applyBorder="1" applyAlignment="1">
      <alignment horizontal="center" wrapText="1"/>
    </xf>
    <xf numFmtId="0" fontId="16" fillId="63" borderId="44" xfId="0" applyFont="1" applyFill="1" applyBorder="1" applyAlignment="1">
      <alignment horizontal="center" vertical="center" wrapText="1"/>
    </xf>
    <xf numFmtId="0" fontId="14" fillId="66" borderId="17" xfId="0" applyFont="1" applyFill="1" applyBorder="1" applyAlignment="1">
      <alignment horizontal="center" vertical="center"/>
    </xf>
    <xf numFmtId="0" fontId="14" fillId="66" borderId="17" xfId="0" applyFont="1" applyFill="1" applyBorder="1" applyAlignment="1">
      <alignment horizontal="left" vertical="center" wrapText="1"/>
    </xf>
    <xf numFmtId="14" fontId="14" fillId="66" borderId="17" xfId="0" applyNumberFormat="1" applyFont="1" applyFill="1" applyBorder="1" applyAlignment="1">
      <alignment horizontal="center" vertical="center"/>
    </xf>
    <xf numFmtId="193" fontId="14" fillId="66" borderId="17" xfId="0" applyNumberFormat="1" applyFont="1" applyFill="1" applyBorder="1" applyAlignment="1">
      <alignment horizontal="center" vertical="center"/>
    </xf>
    <xf numFmtId="0" fontId="5" fillId="66" borderId="17" xfId="0" applyFont="1" applyFill="1" applyBorder="1" applyAlignment="1">
      <alignment horizontal="center" vertical="center" wrapText="1"/>
    </xf>
    <xf numFmtId="0" fontId="5" fillId="66" borderId="17" xfId="0" applyFont="1" applyFill="1" applyBorder="1" applyAlignment="1">
      <alignment horizontal="center" vertical="center"/>
    </xf>
    <xf numFmtId="193" fontId="5" fillId="66" borderId="17" xfId="0" applyNumberFormat="1" applyFont="1" applyFill="1" applyBorder="1" applyAlignment="1">
      <alignment horizontal="center" vertical="center"/>
    </xf>
    <xf numFmtId="14" fontId="5" fillId="66" borderId="17" xfId="0" applyNumberFormat="1" applyFont="1" applyFill="1" applyBorder="1" applyAlignment="1">
      <alignment horizontal="center" vertical="center"/>
    </xf>
    <xf numFmtId="0" fontId="3" fillId="0" borderId="17" xfId="980" applyFill="1" applyBorder="1" applyAlignment="1">
      <alignment horizontal="center" vertical="top" wrapText="1"/>
    </xf>
    <xf numFmtId="0" fontId="4" fillId="0" borderId="17" xfId="980" applyFont="1" applyFill="1" applyBorder="1" applyAlignment="1">
      <alignment horizontal="center" vertical="center" wrapText="1"/>
    </xf>
    <xf numFmtId="0" fontId="3" fillId="0" borderId="39" xfId="980" applyFill="1" applyBorder="1"/>
    <xf numFmtId="0" fontId="4" fillId="0" borderId="41" xfId="980" applyFont="1" applyFill="1" applyBorder="1" applyAlignment="1">
      <alignment horizontal="center" vertical="center" wrapText="1"/>
    </xf>
    <xf numFmtId="0" fontId="4" fillId="0" borderId="10" xfId="980" applyFont="1" applyFill="1" applyBorder="1" applyAlignment="1">
      <alignment horizontal="center" vertical="center" wrapText="1"/>
    </xf>
    <xf numFmtId="0" fontId="95" fillId="69" borderId="55" xfId="0" applyFont="1" applyFill="1" applyBorder="1" applyAlignment="1">
      <alignment vertical="center" wrapText="1"/>
    </xf>
    <xf numFmtId="0" fontId="92" fillId="70" borderId="55" xfId="0" applyFont="1" applyFill="1" applyBorder="1" applyAlignment="1">
      <alignment vertical="center" wrapText="1"/>
    </xf>
    <xf numFmtId="0" fontId="97" fillId="70" borderId="55" xfId="0" applyFont="1" applyFill="1" applyBorder="1" applyAlignment="1">
      <alignment vertical="center" wrapText="1"/>
    </xf>
    <xf numFmtId="0" fontId="97" fillId="70" borderId="55" xfId="0" applyFont="1" applyFill="1" applyBorder="1" applyAlignment="1">
      <alignment horizontal="right" vertical="center" wrapText="1"/>
    </xf>
    <xf numFmtId="0" fontId="4" fillId="71" borderId="45" xfId="991" applyFont="1" applyFill="1" applyBorder="1" applyAlignment="1">
      <alignment vertical="center"/>
    </xf>
    <xf numFmtId="0" fontId="4" fillId="71" borderId="34" xfId="991" applyFont="1" applyFill="1" applyBorder="1" applyAlignment="1">
      <alignment vertical="center"/>
    </xf>
    <xf numFmtId="0" fontId="4" fillId="71" borderId="46" xfId="991" applyFont="1" applyFill="1" applyBorder="1" applyAlignment="1">
      <alignment vertical="center"/>
    </xf>
    <xf numFmtId="0" fontId="4" fillId="71" borderId="0" xfId="991" applyFont="1" applyFill="1" applyBorder="1" applyAlignment="1">
      <alignment vertical="center"/>
    </xf>
    <xf numFmtId="0" fontId="4" fillId="71" borderId="47" xfId="991" applyFont="1" applyFill="1" applyBorder="1" applyAlignment="1">
      <alignment vertical="center"/>
    </xf>
    <xf numFmtId="0" fontId="4" fillId="71" borderId="21" xfId="991" applyFont="1" applyFill="1" applyBorder="1" applyAlignment="1">
      <alignment vertical="center"/>
    </xf>
    <xf numFmtId="0" fontId="4" fillId="71" borderId="45" xfId="993" applyFont="1" applyFill="1" applyBorder="1" applyAlignment="1">
      <alignment vertical="center"/>
    </xf>
    <xf numFmtId="0" fontId="2" fillId="71" borderId="44" xfId="993" applyFont="1" applyFill="1" applyBorder="1" applyAlignment="1">
      <alignment horizontal="right" vertical="center"/>
    </xf>
    <xf numFmtId="0" fontId="4" fillId="71" borderId="46" xfId="993" applyFont="1" applyFill="1" applyBorder="1" applyAlignment="1">
      <alignment vertical="center"/>
    </xf>
    <xf numFmtId="14" fontId="2" fillId="71" borderId="48" xfId="993" applyNumberFormat="1" applyFont="1" applyFill="1" applyBorder="1" applyAlignment="1">
      <alignment horizontal="right" vertical="center"/>
    </xf>
    <xf numFmtId="0" fontId="4" fillId="71" borderId="47" xfId="993" applyFont="1" applyFill="1" applyBorder="1" applyAlignment="1">
      <alignment vertical="center"/>
    </xf>
    <xf numFmtId="14" fontId="2" fillId="71" borderId="49" xfId="993" applyNumberFormat="1" applyFont="1" applyFill="1" applyBorder="1" applyAlignment="1">
      <alignment horizontal="right" vertical="center"/>
    </xf>
    <xf numFmtId="0" fontId="2" fillId="71" borderId="46" xfId="992" applyFont="1" applyFill="1" applyBorder="1" applyAlignment="1">
      <alignment horizontal="right" vertical="center"/>
    </xf>
    <xf numFmtId="0" fontId="5" fillId="0" borderId="31" xfId="994" applyFont="1" applyFill="1" applyBorder="1" applyAlignment="1">
      <alignment vertical="top" wrapText="1"/>
    </xf>
    <xf numFmtId="0" fontId="11" fillId="63" borderId="11" xfId="0" applyFont="1" applyFill="1" applyBorder="1" applyAlignment="1">
      <alignment horizontal="left" vertical="top" wrapText="1"/>
    </xf>
    <xf numFmtId="0" fontId="11" fillId="63" borderId="19" xfId="0" applyFont="1" applyFill="1" applyBorder="1" applyAlignment="1">
      <alignment horizontal="left" vertical="top" wrapText="1"/>
    </xf>
    <xf numFmtId="0" fontId="2" fillId="71" borderId="45" xfId="992" applyFont="1" applyFill="1" applyBorder="1" applyAlignment="1">
      <alignment horizontal="right" vertical="center"/>
    </xf>
    <xf numFmtId="0" fontId="2" fillId="71" borderId="47" xfId="992" applyFont="1" applyFill="1" applyBorder="1" applyAlignment="1">
      <alignment horizontal="right" vertical="center"/>
    </xf>
    <xf numFmtId="0" fontId="2" fillId="71" borderId="34" xfId="992" applyFont="1" applyFill="1" applyBorder="1" applyAlignment="1">
      <alignment horizontal="right" vertical="center"/>
    </xf>
    <xf numFmtId="0" fontId="2" fillId="71" borderId="0" xfId="992" applyFont="1" applyFill="1" applyBorder="1" applyAlignment="1">
      <alignment horizontal="right" vertical="center"/>
    </xf>
    <xf numFmtId="0" fontId="2" fillId="71" borderId="21" xfId="992" applyFont="1" applyFill="1" applyBorder="1" applyAlignment="1">
      <alignment horizontal="right" vertical="center"/>
    </xf>
    <xf numFmtId="0" fontId="11" fillId="63" borderId="50" xfId="0" applyFont="1" applyFill="1" applyBorder="1" applyAlignment="1">
      <alignment horizontal="left" vertical="top" wrapText="1"/>
    </xf>
    <xf numFmtId="0" fontId="0" fillId="73" borderId="37" xfId="0" applyFill="1" applyBorder="1" applyAlignment="1">
      <alignment horizontal="left" vertical="top"/>
    </xf>
    <xf numFmtId="0" fontId="4" fillId="71" borderId="45" xfId="990" applyFont="1" applyFill="1" applyBorder="1" applyAlignment="1">
      <alignment vertical="center"/>
    </xf>
    <xf numFmtId="0" fontId="4" fillId="71" borderId="34" xfId="990" applyFont="1" applyFill="1" applyBorder="1" applyAlignment="1">
      <alignment vertical="center"/>
    </xf>
    <xf numFmtId="0" fontId="4" fillId="71" borderId="46" xfId="990" applyFont="1" applyFill="1" applyBorder="1" applyAlignment="1">
      <alignment vertical="center"/>
    </xf>
    <xf numFmtId="0" fontId="4" fillId="71" borderId="0" xfId="990" applyFont="1" applyFill="1" applyBorder="1" applyAlignment="1">
      <alignment vertical="center"/>
    </xf>
    <xf numFmtId="0" fontId="4" fillId="71" borderId="47" xfId="990" applyFont="1" applyFill="1" applyBorder="1" applyAlignment="1">
      <alignment vertical="center"/>
    </xf>
    <xf numFmtId="0" fontId="4" fillId="71" borderId="21" xfId="990" applyFont="1" applyFill="1" applyBorder="1" applyAlignment="1">
      <alignment vertical="center"/>
    </xf>
    <xf numFmtId="14" fontId="97" fillId="70" borderId="55" xfId="0" applyNumberFormat="1" applyFont="1" applyFill="1" applyBorder="1" applyAlignment="1">
      <alignment vertical="center" wrapText="1"/>
    </xf>
    <xf numFmtId="14" fontId="96" fillId="80" borderId="55" xfId="0" applyNumberFormat="1" applyFont="1" applyFill="1" applyBorder="1" applyAlignment="1">
      <alignment vertical="center" wrapText="1"/>
    </xf>
    <xf numFmtId="0" fontId="92" fillId="80" borderId="55" xfId="0" applyFont="1" applyFill="1" applyBorder="1" applyAlignment="1">
      <alignment vertical="center" wrapText="1"/>
    </xf>
    <xf numFmtId="0" fontId="96" fillId="80" borderId="55" xfId="0" applyFont="1" applyFill="1" applyBorder="1" applyAlignment="1">
      <alignment horizontal="right" vertical="center" wrapText="1"/>
    </xf>
    <xf numFmtId="0" fontId="95" fillId="69" borderId="56" xfId="0" applyFont="1" applyFill="1" applyBorder="1" applyAlignment="1">
      <alignment vertical="center" wrapText="1"/>
    </xf>
    <xf numFmtId="14" fontId="96" fillId="80" borderId="56" xfId="0" applyNumberFormat="1" applyFont="1" applyFill="1" applyBorder="1" applyAlignment="1">
      <alignment vertical="center" wrapText="1"/>
    </xf>
    <xf numFmtId="14" fontId="97" fillId="70" borderId="56" xfId="0" applyNumberFormat="1" applyFont="1" applyFill="1" applyBorder="1" applyAlignment="1">
      <alignment vertical="center" wrapText="1"/>
    </xf>
    <xf numFmtId="0" fontId="3" fillId="79" borderId="57" xfId="0" applyFont="1" applyFill="1" applyBorder="1" applyAlignment="1">
      <alignment horizontal="center"/>
    </xf>
    <xf numFmtId="0" fontId="95" fillId="69" borderId="58" xfId="0" applyFont="1" applyFill="1" applyBorder="1" applyAlignment="1">
      <alignment vertical="center" wrapText="1"/>
    </xf>
    <xf numFmtId="0" fontId="96" fillId="80" borderId="58" xfId="0" applyFont="1" applyFill="1" applyBorder="1" applyAlignment="1">
      <alignment horizontal="right" vertical="center" wrapText="1"/>
    </xf>
    <xf numFmtId="0" fontId="97" fillId="70" borderId="58" xfId="0" applyFont="1" applyFill="1" applyBorder="1" applyAlignment="1">
      <alignment horizontal="right" vertical="center" wrapText="1"/>
    </xf>
    <xf numFmtId="0" fontId="97" fillId="70" borderId="59" xfId="0" applyFont="1" applyFill="1" applyBorder="1" applyAlignment="1">
      <alignment horizontal="right" vertical="center" wrapText="1"/>
    </xf>
    <xf numFmtId="0" fontId="95" fillId="69" borderId="63" xfId="0" applyFont="1" applyFill="1" applyBorder="1" applyAlignment="1">
      <alignment vertical="center" wrapText="1"/>
    </xf>
    <xf numFmtId="0" fontId="95" fillId="69" borderId="64" xfId="0" applyFont="1" applyFill="1" applyBorder="1" applyAlignment="1">
      <alignment vertical="center" wrapText="1"/>
    </xf>
    <xf numFmtId="14" fontId="96" fillId="80" borderId="63" xfId="0" applyNumberFormat="1" applyFont="1" applyFill="1" applyBorder="1" applyAlignment="1">
      <alignment vertical="center" wrapText="1"/>
    </xf>
    <xf numFmtId="0" fontId="96" fillId="80" borderId="64" xfId="0" applyFont="1" applyFill="1" applyBorder="1" applyAlignment="1">
      <alignment horizontal="right" vertical="center" wrapText="1"/>
    </xf>
    <xf numFmtId="14" fontId="97" fillId="70" borderId="63" xfId="0" applyNumberFormat="1" applyFont="1" applyFill="1" applyBorder="1" applyAlignment="1">
      <alignment vertical="center" wrapText="1"/>
    </xf>
    <xf numFmtId="0" fontId="97" fillId="70" borderId="64" xfId="0" applyFont="1" applyFill="1" applyBorder="1" applyAlignment="1">
      <alignment horizontal="right" vertical="center" wrapText="1"/>
    </xf>
    <xf numFmtId="14" fontId="97" fillId="70" borderId="65" xfId="0" applyNumberFormat="1" applyFont="1" applyFill="1" applyBorder="1" applyAlignment="1">
      <alignment vertical="center" wrapText="1"/>
    </xf>
    <xf numFmtId="14" fontId="97" fillId="70" borderId="66" xfId="0" applyNumberFormat="1" applyFont="1" applyFill="1" applyBorder="1" applyAlignment="1">
      <alignment vertical="center" wrapText="1"/>
    </xf>
    <xf numFmtId="0" fontId="97" fillId="70" borderId="66" xfId="0" applyFont="1" applyFill="1" applyBorder="1" applyAlignment="1">
      <alignment horizontal="right" vertical="center" wrapText="1"/>
    </xf>
    <xf numFmtId="0" fontId="97" fillId="70" borderId="67" xfId="0" applyFont="1" applyFill="1" applyBorder="1" applyAlignment="1">
      <alignment horizontal="right" vertical="center" wrapText="1"/>
    </xf>
    <xf numFmtId="14" fontId="97" fillId="70" borderId="68" xfId="0" applyNumberFormat="1" applyFont="1" applyFill="1" applyBorder="1" applyAlignment="1">
      <alignment vertical="center" wrapText="1"/>
    </xf>
    <xf numFmtId="0" fontId="95" fillId="69" borderId="60" xfId="0" applyFont="1" applyFill="1" applyBorder="1" applyAlignment="1">
      <alignment vertical="center" wrapText="1"/>
    </xf>
    <xf numFmtId="0" fontId="96" fillId="80" borderId="69" xfId="0" applyFont="1" applyFill="1" applyBorder="1" applyAlignment="1">
      <alignment vertical="center" wrapText="1"/>
    </xf>
    <xf numFmtId="0" fontId="97" fillId="70" borderId="69" xfId="0" applyFont="1" applyFill="1" applyBorder="1" applyAlignment="1">
      <alignment vertical="center" wrapText="1"/>
    </xf>
    <xf numFmtId="0" fontId="97" fillId="70" borderId="70" xfId="0" applyFont="1" applyFill="1" applyBorder="1" applyAlignment="1">
      <alignment vertical="center" wrapText="1"/>
    </xf>
    <xf numFmtId="0" fontId="97" fillId="70" borderId="66" xfId="0" applyFont="1" applyFill="1" applyBorder="1" applyAlignment="1">
      <alignment vertical="center" wrapText="1"/>
    </xf>
    <xf numFmtId="0" fontId="92" fillId="70" borderId="66" xfId="0" applyFont="1" applyFill="1" applyBorder="1" applyAlignment="1">
      <alignment vertical="center" wrapText="1"/>
    </xf>
    <xf numFmtId="0" fontId="4" fillId="71" borderId="72" xfId="991" applyFont="1" applyFill="1" applyBorder="1" applyAlignment="1">
      <alignment vertical="center"/>
    </xf>
    <xf numFmtId="0" fontId="95" fillId="69" borderId="74" xfId="0" applyFont="1" applyFill="1" applyBorder="1" applyAlignment="1">
      <alignment vertical="center" wrapText="1"/>
    </xf>
    <xf numFmtId="14" fontId="96" fillId="80" borderId="64" xfId="0" applyNumberFormat="1" applyFont="1" applyFill="1" applyBorder="1" applyAlignment="1">
      <alignment vertical="center" wrapText="1"/>
    </xf>
    <xf numFmtId="14" fontId="97" fillId="70" borderId="64" xfId="0" applyNumberFormat="1" applyFont="1" applyFill="1" applyBorder="1" applyAlignment="1">
      <alignment vertical="center" wrapText="1"/>
    </xf>
    <xf numFmtId="14" fontId="97" fillId="70" borderId="67" xfId="0" applyNumberFormat="1" applyFont="1" applyFill="1" applyBorder="1" applyAlignment="1">
      <alignment vertical="center" wrapText="1"/>
    </xf>
    <xf numFmtId="0" fontId="8" fillId="72" borderId="39" xfId="0" applyFont="1" applyFill="1" applyBorder="1" applyAlignment="1">
      <alignment horizontal="left" vertical="top" wrapText="1"/>
    </xf>
    <xf numFmtId="0" fontId="8" fillId="72" borderId="39" xfId="0" applyFont="1" applyFill="1" applyBorder="1" applyAlignment="1">
      <alignment vertical="top" wrapText="1"/>
    </xf>
    <xf numFmtId="0" fontId="8" fillId="72" borderId="10" xfId="0" applyFont="1" applyFill="1" applyBorder="1" applyAlignment="1">
      <alignment vertical="top" wrapText="1"/>
    </xf>
    <xf numFmtId="0" fontId="3" fillId="0" borderId="0" xfId="980" applyAlignment="1">
      <alignment horizontal="left"/>
    </xf>
    <xf numFmtId="0" fontId="8" fillId="72" borderId="39" xfId="0" applyFont="1" applyFill="1" applyBorder="1" applyAlignment="1">
      <alignment horizontal="left" vertical="center" wrapText="1"/>
    </xf>
    <xf numFmtId="0" fontId="8" fillId="72" borderId="39" xfId="0" applyFont="1" applyFill="1" applyBorder="1" applyAlignment="1">
      <alignment horizontal="center" vertical="center" wrapText="1"/>
    </xf>
    <xf numFmtId="0" fontId="8" fillId="72" borderId="10" xfId="0" applyFont="1" applyFill="1" applyBorder="1" applyAlignment="1">
      <alignment horizontal="left" vertical="top" wrapText="1"/>
    </xf>
    <xf numFmtId="0" fontId="14" fillId="66" borderId="17" xfId="0" applyFont="1" applyFill="1" applyBorder="1" applyAlignment="1">
      <alignment vertical="center" wrapText="1"/>
    </xf>
    <xf numFmtId="14" fontId="3" fillId="66" borderId="39" xfId="980" applyNumberFormat="1" applyFont="1" applyFill="1" applyBorder="1" applyAlignment="1" applyProtection="1">
      <alignment horizontal="center" vertical="center" wrapText="1"/>
      <protection locked="0"/>
    </xf>
    <xf numFmtId="0" fontId="3" fillId="66" borderId="40" xfId="980" applyFont="1" applyFill="1" applyBorder="1" applyAlignment="1" applyProtection="1">
      <alignment horizontal="center" vertical="center" wrapText="1"/>
      <protection locked="0"/>
    </xf>
    <xf numFmtId="0" fontId="3" fillId="66" borderId="42" xfId="980" applyFont="1" applyFill="1" applyBorder="1" applyAlignment="1">
      <alignment vertical="center" wrapText="1"/>
    </xf>
    <xf numFmtId="0" fontId="3" fillId="66" borderId="41" xfId="980" applyFont="1" applyFill="1" applyBorder="1" applyAlignment="1" applyProtection="1">
      <alignment vertical="center" wrapText="1"/>
      <protection locked="0"/>
    </xf>
    <xf numFmtId="0" fontId="3" fillId="66" borderId="42" xfId="980" applyFont="1" applyFill="1" applyBorder="1" applyAlignment="1" applyProtection="1">
      <alignment vertical="center" wrapText="1"/>
      <protection locked="0"/>
    </xf>
    <xf numFmtId="0" fontId="3" fillId="66" borderId="41" xfId="980" applyFont="1" applyFill="1" applyBorder="1" applyAlignment="1" applyProtection="1">
      <alignment horizontal="right" vertical="center" wrapText="1"/>
      <protection locked="0"/>
    </xf>
    <xf numFmtId="0" fontId="3" fillId="66" borderId="17" xfId="980" applyFont="1" applyFill="1" applyBorder="1" applyAlignment="1">
      <alignment vertical="center" wrapText="1"/>
    </xf>
    <xf numFmtId="0" fontId="3" fillId="66" borderId="17" xfId="980" applyFont="1" applyFill="1" applyBorder="1" applyAlignment="1" applyProtection="1">
      <alignment vertical="center" wrapText="1"/>
      <protection locked="0"/>
    </xf>
    <xf numFmtId="189" fontId="8" fillId="66" borderId="17" xfId="0" applyNumberFormat="1" applyFont="1" applyFill="1" applyBorder="1" applyAlignment="1">
      <alignment vertical="center"/>
    </xf>
    <xf numFmtId="0" fontId="5" fillId="81" borderId="31" xfId="994" applyFont="1" applyFill="1" applyBorder="1" applyAlignment="1">
      <alignment vertical="top" wrapText="1"/>
    </xf>
    <xf numFmtId="0" fontId="14" fillId="81" borderId="33" xfId="994" applyFont="1" applyFill="1" applyBorder="1" applyAlignment="1">
      <alignment horizontal="left" vertical="top" wrapText="1"/>
    </xf>
    <xf numFmtId="0" fontId="20" fillId="75" borderId="2" xfId="990" applyFont="1" applyFill="1" applyBorder="1" applyAlignment="1">
      <alignment horizontal="center" vertical="center"/>
    </xf>
    <xf numFmtId="0" fontId="14" fillId="76" borderId="76" xfId="990" applyFont="1" applyFill="1" applyBorder="1" applyAlignment="1">
      <alignment vertical="center" wrapText="1"/>
    </xf>
    <xf numFmtId="0" fontId="14" fillId="76" borderId="84" xfId="990" applyFont="1" applyFill="1" applyBorder="1" applyAlignment="1">
      <alignment vertical="center" wrapText="1"/>
    </xf>
    <xf numFmtId="0" fontId="14" fillId="76" borderId="77" xfId="990" applyFont="1" applyFill="1" applyBorder="1" applyAlignment="1">
      <alignment vertical="center" wrapText="1"/>
    </xf>
    <xf numFmtId="0" fontId="4" fillId="76" borderId="51" xfId="990" applyFont="1" applyFill="1" applyBorder="1" applyAlignment="1">
      <alignment horizontal="center" vertical="center"/>
    </xf>
    <xf numFmtId="0" fontId="4" fillId="76" borderId="25" xfId="990" applyFont="1" applyFill="1" applyBorder="1" applyAlignment="1">
      <alignment horizontal="center" vertical="center"/>
    </xf>
    <xf numFmtId="0" fontId="4" fillId="76" borderId="52" xfId="990" applyFont="1" applyFill="1" applyBorder="1" applyAlignment="1">
      <alignment horizontal="center" vertical="center"/>
    </xf>
    <xf numFmtId="0" fontId="20" fillId="75" borderId="2" xfId="990" applyFont="1" applyFill="1" applyBorder="1" applyAlignment="1">
      <alignment horizontal="center" vertical="center" wrapText="1"/>
    </xf>
    <xf numFmtId="0" fontId="5" fillId="76" borderId="76" xfId="990" applyNumberFormat="1" applyFont="1" applyFill="1" applyBorder="1" applyAlignment="1">
      <alignment horizontal="center" wrapText="1"/>
    </xf>
    <xf numFmtId="0" fontId="5" fillId="76" borderId="75" xfId="990" applyNumberFormat="1" applyFont="1" applyFill="1" applyBorder="1" applyAlignment="1">
      <alignment horizontal="center" wrapText="1"/>
    </xf>
    <xf numFmtId="0" fontId="5" fillId="76" borderId="77" xfId="990" applyNumberFormat="1" applyFont="1" applyFill="1" applyBorder="1" applyAlignment="1">
      <alignment horizontal="center" wrapText="1"/>
    </xf>
    <xf numFmtId="0" fontId="14" fillId="76" borderId="2" xfId="990" applyFont="1" applyFill="1" applyBorder="1" applyAlignment="1">
      <alignment vertical="center" wrapText="1"/>
    </xf>
    <xf numFmtId="0" fontId="14" fillId="76" borderId="2" xfId="990" applyFont="1" applyFill="1" applyBorder="1" applyAlignment="1">
      <alignment vertical="center"/>
    </xf>
    <xf numFmtId="0" fontId="2" fillId="71" borderId="45" xfId="990" applyFont="1" applyFill="1" applyBorder="1" applyAlignment="1">
      <alignment horizontal="right" vertical="center"/>
    </xf>
    <xf numFmtId="0" fontId="2" fillId="71" borderId="34" xfId="990" applyFont="1" applyFill="1" applyBorder="1" applyAlignment="1">
      <alignment horizontal="right" vertical="center"/>
    </xf>
    <xf numFmtId="0" fontId="2" fillId="71" borderId="44" xfId="990" applyFont="1" applyFill="1" applyBorder="1" applyAlignment="1">
      <alignment horizontal="right" vertical="center"/>
    </xf>
    <xf numFmtId="14" fontId="2" fillId="74" borderId="46" xfId="317" applyFont="1" applyFill="1" applyBorder="1" applyAlignment="1" applyProtection="1">
      <alignment horizontal="right"/>
    </xf>
    <xf numFmtId="14" fontId="3" fillId="74" borderId="0" xfId="317" applyFont="1" applyFill="1" applyBorder="1" applyAlignment="1" applyProtection="1">
      <alignment horizontal="right"/>
    </xf>
    <xf numFmtId="14" fontId="3" fillId="74" borderId="48" xfId="317" applyFont="1" applyFill="1" applyBorder="1" applyAlignment="1" applyProtection="1">
      <alignment horizontal="right"/>
    </xf>
    <xf numFmtId="14" fontId="2" fillId="74" borderId="47" xfId="317" applyFont="1" applyFill="1" applyBorder="1" applyAlignment="1" applyProtection="1">
      <alignment horizontal="right"/>
    </xf>
    <xf numFmtId="14" fontId="3" fillId="74" borderId="21" xfId="317" applyFont="1" applyFill="1" applyBorder="1" applyAlignment="1" applyProtection="1">
      <alignment horizontal="right"/>
    </xf>
    <xf numFmtId="14" fontId="3" fillId="74" borderId="49" xfId="317" applyFont="1" applyFill="1" applyBorder="1" applyAlignment="1" applyProtection="1">
      <alignment horizontal="right"/>
    </xf>
    <xf numFmtId="0" fontId="6" fillId="76" borderId="2" xfId="990" applyFont="1" applyFill="1" applyBorder="1" applyAlignment="1">
      <alignment horizontal="center" vertical="center"/>
    </xf>
    <xf numFmtId="0" fontId="2" fillId="71" borderId="45" xfId="992" applyFont="1" applyFill="1" applyBorder="1" applyAlignment="1">
      <alignment horizontal="right" vertical="center"/>
    </xf>
    <xf numFmtId="0" fontId="2" fillId="71" borderId="44" xfId="992" applyFont="1" applyFill="1" applyBorder="1" applyAlignment="1">
      <alignment horizontal="right" vertical="center"/>
    </xf>
    <xf numFmtId="14" fontId="2" fillId="71" borderId="46" xfId="992" applyNumberFormat="1" applyFont="1" applyFill="1" applyBorder="1" applyAlignment="1">
      <alignment horizontal="right" vertical="center"/>
    </xf>
    <xf numFmtId="14" fontId="2" fillId="71" borderId="48" xfId="992" applyNumberFormat="1" applyFont="1" applyFill="1" applyBorder="1" applyAlignment="1">
      <alignment horizontal="right" vertical="center"/>
    </xf>
    <xf numFmtId="0" fontId="2" fillId="71" borderId="47" xfId="992" applyFont="1" applyFill="1" applyBorder="1" applyAlignment="1">
      <alignment horizontal="right" vertical="center"/>
    </xf>
    <xf numFmtId="0" fontId="2" fillId="71" borderId="49" xfId="992" applyFont="1" applyFill="1" applyBorder="1" applyAlignment="1">
      <alignment horizontal="right" vertical="center"/>
    </xf>
    <xf numFmtId="0" fontId="8" fillId="72" borderId="39" xfId="0" applyFont="1" applyFill="1" applyBorder="1" applyAlignment="1">
      <alignment horizontal="center" vertical="center" wrapText="1"/>
    </xf>
    <xf numFmtId="0" fontId="8" fillId="72" borderId="10" xfId="0" applyFont="1" applyFill="1" applyBorder="1" applyAlignment="1">
      <alignment horizontal="center" vertical="center" wrapText="1"/>
    </xf>
    <xf numFmtId="0" fontId="8" fillId="72" borderId="39" xfId="0" applyFont="1" applyFill="1" applyBorder="1" applyAlignment="1">
      <alignment horizontal="left" vertical="top" wrapText="1"/>
    </xf>
    <xf numFmtId="0" fontId="8" fillId="72" borderId="10" xfId="0" applyFont="1" applyFill="1" applyBorder="1" applyAlignment="1">
      <alignment horizontal="left" vertical="top" wrapText="1"/>
    </xf>
    <xf numFmtId="0" fontId="2" fillId="71" borderId="45" xfId="991" applyFont="1" applyFill="1" applyBorder="1" applyAlignment="1">
      <alignment horizontal="right" vertical="center"/>
    </xf>
    <xf numFmtId="0" fontId="2" fillId="71" borderId="34" xfId="991" applyFont="1" applyFill="1" applyBorder="1" applyAlignment="1">
      <alignment horizontal="right" vertical="center"/>
    </xf>
    <xf numFmtId="0" fontId="2" fillId="71" borderId="44" xfId="991" applyFont="1" applyFill="1" applyBorder="1" applyAlignment="1">
      <alignment horizontal="right" vertical="center"/>
    </xf>
    <xf numFmtId="14" fontId="2" fillId="71" borderId="46" xfId="991" applyNumberFormat="1" applyFont="1" applyFill="1" applyBorder="1" applyAlignment="1">
      <alignment horizontal="right" vertical="center"/>
    </xf>
    <xf numFmtId="0" fontId="2" fillId="71" borderId="0" xfId="991" applyFont="1" applyFill="1" applyBorder="1" applyAlignment="1">
      <alignment horizontal="right" vertical="center"/>
    </xf>
    <xf numFmtId="0" fontId="2" fillId="71" borderId="48" xfId="991" applyFont="1" applyFill="1" applyBorder="1" applyAlignment="1">
      <alignment horizontal="right" vertical="center"/>
    </xf>
    <xf numFmtId="14" fontId="2" fillId="71" borderId="47" xfId="991" applyNumberFormat="1" applyFont="1" applyFill="1" applyBorder="1" applyAlignment="1">
      <alignment horizontal="right" vertical="center"/>
    </xf>
    <xf numFmtId="0" fontId="2" fillId="71" borderId="21" xfId="991" applyFont="1" applyFill="1" applyBorder="1" applyAlignment="1">
      <alignment horizontal="right" vertical="center"/>
    </xf>
    <xf numFmtId="0" fontId="2" fillId="71" borderId="49" xfId="991" applyFont="1" applyFill="1" applyBorder="1" applyAlignment="1">
      <alignment horizontal="right" vertical="center"/>
    </xf>
    <xf numFmtId="0" fontId="3" fillId="0" borderId="39" xfId="980" applyFill="1" applyBorder="1" applyAlignment="1">
      <alignment horizontal="center" vertical="top" wrapText="1"/>
    </xf>
    <xf numFmtId="0" fontId="0" fillId="0" borderId="10" xfId="0" applyBorder="1" applyAlignment="1"/>
    <xf numFmtId="0" fontId="0" fillId="0" borderId="41" xfId="0" applyBorder="1" applyAlignment="1"/>
    <xf numFmtId="0" fontId="2" fillId="71" borderId="72" xfId="991" applyFont="1" applyFill="1" applyBorder="1" applyAlignment="1">
      <alignment horizontal="right" vertical="center"/>
    </xf>
    <xf numFmtId="14" fontId="2" fillId="71" borderId="0" xfId="991" applyNumberFormat="1" applyFont="1" applyFill="1" applyBorder="1" applyAlignment="1">
      <alignment horizontal="right" vertical="center"/>
    </xf>
    <xf numFmtId="14" fontId="2" fillId="71" borderId="21" xfId="991" applyNumberFormat="1" applyFont="1" applyFill="1" applyBorder="1" applyAlignment="1">
      <alignment horizontal="right" vertical="center"/>
    </xf>
    <xf numFmtId="0" fontId="2" fillId="71" borderId="71" xfId="991" applyFont="1" applyFill="1" applyBorder="1" applyAlignment="1">
      <alignment horizontal="right" vertical="center"/>
    </xf>
    <xf numFmtId="0" fontId="2" fillId="71" borderId="73" xfId="991" applyFont="1" applyFill="1" applyBorder="1" applyAlignment="1">
      <alignment horizontal="right" vertical="center"/>
    </xf>
    <xf numFmtId="0" fontId="2" fillId="71" borderId="53" xfId="980" applyFont="1" applyFill="1" applyBorder="1" applyAlignment="1">
      <alignment horizontal="right" wrapText="1"/>
    </xf>
    <xf numFmtId="0" fontId="2" fillId="71" borderId="34" xfId="980" applyFont="1" applyFill="1" applyBorder="1" applyAlignment="1">
      <alignment horizontal="right" wrapText="1"/>
    </xf>
    <xf numFmtId="0" fontId="2" fillId="71" borderId="44" xfId="980" applyFont="1" applyFill="1" applyBorder="1" applyAlignment="1">
      <alignment horizontal="right" wrapText="1"/>
    </xf>
    <xf numFmtId="14" fontId="2" fillId="71" borderId="18" xfId="980" applyNumberFormat="1" applyFont="1" applyFill="1" applyBorder="1" applyAlignment="1">
      <alignment horizontal="right" wrapText="1"/>
    </xf>
    <xf numFmtId="14" fontId="2" fillId="71" borderId="0" xfId="980" applyNumberFormat="1" applyFont="1" applyFill="1" applyBorder="1" applyAlignment="1">
      <alignment horizontal="right" wrapText="1"/>
    </xf>
    <xf numFmtId="14" fontId="2" fillId="71" borderId="48" xfId="980" applyNumberFormat="1" applyFont="1" applyFill="1" applyBorder="1" applyAlignment="1">
      <alignment horizontal="right" wrapText="1"/>
    </xf>
    <xf numFmtId="0" fontId="2" fillId="71" borderId="54" xfId="980" applyFont="1" applyFill="1" applyBorder="1" applyAlignment="1">
      <alignment horizontal="right" wrapText="1"/>
    </xf>
    <xf numFmtId="0" fontId="2" fillId="71" borderId="21" xfId="980" applyFont="1" applyFill="1" applyBorder="1" applyAlignment="1">
      <alignment horizontal="right" wrapText="1"/>
    </xf>
    <xf numFmtId="0" fontId="2" fillId="71" borderId="49" xfId="980" applyFont="1" applyFill="1" applyBorder="1" applyAlignment="1">
      <alignment horizontal="right" wrapText="1"/>
    </xf>
    <xf numFmtId="0" fontId="6" fillId="74" borderId="45" xfId="980" applyFont="1" applyFill="1" applyBorder="1" applyAlignment="1">
      <alignment horizontal="center" vertical="center"/>
    </xf>
    <xf numFmtId="0" fontId="6" fillId="74" borderId="34" xfId="980" applyFont="1" applyFill="1" applyBorder="1" applyAlignment="1">
      <alignment horizontal="center" vertical="center"/>
    </xf>
    <xf numFmtId="0" fontId="6" fillId="74" borderId="46" xfId="980" applyFont="1" applyFill="1" applyBorder="1" applyAlignment="1">
      <alignment horizontal="center" vertical="center"/>
    </xf>
    <xf numFmtId="0" fontId="6" fillId="74" borderId="0" xfId="980" applyFont="1" applyFill="1" applyBorder="1" applyAlignment="1">
      <alignment horizontal="center" vertical="center"/>
    </xf>
    <xf numFmtId="0" fontId="6" fillId="74" borderId="47" xfId="980" applyFont="1" applyFill="1" applyBorder="1" applyAlignment="1">
      <alignment horizontal="center" vertical="center"/>
    </xf>
    <xf numFmtId="0" fontId="6" fillId="74" borderId="21" xfId="980" applyFont="1" applyFill="1" applyBorder="1" applyAlignment="1">
      <alignment horizontal="center" vertical="center"/>
    </xf>
    <xf numFmtId="0" fontId="4" fillId="71" borderId="71" xfId="992" applyFont="1" applyFill="1" applyBorder="1" applyAlignment="1">
      <alignment horizontal="center" vertical="center"/>
    </xf>
    <xf numFmtId="0" fontId="15" fillId="0" borderId="72" xfId="0" applyFont="1" applyBorder="1" applyAlignment="1">
      <alignment horizontal="center" vertical="center"/>
    </xf>
    <xf numFmtId="0" fontId="15" fillId="0" borderId="73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4" fillId="66" borderId="17" xfId="0" applyFont="1" applyFill="1" applyBorder="1" applyAlignment="1">
      <alignment horizontal="left" vertical="center" wrapText="1"/>
    </xf>
    <xf numFmtId="0" fontId="5" fillId="66" borderId="17" xfId="0" applyFont="1" applyFill="1" applyBorder="1" applyAlignment="1">
      <alignment horizontal="center" vertical="center" wrapText="1"/>
    </xf>
    <xf numFmtId="0" fontId="16" fillId="63" borderId="45" xfId="0" applyFont="1" applyFill="1" applyBorder="1" applyAlignment="1">
      <alignment horizontal="center" vertical="center" wrapText="1"/>
    </xf>
    <xf numFmtId="0" fontId="16" fillId="63" borderId="34" xfId="0" applyFont="1" applyFill="1" applyBorder="1" applyAlignment="1">
      <alignment horizontal="center" vertical="center" wrapText="1"/>
    </xf>
    <xf numFmtId="0" fontId="16" fillId="63" borderId="44" xfId="0" applyFont="1" applyFill="1" applyBorder="1" applyAlignment="1">
      <alignment horizontal="center" vertical="center" wrapText="1"/>
    </xf>
    <xf numFmtId="0" fontId="4" fillId="71" borderId="72" xfId="992" applyFont="1" applyFill="1" applyBorder="1" applyAlignment="1">
      <alignment horizontal="center" vertical="center"/>
    </xf>
    <xf numFmtId="189" fontId="99" fillId="66" borderId="81" xfId="1208" applyNumberFormat="1" applyFill="1" applyBorder="1" applyAlignment="1">
      <alignment horizontal="center" vertical="center"/>
    </xf>
    <xf numFmtId="189" fontId="8" fillId="66" borderId="82" xfId="0" applyNumberFormat="1" applyFont="1" applyFill="1" applyBorder="1" applyAlignment="1">
      <alignment horizontal="center" vertical="center"/>
    </xf>
    <xf numFmtId="189" fontId="8" fillId="66" borderId="83" xfId="0" applyNumberFormat="1" applyFont="1" applyFill="1" applyBorder="1" applyAlignment="1">
      <alignment horizontal="center" vertical="center"/>
    </xf>
    <xf numFmtId="189" fontId="8" fillId="66" borderId="79" xfId="0" applyNumberFormat="1" applyFont="1" applyFill="1" applyBorder="1" applyAlignment="1">
      <alignment horizontal="center" vertical="center" wrapText="1"/>
    </xf>
    <xf numFmtId="189" fontId="8" fillId="66" borderId="0" xfId="0" applyNumberFormat="1" applyFont="1" applyFill="1" applyBorder="1" applyAlignment="1">
      <alignment horizontal="center" vertical="center" wrapText="1"/>
    </xf>
    <xf numFmtId="189" fontId="8" fillId="66" borderId="80" xfId="0" applyNumberFormat="1" applyFont="1" applyFill="1" applyBorder="1" applyAlignment="1">
      <alignment horizontal="center" vertical="center" wrapText="1"/>
    </xf>
    <xf numFmtId="0" fontId="4" fillId="71" borderId="73" xfId="992" applyFont="1" applyFill="1" applyBorder="1" applyAlignment="1">
      <alignment horizontal="center" vertical="center"/>
    </xf>
    <xf numFmtId="0" fontId="4" fillId="71" borderId="46" xfId="992" applyFont="1" applyFill="1" applyBorder="1" applyAlignment="1">
      <alignment horizontal="center" vertical="center"/>
    </xf>
    <xf numFmtId="0" fontId="4" fillId="71" borderId="0" xfId="992" applyFont="1" applyFill="1" applyBorder="1" applyAlignment="1">
      <alignment horizontal="center" vertical="center"/>
    </xf>
    <xf numFmtId="0" fontId="4" fillId="71" borderId="48" xfId="992" applyFont="1" applyFill="1" applyBorder="1" applyAlignment="1">
      <alignment horizontal="center" vertical="center"/>
    </xf>
    <xf numFmtId="0" fontId="4" fillId="71" borderId="47" xfId="992" applyFont="1" applyFill="1" applyBorder="1" applyAlignment="1">
      <alignment horizontal="center" vertical="center"/>
    </xf>
    <xf numFmtId="0" fontId="4" fillId="71" borderId="21" xfId="992" applyFont="1" applyFill="1" applyBorder="1" applyAlignment="1">
      <alignment horizontal="center" vertical="center"/>
    </xf>
    <xf numFmtId="0" fontId="4" fillId="71" borderId="49" xfId="992" applyFont="1" applyFill="1" applyBorder="1" applyAlignment="1">
      <alignment horizontal="center" vertical="center"/>
    </xf>
    <xf numFmtId="189" fontId="8" fillId="66" borderId="78" xfId="0" applyNumberFormat="1" applyFont="1" applyFill="1" applyBorder="1" applyAlignment="1">
      <alignment horizontal="center" vertical="center"/>
    </xf>
    <xf numFmtId="189" fontId="8" fillId="66" borderId="12" xfId="0" applyNumberFormat="1" applyFont="1" applyFill="1" applyBorder="1" applyAlignment="1">
      <alignment horizontal="center" vertical="center"/>
    </xf>
    <xf numFmtId="189" fontId="8" fillId="66" borderId="43" xfId="0" applyNumberFormat="1" applyFont="1" applyFill="1" applyBorder="1" applyAlignment="1">
      <alignment horizontal="center" vertical="center"/>
    </xf>
    <xf numFmtId="0" fontId="4" fillId="71" borderId="71" xfId="991" applyFont="1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77" borderId="60" xfId="0" applyFont="1" applyFill="1" applyBorder="1" applyAlignment="1">
      <alignment horizontal="center"/>
    </xf>
    <xf numFmtId="0" fontId="0" fillId="77" borderId="61" xfId="0" applyFill="1" applyBorder="1" applyAlignment="1">
      <alignment horizontal="center"/>
    </xf>
    <xf numFmtId="0" fontId="0" fillId="77" borderId="62" xfId="0" applyFill="1" applyBorder="1" applyAlignment="1">
      <alignment horizontal="center"/>
    </xf>
    <xf numFmtId="0" fontId="3" fillId="78" borderId="61" xfId="980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4" fillId="71" borderId="72" xfId="991" applyFont="1" applyFill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71" borderId="71" xfId="992" applyFont="1" applyFill="1" applyBorder="1" applyAlignment="1">
      <alignment horizontal="right" vertical="center"/>
    </xf>
    <xf numFmtId="0" fontId="2" fillId="71" borderId="73" xfId="992" applyFont="1" applyFill="1" applyBorder="1" applyAlignment="1">
      <alignment horizontal="right" vertical="center"/>
    </xf>
    <xf numFmtId="0" fontId="8" fillId="72" borderId="0" xfId="0" applyFont="1" applyFill="1" applyAlignment="1">
      <alignment horizontal="left" vertical="top" wrapText="1"/>
    </xf>
    <xf numFmtId="0" fontId="0" fillId="72" borderId="0" xfId="0" applyFill="1" applyAlignment="1">
      <alignment horizontal="left" vertical="top" wrapText="1"/>
    </xf>
    <xf numFmtId="0" fontId="8" fillId="72" borderId="0" xfId="0" applyFont="1" applyFill="1" applyAlignment="1">
      <alignment horizontal="left" vertical="center" wrapText="1"/>
    </xf>
    <xf numFmtId="0" fontId="0" fillId="72" borderId="0" xfId="0" applyFill="1" applyAlignment="1">
      <alignment horizontal="left" vertical="center" wrapText="1"/>
    </xf>
    <xf numFmtId="0" fontId="8" fillId="72" borderId="0" xfId="0" applyFont="1" applyFill="1" applyAlignment="1">
      <alignment horizontal="left" wrapText="1"/>
    </xf>
    <xf numFmtId="0" fontId="0" fillId="72" borderId="0" xfId="0" applyFill="1" applyAlignment="1">
      <alignment horizontal="left" wrapText="1"/>
    </xf>
  </cellXfs>
  <cellStyles count="1209">
    <cellStyle name=" 1" xfId="1" xr:uid="{00000000-0005-0000-0000-000000000000}"/>
    <cellStyle name="_0 - Getting Started" xfId="2" xr:uid="{00000000-0005-0000-0000-000001000000}"/>
    <cellStyle name="_0 - Getting Started 2" xfId="3" xr:uid="{00000000-0005-0000-0000-000002000000}"/>
    <cellStyle name="_0 - Getting Started_5-Charges MO" xfId="4" xr:uid="{00000000-0005-0000-0000-000003000000}"/>
    <cellStyle name="_0 - Getting Started_83090147-DDQ-TAV-EN-001_OUTILS_PILOTAGE" xfId="5" xr:uid="{00000000-0005-0000-0000-000004000000}"/>
    <cellStyle name="_0 - Getting Started_83090147-DDQ-TAV-EN-001_OUTILS_PILOTAGE-1" xfId="6" xr:uid="{00000000-0005-0000-0000-000005000000}"/>
    <cellStyle name="_0 - Getting Started_dossierpilotage_dts_2012_10_19" xfId="7" xr:uid="{00000000-0005-0000-0000-000006000000}"/>
    <cellStyle name="_1 - Fiche descriptive" xfId="8" xr:uid="{00000000-0005-0000-0000-000007000000}"/>
    <cellStyle name="_1 - Fiche descriptive 2" xfId="9" xr:uid="{00000000-0005-0000-0000-000008000000}"/>
    <cellStyle name="_1 - Fiche descriptive_5-Charges MO" xfId="10" xr:uid="{00000000-0005-0000-0000-000009000000}"/>
    <cellStyle name="_1 - Fiche descriptive_83090147-DDQ-TAV-EN-001_OUTILS_PILOTAGE" xfId="11" xr:uid="{00000000-0005-0000-0000-00000A000000}"/>
    <cellStyle name="_1 - Fiche descriptive_83090147-DDQ-TAV-EN-001_OUTILS_PILOTAGE-1" xfId="12" xr:uid="{00000000-0005-0000-0000-00000B000000}"/>
    <cellStyle name="_1 - Fiche descriptive_dossierpilotage_dts_2012_10_19" xfId="13" xr:uid="{00000000-0005-0000-0000-00000C000000}"/>
    <cellStyle name="_10 -  Concep. à coût Ob TSA" xfId="14" xr:uid="{00000000-0005-0000-0000-00000D000000}"/>
    <cellStyle name="_10 -  Concep. à coût Ob TSA 2" xfId="15" xr:uid="{00000000-0005-0000-0000-00000E000000}"/>
    <cellStyle name="_10 -  Concep. à coût Ob TSA_5-Charges MO" xfId="16" xr:uid="{00000000-0005-0000-0000-00000F000000}"/>
    <cellStyle name="_10 -  Concep. à coût Ob TSA_83090147-DDQ-TAV-EN-001_OUTILS_PILOTAGE" xfId="17" xr:uid="{00000000-0005-0000-0000-000010000000}"/>
    <cellStyle name="_10 -  Concep. à coût Ob TSA_83090147-DDQ-TAV-EN-001_OUTILS_PILOTAGE-1" xfId="18" xr:uid="{00000000-0005-0000-0000-000011000000}"/>
    <cellStyle name="_10 -  Concep. à coût Ob TSA_dossierpilotage_dts_2012_10_19" xfId="19" xr:uid="{00000000-0005-0000-0000-000012000000}"/>
    <cellStyle name="_2 - Evènements clés" xfId="20" xr:uid="{00000000-0005-0000-0000-000013000000}"/>
    <cellStyle name="_2 - Evènements clés 2" xfId="21" xr:uid="{00000000-0005-0000-0000-000014000000}"/>
    <cellStyle name="_2 - Evènements clés_5-Charges MO" xfId="22" xr:uid="{00000000-0005-0000-0000-000015000000}"/>
    <cellStyle name="_2 - Evènements clés_83090147-DDQ-TAV-EN-001_OUTILS_PILOTAGE" xfId="23" xr:uid="{00000000-0005-0000-0000-000016000000}"/>
    <cellStyle name="_2 - Evènements clés_83090147-DDQ-TAV-EN-001_OUTILS_PILOTAGE-1" xfId="24" xr:uid="{00000000-0005-0000-0000-000017000000}"/>
    <cellStyle name="_2 - Evènements clés_dossierpilotage_dts_2012_10_19" xfId="25" xr:uid="{00000000-0005-0000-0000-000018000000}"/>
    <cellStyle name="_3 - Plaintes client &amp; pb Majeur" xfId="26" xr:uid="{00000000-0005-0000-0000-000019000000}"/>
    <cellStyle name="_3 - Plaintes client &amp; pb Majeur 2" xfId="27" xr:uid="{00000000-0005-0000-0000-00001A000000}"/>
    <cellStyle name="_3 - Plaintes client &amp; pb Majeur_5-Charges MO" xfId="28" xr:uid="{00000000-0005-0000-0000-00001B000000}"/>
    <cellStyle name="_3 - Plaintes client &amp; pb Majeur_83090147-DDQ-TAV-EN-001_OUTILS_PILOTAGE" xfId="29" xr:uid="{00000000-0005-0000-0000-00001C000000}"/>
    <cellStyle name="_3 - Plaintes client &amp; pb Majeur_83090147-DDQ-TAV-EN-001_OUTILS_PILOTAGE-1" xfId="30" xr:uid="{00000000-0005-0000-0000-00001D000000}"/>
    <cellStyle name="_3 - Plaintes client &amp; pb Majeur_dossierpilotage_dts_2012_10_19" xfId="31" xr:uid="{00000000-0005-0000-0000-00001E000000}"/>
    <cellStyle name="_4 - Planning directeur" xfId="32" xr:uid="{00000000-0005-0000-0000-00001F000000}"/>
    <cellStyle name="_4 - Planning directeur 2" xfId="33" xr:uid="{00000000-0005-0000-0000-000020000000}"/>
    <cellStyle name="_4 - Planning directeur_5-Charges MO" xfId="34" xr:uid="{00000000-0005-0000-0000-000021000000}"/>
    <cellStyle name="_4 - Planning directeur_83090147-DDQ-TAV-EN-001_OUTILS_PILOTAGE" xfId="35" xr:uid="{00000000-0005-0000-0000-000022000000}"/>
    <cellStyle name="_4 - Planning directeur_83090147-DDQ-TAV-EN-001_OUTILS_PILOTAGE-1" xfId="36" xr:uid="{00000000-0005-0000-0000-000023000000}"/>
    <cellStyle name="_4 - Planning directeur_dossierpilotage_dts_2012_10_19" xfId="37" xr:uid="{00000000-0005-0000-0000-000024000000}"/>
    <cellStyle name="_5 - Risques" xfId="38" xr:uid="{00000000-0005-0000-0000-000025000000}"/>
    <cellStyle name="_5 - Risques 2" xfId="39" xr:uid="{00000000-0005-0000-0000-000026000000}"/>
    <cellStyle name="_5 - Risques_5-Charges MO" xfId="40" xr:uid="{00000000-0005-0000-0000-000027000000}"/>
    <cellStyle name="_5 - Risques_83090147-DDQ-TAV-EN-001_OUTILS_PILOTAGE" xfId="41" xr:uid="{00000000-0005-0000-0000-000028000000}"/>
    <cellStyle name="_5 - Risques_83090147-DDQ-TAV-EN-001_OUTILS_PILOTAGE-1" xfId="42" xr:uid="{00000000-0005-0000-0000-000029000000}"/>
    <cellStyle name="_5 - Risques_dossierpilotage_dts_2012_10_19" xfId="43" xr:uid="{00000000-0005-0000-0000-00002A000000}"/>
    <cellStyle name="_6 - Opportunités" xfId="44" xr:uid="{00000000-0005-0000-0000-00002B000000}"/>
    <cellStyle name="_6 - Opportunités 2" xfId="45" xr:uid="{00000000-0005-0000-0000-00002C000000}"/>
    <cellStyle name="_6 - Opportunités_5-Charges MO" xfId="46" xr:uid="{00000000-0005-0000-0000-00002D000000}"/>
    <cellStyle name="_6 - Opportunités_83090147-DDQ-TAV-EN-001_OUTILS_PILOTAGE" xfId="47" xr:uid="{00000000-0005-0000-0000-00002E000000}"/>
    <cellStyle name="_6 - Opportunités_83090147-DDQ-TAV-EN-001_OUTILS_PILOTAGE-1" xfId="48" xr:uid="{00000000-0005-0000-0000-00002F000000}"/>
    <cellStyle name="_6 - Opportunités_dossierpilotage_dts_2012_10_19" xfId="49" xr:uid="{00000000-0005-0000-0000-000030000000}"/>
    <cellStyle name="_7 - Recommandations AQ" xfId="50" xr:uid="{00000000-0005-0000-0000-000031000000}"/>
    <cellStyle name="_7 - Recommandations AQ 2" xfId="51" xr:uid="{00000000-0005-0000-0000-000032000000}"/>
    <cellStyle name="_7 - Recommandations AQ_5-Charges MO" xfId="52" xr:uid="{00000000-0005-0000-0000-000033000000}"/>
    <cellStyle name="_7 - Recommandations AQ_83090147-DDQ-TAV-EN-001_OUTILS_PILOTAGE" xfId="53" xr:uid="{00000000-0005-0000-0000-000034000000}"/>
    <cellStyle name="_7 - Recommandations AQ_83090147-DDQ-TAV-EN-001_OUTILS_PILOTAGE-1" xfId="54" xr:uid="{00000000-0005-0000-0000-000035000000}"/>
    <cellStyle name="_7 - Recommandations AQ_dossierpilotage_dts_2012_10_19" xfId="55" xr:uid="{00000000-0005-0000-0000-000036000000}"/>
    <cellStyle name="_87201044-MGPR-GRP-EN-Draft002-Project_reporting_template_b_20110121" xfId="56" xr:uid="{00000000-0005-0000-0000-000037000000}"/>
    <cellStyle name="_87201044-MGPR-GRP-EN-Draft002-Project_reporting_template_b_20110121_83090147-DDQ-TAV-EN-001_OUTILS_PILOTAGE" xfId="57" xr:uid="{00000000-0005-0000-0000-000038000000}"/>
    <cellStyle name="_87201044-MGPR-GRP-EN-Draft002-Project_reporting_template_b_20110121_83090147-DDQ-TAV-EN-001_OUTILS_PILOTAGE-1" xfId="58" xr:uid="{00000000-0005-0000-0000-000039000000}"/>
    <cellStyle name="_87201044-MGPR-GRP-EN-Draft002-Project_reporting_template_b_20110121_dossierpilotage_dts_2012_10_19" xfId="59" xr:uid="{00000000-0005-0000-0000-00003A000000}"/>
    <cellStyle name="_87201044-MGPR-GRP-FR-Draft002-Modele_reporting_projet_c_20110130" xfId="60" xr:uid="{00000000-0005-0000-0000-00003B000000}"/>
    <cellStyle name="_87201044-MGPR-GRP-FR-Draft002-Modele_reporting_projet_c_20110130_83090147-DDQ-TAV-EN-001_OUTILS_PILOTAGE" xfId="61" xr:uid="{00000000-0005-0000-0000-00003C000000}"/>
    <cellStyle name="_87201044-MGPR-GRP-FR-Draft002-Modele_reporting_projet_c_20110130_83090147-DDQ-TAV-EN-001_OUTILS_PILOTAGE-1" xfId="62" xr:uid="{00000000-0005-0000-0000-00003D000000}"/>
    <cellStyle name="_87201044-MGPR-GRP-FR-Draft002-Modele_reporting_projet_c_20110130_dossierpilotage_dts_2012_10_19" xfId="63" xr:uid="{00000000-0005-0000-0000-00003E000000}"/>
    <cellStyle name="_87201044-PRJ-GRP-en" xfId="64" xr:uid="{00000000-0005-0000-0000-00003F000000}"/>
    <cellStyle name="_87201044-PRJ-GRP-en_5-Charges MO" xfId="65" xr:uid="{00000000-0005-0000-0000-000040000000}"/>
    <cellStyle name="_87201044-PRJ-GRP-fr" xfId="66" xr:uid="{00000000-0005-0000-0000-000041000000}"/>
    <cellStyle name="_87201044-PRJ-GRP-fr 2" xfId="67" xr:uid="{00000000-0005-0000-0000-000042000000}"/>
    <cellStyle name="_87201044-PRJ-GRP-fr_5-Charges MO" xfId="68" xr:uid="{00000000-0005-0000-0000-000043000000}"/>
    <cellStyle name="_87201247-EN-001-Project Monitoring Dashboard File" xfId="69" xr:uid="{00000000-0005-0000-0000-000044000000}"/>
    <cellStyle name="_87201247-EN-001-Project_Monitoring_Dashboard_File" xfId="70" xr:uid="{00000000-0005-0000-0000-000045000000}"/>
    <cellStyle name="_87201247-EN-001-Project_Monitoring_Dashboard_File_83090147-DDQ-TAV-EN-001_OUTILS_PILOTAGE" xfId="71" xr:uid="{00000000-0005-0000-0000-000046000000}"/>
    <cellStyle name="_87201247-EN-001-Project_Monitoring_Dashboard_File_83090147-DDQ-TAV-EN-001_OUTILS_PILOTAGE-1" xfId="72" xr:uid="{00000000-0005-0000-0000-000047000000}"/>
    <cellStyle name="_87201247-EN-001-Project_Monitoring_Dashboard_File_dossierpilotage_dts_2012_10_19" xfId="73" xr:uid="{00000000-0005-0000-0000-000048000000}"/>
    <cellStyle name="_87201247-FR-001-Tableau_de_Bord_Pilotage_du_Projet" xfId="74" xr:uid="{00000000-0005-0000-0000-000049000000}"/>
    <cellStyle name="_87201247-FR-001-Tableau_de_Bord_Pilotage_du_Projet_83090147-DDQ-TAV-EN-001_OUTILS_PILOTAGE" xfId="75" xr:uid="{00000000-0005-0000-0000-00004A000000}"/>
    <cellStyle name="_87201247-FR-001-Tableau_de_Bord_Pilotage_du_Projet_83090147-DDQ-TAV-EN-001_OUTILS_PILOTAGE-1" xfId="76" xr:uid="{00000000-0005-0000-0000-00004B000000}"/>
    <cellStyle name="_87201247-FR-001-Tableau_de_Bord_Pilotage_du_Projet_dossierpilotage_dts_2012_10_19" xfId="77" xr:uid="{00000000-0005-0000-0000-00004C000000}"/>
    <cellStyle name="_8A - Finance FC" xfId="78" xr:uid="{00000000-0005-0000-0000-00004D000000}"/>
    <cellStyle name="_8A - Finance FC 2" xfId="79" xr:uid="{00000000-0005-0000-0000-00004E000000}"/>
    <cellStyle name="_8A - Finance FC_5-Charges MO" xfId="80" xr:uid="{00000000-0005-0000-0000-00004F000000}"/>
    <cellStyle name="_8A - Finance FC_83090147-DDQ-TAV-EN-001_OUTILS_PILOTAGE" xfId="81" xr:uid="{00000000-0005-0000-0000-000050000000}"/>
    <cellStyle name="_8A - Finance FC_83090147-DDQ-TAV-EN-001_OUTILS_PILOTAGE-1" xfId="82" xr:uid="{00000000-0005-0000-0000-000051000000}"/>
    <cellStyle name="_8A - Finance FC_dossierpilotage_dts_2012_10_19" xfId="83" xr:uid="{00000000-0005-0000-0000-000052000000}"/>
    <cellStyle name="_D3S_Program_dashboard_ B-1" xfId="84" xr:uid="{00000000-0005-0000-0000-000053000000}"/>
    <cellStyle name="_D3S_Program_dashboard_ B-1 2" xfId="85" xr:uid="{00000000-0005-0000-0000-000054000000}"/>
    <cellStyle name="_D3S_Program_dashboard_ B-1 2 2" xfId="86" xr:uid="{00000000-0005-0000-0000-000055000000}"/>
    <cellStyle name="_D3S_Program_dashboard_ B-1 3" xfId="87" xr:uid="{00000000-0005-0000-0000-000056000000}"/>
    <cellStyle name="_D3S_Program_dashboard_ B-1_1 - Fiche descriptive" xfId="88" xr:uid="{00000000-0005-0000-0000-000057000000}"/>
    <cellStyle name="_D3S_Program_dashboard_ B-1_5-Charges MO" xfId="89" xr:uid="{00000000-0005-0000-0000-000058000000}"/>
    <cellStyle name="_D3S_Program_dashboard_ B-1_7 - Recommandations AQ" xfId="90" xr:uid="{00000000-0005-0000-0000-000059000000}"/>
    <cellStyle name="_D3S_Program_dashboard_ B-1_Maquette_TDB_10-09-29-LV-V2" xfId="91" xr:uid="{00000000-0005-0000-0000-00005A000000}"/>
    <cellStyle name="_D3S_Program_dashboard_ B-1_Maquette_TDB_10-09-29-LV-V2 2" xfId="92" xr:uid="{00000000-0005-0000-0000-00005B000000}"/>
    <cellStyle name="_D3S_Program_dashboard_ B-1_Maquette_TDB_10-09-29-LV-V2 2 2" xfId="93" xr:uid="{00000000-0005-0000-0000-00005C000000}"/>
    <cellStyle name="_D3S_Program_dashboard_ B-1_Maquette_TDB_10-09-29-LV-V2 3" xfId="94" xr:uid="{00000000-0005-0000-0000-00005D000000}"/>
    <cellStyle name="_D3S_Program_dashboard_ B-1_Maquette_TDB_10-09-29-LV-V2_5-Charges MO" xfId="95" xr:uid="{00000000-0005-0000-0000-00005E000000}"/>
    <cellStyle name="_LINKS_CLEANUP_17" xfId="96" xr:uid="{00000000-0005-0000-0000-00005F000000}"/>
    <cellStyle name="_LV_DASHBOARD_V5.6.A.2_AUTO" xfId="97" xr:uid="{00000000-0005-0000-0000-000060000000}"/>
    <cellStyle name="_LV_DASHBOARD_V5.6.A.2_AUTO 2" xfId="98" xr:uid="{00000000-0005-0000-0000-000061000000}"/>
    <cellStyle name="_LV_DASHBOARD_V5.6.A.2_AUTO 3" xfId="99" xr:uid="{00000000-0005-0000-0000-000062000000}"/>
    <cellStyle name="_MAP-F-DAE-025-00-F_07 FR_draft A" xfId="100" xr:uid="{00000000-0005-0000-0000-000063000000}"/>
    <cellStyle name="_MAP-F-DAE-025-00-F_07 FR_draft A 2" xfId="101" xr:uid="{00000000-0005-0000-0000-000064000000}"/>
    <cellStyle name="_MAP-F-TSA-005-00-D" xfId="102" xr:uid="{00000000-0005-0000-0000-000065000000}"/>
    <cellStyle name="_Maquette_TDB_10-09-29-LV-V2" xfId="103" xr:uid="{00000000-0005-0000-0000-000066000000}"/>
    <cellStyle name="_Maquette_TDB_10-09-29-LV-V2 2" xfId="104" xr:uid="{00000000-0005-0000-0000-000067000000}"/>
    <cellStyle name="_Maquette_TDB_10-09-29-LV-V2 2 2" xfId="105" xr:uid="{00000000-0005-0000-0000-000068000000}"/>
    <cellStyle name="_Maquette_TDB_10-09-29-LV-V2 3" xfId="106" xr:uid="{00000000-0005-0000-0000-000069000000}"/>
    <cellStyle name="_Maquette_TDB_10-09-29-LV-V2_5-Charges MO" xfId="107" xr:uid="{00000000-0005-0000-0000-00006A000000}"/>
    <cellStyle name="_Maquette_TDB_PGM_20100729" xfId="108" xr:uid="{00000000-0005-0000-0000-00006B000000}"/>
    <cellStyle name="_Maquette_TDB_PGM_20100729 2" xfId="109" xr:uid="{00000000-0005-0000-0000-00006C000000}"/>
    <cellStyle name="_Maquette_TDB_PGM_20100729 2 2" xfId="110" xr:uid="{00000000-0005-0000-0000-00006D000000}"/>
    <cellStyle name="_Maquette_TDB_PGM_20100729 3" xfId="111" xr:uid="{00000000-0005-0000-0000-00006E000000}"/>
    <cellStyle name="_Maquette_TDB_PGM_20100729_1 - Fiche descriptive" xfId="112" xr:uid="{00000000-0005-0000-0000-00006F000000}"/>
    <cellStyle name="_Maquette_TDB_PGM_20100729_5-Charges MO" xfId="113" xr:uid="{00000000-0005-0000-0000-000070000000}"/>
    <cellStyle name="_Maquette_TDB_PGM_20100729_7 - Recommandations AQ" xfId="114" xr:uid="{00000000-0005-0000-0000-000071000000}"/>
    <cellStyle name="_Maquette_TDB_PGM_4-5-7_DAé-1" xfId="115" xr:uid="{00000000-0005-0000-0000-000072000000}"/>
    <cellStyle name="_Maquette_TDB_PGM_4-5-7_DAé-1 2" xfId="116" xr:uid="{00000000-0005-0000-0000-000073000000}"/>
    <cellStyle name="_Maquette_TDB_PGM_4-5-7_DAé-1 2 2" xfId="117" xr:uid="{00000000-0005-0000-0000-000074000000}"/>
    <cellStyle name="_Maquette_TDB_PGM_4-5-7_DAé-1 3" xfId="118" xr:uid="{00000000-0005-0000-0000-000075000000}"/>
    <cellStyle name="_Maquette_TDB_PGM_4-5-7_DAé-1_1 - Fiche descriptive" xfId="119" xr:uid="{00000000-0005-0000-0000-000076000000}"/>
    <cellStyle name="_Maquette_TDB_PGM_4-5-7_DAé-1_5-Charges MO" xfId="120" xr:uid="{00000000-0005-0000-0000-000077000000}"/>
    <cellStyle name="_Maquette_TDB_PGM_4-5-7_DAé-1_7 - Recommandations AQ" xfId="121" xr:uid="{00000000-0005-0000-0000-000078000000}"/>
    <cellStyle name="_Maquette_TDB_PGM_4-5-7_DAé-1_99-2 Baseline Status (ECRs) (2)" xfId="122" xr:uid="{00000000-0005-0000-0000-000079000000}"/>
    <cellStyle name="_Maquette_TDB_PGM_4-5-7_DAé-1_99-3 Formal IVV status (2)" xfId="123" xr:uid="{00000000-0005-0000-0000-00007A000000}"/>
    <cellStyle name="_Maquette_TDB_PGM_4-5-7_DAé-1_MAP-F-DAE-025-00-D" xfId="124" xr:uid="{00000000-0005-0000-0000-00007B000000}"/>
    <cellStyle name="_Maquette_TDB_PGM_4-5-7_DAé-1_MAP-F-DAE-025-00-D 2" xfId="125" xr:uid="{00000000-0005-0000-0000-00007C000000}"/>
    <cellStyle name="_Maquette_TDB_PGM_4-5-7_DAé-1_MAP-F-DAE-025-00-D 2 2" xfId="126" xr:uid="{00000000-0005-0000-0000-00007D000000}"/>
    <cellStyle name="_Maquette_TDB_PGM_4-5-7_DAé-1_MAP-F-DAE-025-00-D 3" xfId="127" xr:uid="{00000000-0005-0000-0000-00007E000000}"/>
    <cellStyle name="_Maquette_TDB_PGM_4-5-7_DAé-1_MAP-S76-AVS-2010-04.new-xls" xfId="128" xr:uid="{00000000-0005-0000-0000-00007F000000}"/>
    <cellStyle name="_Maquette_TDB_PGM_4-5-7_DAé-1_Nettoyage_fichier" xfId="129" xr:uid="{00000000-0005-0000-0000-000080000000}"/>
    <cellStyle name="_Maquette_TDB_PGM_4-5-7_DAé-1_Nettoyage_fichier 2" xfId="130" xr:uid="{00000000-0005-0000-0000-000081000000}"/>
    <cellStyle name="_Maquette_TDB_PGM_4-5-7_DAé-1_Nettoyage_fichier 2 2" xfId="131" xr:uid="{00000000-0005-0000-0000-000082000000}"/>
    <cellStyle name="_Maquette_TDB_PGM_4-5-7_DAé-1_Nettoyage_fichier 3" xfId="132" xr:uid="{00000000-0005-0000-0000-000083000000}"/>
    <cellStyle name="_Maquette_TDB_PGM_4-5-7_DAé-1_TdB 30_04_2010 TASFR00580937AJ-1 THTH" xfId="133" xr:uid="{00000000-0005-0000-0000-000084000000}"/>
    <cellStyle name="_Maquette_TDB_PGM_4-5-7_DAé-1_TdB-S76-CIS-2010-03 V38 Recup" xfId="134" xr:uid="{00000000-0005-0000-0000-000085000000}"/>
    <cellStyle name="_Maquette_TDB_PGM_4-5-7_WS June 10th-2" xfId="135" xr:uid="{00000000-0005-0000-0000-000086000000}"/>
    <cellStyle name="_Maquette_TDB_PGM_4-5-7_WS June 10th-2 2" xfId="136" xr:uid="{00000000-0005-0000-0000-000087000000}"/>
    <cellStyle name="_Maquette_TDB_PGM_4-5-7_WS June 10th-2 2 2" xfId="137" xr:uid="{00000000-0005-0000-0000-000088000000}"/>
    <cellStyle name="_Maquette_TDB_PGM_4-5-7_WS June 10th-2 3" xfId="138" xr:uid="{00000000-0005-0000-0000-000089000000}"/>
    <cellStyle name="_Maquette_TDB_PGM_4-5-7_WS June 10th-2_1 - Fiche descriptive" xfId="139" xr:uid="{00000000-0005-0000-0000-00008A000000}"/>
    <cellStyle name="_Maquette_TDB_PGM_4-5-7_WS June 10th-2_5-Charges MO" xfId="140" xr:uid="{00000000-0005-0000-0000-00008B000000}"/>
    <cellStyle name="_Maquette_TDB_PGM_4-5-7_WS June 10th-2_7 - Recommandations AQ" xfId="141" xr:uid="{00000000-0005-0000-0000-00008C000000}"/>
    <cellStyle name="_Maquette_TDB_PGM_4-5-7_WS June 9th-2" xfId="142" xr:uid="{00000000-0005-0000-0000-00008D000000}"/>
    <cellStyle name="_Maquette_TDB_PGM_4-5-7_WS June 9th-2 2" xfId="143" xr:uid="{00000000-0005-0000-0000-00008E000000}"/>
    <cellStyle name="_Maquette_TDB_PGM_4-5-7_WS June 9th-2 2 2" xfId="144" xr:uid="{00000000-0005-0000-0000-00008F000000}"/>
    <cellStyle name="_Maquette_TDB_PGM_4-5-7_WS June 9th-2 3" xfId="145" xr:uid="{00000000-0005-0000-0000-000090000000}"/>
    <cellStyle name="_Maquette_TDB_PGM_4-5-7_WS June 9th-2_1 - Fiche descriptive" xfId="146" xr:uid="{00000000-0005-0000-0000-000091000000}"/>
    <cellStyle name="_Maquette_TDB_PGM_4-5-7_WS June 9th-2_5-Charges MO" xfId="147" xr:uid="{00000000-0005-0000-0000-000092000000}"/>
    <cellStyle name="_Maquette_TDB_PGM_4-5-7_WS June 9th-2_7 - Recommandations AQ" xfId="148" xr:uid="{00000000-0005-0000-0000-000093000000}"/>
    <cellStyle name="_Maquette_TDB4" xfId="149" xr:uid="{00000000-0005-0000-0000-000094000000}"/>
    <cellStyle name="_Maquette_TDB4 2" xfId="150" xr:uid="{00000000-0005-0000-0000-000095000000}"/>
    <cellStyle name="_Maquette_TDB4 2 2" xfId="151" xr:uid="{00000000-0005-0000-0000-000096000000}"/>
    <cellStyle name="_Maquette_TDB4 3" xfId="152" xr:uid="{00000000-0005-0000-0000-000097000000}"/>
    <cellStyle name="_Maquette_TDB4_1 - Fiche descriptive" xfId="153" xr:uid="{00000000-0005-0000-0000-000098000000}"/>
    <cellStyle name="_Maquette_TDB4_5-Charges MO" xfId="154" xr:uid="{00000000-0005-0000-0000-000099000000}"/>
    <cellStyle name="_Maquette_TDB4_7 - Recommandations AQ" xfId="155" xr:uid="{00000000-0005-0000-0000-00009A000000}"/>
    <cellStyle name="_Maquette_TDB4_Maquette_TDB_10-09-29-LV-V2" xfId="156" xr:uid="{00000000-0005-0000-0000-00009B000000}"/>
    <cellStyle name="_Maquette_TDB4_Maquette_TDB_10-09-29-LV-V2 2" xfId="157" xr:uid="{00000000-0005-0000-0000-00009C000000}"/>
    <cellStyle name="_Maquette_TDB4_Maquette_TDB_10-09-29-LV-V2 2 2" xfId="158" xr:uid="{00000000-0005-0000-0000-00009D000000}"/>
    <cellStyle name="_Maquette_TDB4_Maquette_TDB_10-09-29-LV-V2 3" xfId="159" xr:uid="{00000000-0005-0000-0000-00009E000000}"/>
    <cellStyle name="_Maquette_TDB4_Maquette_TDB_10-09-29-LV-V2_5-Charges MO" xfId="160" xr:uid="{00000000-0005-0000-0000-00009F000000}"/>
    <cellStyle name="_Modèle reporting projet-87201044-MGPR-GRP-FR-" xfId="161" xr:uid="{00000000-0005-0000-0000-0000A0000000}"/>
    <cellStyle name="_Modèle reporting projet-87201044-MGPR-GRP-FR-_5-Charges MO" xfId="162" xr:uid="{00000000-0005-0000-0000-0000A1000000}"/>
    <cellStyle name="_Modèle reporting projet-87201044-MGPR-GRP-FR-_83090147-DDQ-TAV-EN-001_OUTILS_PILOTAGE" xfId="163" xr:uid="{00000000-0005-0000-0000-0000A2000000}"/>
    <cellStyle name="_Modèle reporting projet-87201044-MGPR-GRP-FR-_83090147-DDQ-TAV-EN-001_OUTILS_PILOTAGE-1" xfId="164" xr:uid="{00000000-0005-0000-0000-0000A3000000}"/>
    <cellStyle name="_Modèle reporting projet-87201044-MGPR-GRP-FR-_dossierpilotage_dts_2012_10_19" xfId="165" xr:uid="{00000000-0005-0000-0000-0000A4000000}"/>
    <cellStyle name="_Project Monitoring Dashboard File_02162011_V1a" xfId="166" xr:uid="{00000000-0005-0000-0000-0000A5000000}"/>
    <cellStyle name="_Project Monitoring Dashboard File_02162011_V1a_83090147-DDQ-TAV-EN-001_OUTILS_PILOTAGE" xfId="167" xr:uid="{00000000-0005-0000-0000-0000A6000000}"/>
    <cellStyle name="_Project Monitoring Dashboard File_02162011_V1a_83090147-DDQ-TAV-EN-001_OUTILS_PILOTAGE-1" xfId="168" xr:uid="{00000000-0005-0000-0000-0000A7000000}"/>
    <cellStyle name="_Project Monitoring Dashboard File_02162011_V1a_dossierpilotage_dts_2012_10_19" xfId="169" xr:uid="{00000000-0005-0000-0000-0000A8000000}"/>
    <cellStyle name="_Project Monitoring Dashboard File_20110210_V1" xfId="170" xr:uid="{00000000-0005-0000-0000-0000A9000000}"/>
    <cellStyle name="_Project Monitoring Dashboard File_20110210_V1_83090147-DDQ-TAV-EN-001_OUTILS_PILOTAGE" xfId="171" xr:uid="{00000000-0005-0000-0000-0000AA000000}"/>
    <cellStyle name="_Project Monitoring Dashboard File_20110210_V1_83090147-DDQ-TAV-EN-001_OUTILS_PILOTAGE-1" xfId="172" xr:uid="{00000000-0005-0000-0000-0000AB000000}"/>
    <cellStyle name="_Project Monitoring Dashboard File_20110210_V1_dossierpilotage_dts_2012_10_19" xfId="173" xr:uid="{00000000-0005-0000-0000-0000AC000000}"/>
    <cellStyle name="_Project reporting template-87201044-MGPR-GRP-EN-" xfId="174" xr:uid="{00000000-0005-0000-0000-0000AD000000}"/>
    <cellStyle name="_Project reporting template-87201044-MGPR-GRP-EN- 2" xfId="175" xr:uid="{00000000-0005-0000-0000-0000AE000000}"/>
    <cellStyle name="_Project reporting template-87201044-MGPR-GRP-EN- 2 2" xfId="176" xr:uid="{00000000-0005-0000-0000-0000AF000000}"/>
    <cellStyle name="_Project reporting template-87201044-MGPR-GRP-EN- 3" xfId="177" xr:uid="{00000000-0005-0000-0000-0000B0000000}"/>
    <cellStyle name="_Project reporting template-87201044-MGPR-GRP-EN-_5-Charges MO" xfId="178" xr:uid="{00000000-0005-0000-0000-0000B1000000}"/>
    <cellStyle name="_Solution_Monitoring_Dashboard_File" xfId="179" xr:uid="{00000000-0005-0000-0000-0000B2000000}"/>
    <cellStyle name="_Solution_Monitoring_Dashboard_File_83090147-DDQ-TAV-EN-001_OUTILS_PILOTAGE" xfId="180" xr:uid="{00000000-0005-0000-0000-0000B3000000}"/>
    <cellStyle name="_Solution_Monitoring_Dashboard_File_83090147-DDQ-TAV-EN-001_OUTILS_PILOTAGE-1" xfId="181" xr:uid="{00000000-0005-0000-0000-0000B4000000}"/>
    <cellStyle name="_Solution_Monitoring_Dashboard_File_dossierpilotage_dts_2012_10_19" xfId="182" xr:uid="{00000000-0005-0000-0000-0000B5000000}"/>
    <cellStyle name="_Solution_Monitoring_Tools_File_V2" xfId="183" xr:uid="{00000000-0005-0000-0000-0000B6000000}"/>
    <cellStyle name="_Solution_Monitoring_Tools_File_V2_83090147-DDQ-TAV-EN-001_OUTILS_PILOTAGE" xfId="184" xr:uid="{00000000-0005-0000-0000-0000B7000000}"/>
    <cellStyle name="_Solution_Monitoring_Tools_File_V2_83090147-DDQ-TAV-EN-001_OUTILS_PILOTAGE-1" xfId="185" xr:uid="{00000000-0005-0000-0000-0000B8000000}"/>
    <cellStyle name="_Solution_Monitoring_Tools_File_V2_dossierpilotage_dts_2012_10_19" xfId="186" xr:uid="{00000000-0005-0000-0000-0000B9000000}"/>
    <cellStyle name="12Under" xfId="187" xr:uid="{00000000-0005-0000-0000-0000BA000000}"/>
    <cellStyle name="20 % - Accent1" xfId="188" builtinId="30" customBuiltin="1"/>
    <cellStyle name="20 % - Accent1 2" xfId="189" xr:uid="{00000000-0005-0000-0000-0000BC000000}"/>
    <cellStyle name="20 % - Accent2" xfId="190" builtinId="34" customBuiltin="1"/>
    <cellStyle name="20 % - Accent2 2" xfId="191" xr:uid="{00000000-0005-0000-0000-0000BE000000}"/>
    <cellStyle name="20 % - Accent3" xfId="192" builtinId="38" customBuiltin="1"/>
    <cellStyle name="20 % - Accent3 2" xfId="193" xr:uid="{00000000-0005-0000-0000-0000C0000000}"/>
    <cellStyle name="20 % - Accent4" xfId="194" builtinId="42" customBuiltin="1"/>
    <cellStyle name="20 % - Accent4 2" xfId="195" xr:uid="{00000000-0005-0000-0000-0000C2000000}"/>
    <cellStyle name="20 % - Accent5" xfId="196" builtinId="46" customBuiltin="1"/>
    <cellStyle name="20 % - Accent5 2" xfId="197" xr:uid="{00000000-0005-0000-0000-0000C4000000}"/>
    <cellStyle name="20 % - Accent6" xfId="198" builtinId="50" customBuiltin="1"/>
    <cellStyle name="20 % - Accent6 2" xfId="199" xr:uid="{00000000-0005-0000-0000-0000C6000000}"/>
    <cellStyle name="20% - Accent1" xfId="200" xr:uid="{00000000-0005-0000-0000-0000C7000000}"/>
    <cellStyle name="20% - Accent2" xfId="201" xr:uid="{00000000-0005-0000-0000-0000C8000000}"/>
    <cellStyle name="20% - Accent3" xfId="202" xr:uid="{00000000-0005-0000-0000-0000C9000000}"/>
    <cellStyle name="20% - Accent4" xfId="203" xr:uid="{00000000-0005-0000-0000-0000CA000000}"/>
    <cellStyle name="20% - Accent5" xfId="204" xr:uid="{00000000-0005-0000-0000-0000CB000000}"/>
    <cellStyle name="20% - Accent6" xfId="205" xr:uid="{00000000-0005-0000-0000-0000CC000000}"/>
    <cellStyle name="40 % - Accent1" xfId="206" builtinId="31" customBuiltin="1"/>
    <cellStyle name="40 % - Accent1 2" xfId="207" xr:uid="{00000000-0005-0000-0000-0000CE000000}"/>
    <cellStyle name="40 % - Accent2" xfId="208" builtinId="35" customBuiltin="1"/>
    <cellStyle name="40 % - Accent2 2" xfId="209" xr:uid="{00000000-0005-0000-0000-0000D0000000}"/>
    <cellStyle name="40 % - Accent3" xfId="210" builtinId="39" customBuiltin="1"/>
    <cellStyle name="40 % - Accent3 2" xfId="211" xr:uid="{00000000-0005-0000-0000-0000D2000000}"/>
    <cellStyle name="40 % - Accent4" xfId="212" builtinId="43" customBuiltin="1"/>
    <cellStyle name="40 % - Accent4 2" xfId="213" xr:uid="{00000000-0005-0000-0000-0000D4000000}"/>
    <cellStyle name="40 % - Accent5" xfId="214" builtinId="47" customBuiltin="1"/>
    <cellStyle name="40 % - Accent5 2" xfId="215" xr:uid="{00000000-0005-0000-0000-0000D6000000}"/>
    <cellStyle name="40 % - Accent6" xfId="216" builtinId="51" customBuiltin="1"/>
    <cellStyle name="40 % - Accent6 2" xfId="217" xr:uid="{00000000-0005-0000-0000-0000D8000000}"/>
    <cellStyle name="40% - Accent1" xfId="218" xr:uid="{00000000-0005-0000-0000-0000D9000000}"/>
    <cellStyle name="40% - Accent2" xfId="219" xr:uid="{00000000-0005-0000-0000-0000DA000000}"/>
    <cellStyle name="40% - Accent3" xfId="220" xr:uid="{00000000-0005-0000-0000-0000DB000000}"/>
    <cellStyle name="40% - Accent4" xfId="221" xr:uid="{00000000-0005-0000-0000-0000DC000000}"/>
    <cellStyle name="40% - Accent5" xfId="222" xr:uid="{00000000-0005-0000-0000-0000DD000000}"/>
    <cellStyle name="40% - Accent6" xfId="223" xr:uid="{00000000-0005-0000-0000-0000DE000000}"/>
    <cellStyle name="60 % - Accent1" xfId="224" builtinId="32" customBuiltin="1"/>
    <cellStyle name="60 % - Accent1 2" xfId="225" xr:uid="{00000000-0005-0000-0000-0000E0000000}"/>
    <cellStyle name="60 % - Accent2" xfId="226" builtinId="36" customBuiltin="1"/>
    <cellStyle name="60 % - Accent2 2" xfId="227" xr:uid="{00000000-0005-0000-0000-0000E2000000}"/>
    <cellStyle name="60 % - Accent3" xfId="228" builtinId="40" customBuiltin="1"/>
    <cellStyle name="60 % - Accent3 2" xfId="229" xr:uid="{00000000-0005-0000-0000-0000E4000000}"/>
    <cellStyle name="60 % - Accent4" xfId="230" builtinId="44" customBuiltin="1"/>
    <cellStyle name="60 % - Accent4 2" xfId="231" xr:uid="{00000000-0005-0000-0000-0000E6000000}"/>
    <cellStyle name="60 % - Accent5" xfId="232" builtinId="48" customBuiltin="1"/>
    <cellStyle name="60 % - Accent5 2" xfId="233" xr:uid="{00000000-0005-0000-0000-0000E8000000}"/>
    <cellStyle name="60 % - Accent6" xfId="234" builtinId="52" customBuiltin="1"/>
    <cellStyle name="60 % - Accent6 2" xfId="235" xr:uid="{00000000-0005-0000-0000-0000EA000000}"/>
    <cellStyle name="60% - Accent1" xfId="236" xr:uid="{00000000-0005-0000-0000-0000EB000000}"/>
    <cellStyle name="60% - Accent2" xfId="237" xr:uid="{00000000-0005-0000-0000-0000EC000000}"/>
    <cellStyle name="60% - Accent3" xfId="238" xr:uid="{00000000-0005-0000-0000-0000ED000000}"/>
    <cellStyle name="60% - Accent4" xfId="239" xr:uid="{00000000-0005-0000-0000-0000EE000000}"/>
    <cellStyle name="60% - Accent5" xfId="240" xr:uid="{00000000-0005-0000-0000-0000EF000000}"/>
    <cellStyle name="60% - Accent6" xfId="241" xr:uid="{00000000-0005-0000-0000-0000F0000000}"/>
    <cellStyle name="Accent1" xfId="242" builtinId="29" customBuiltin="1"/>
    <cellStyle name="Accent1 2" xfId="243" xr:uid="{00000000-0005-0000-0000-0000F2000000}"/>
    <cellStyle name="Accent2" xfId="244" builtinId="33" customBuiltin="1"/>
    <cellStyle name="Accent2 2" xfId="245" xr:uid="{00000000-0005-0000-0000-0000F4000000}"/>
    <cellStyle name="Accent3" xfId="246" builtinId="37" customBuiltin="1"/>
    <cellStyle name="Accent3 2" xfId="247" xr:uid="{00000000-0005-0000-0000-0000F6000000}"/>
    <cellStyle name="Accent4" xfId="248" builtinId="41" customBuiltin="1"/>
    <cellStyle name="Accent4 2" xfId="249" xr:uid="{00000000-0005-0000-0000-0000F8000000}"/>
    <cellStyle name="Accent5" xfId="250" builtinId="45" customBuiltin="1"/>
    <cellStyle name="Accent5 2" xfId="251" xr:uid="{00000000-0005-0000-0000-0000FA000000}"/>
    <cellStyle name="Accent6" xfId="252" builtinId="49" customBuiltin="1"/>
    <cellStyle name="Accent6 2" xfId="253" xr:uid="{00000000-0005-0000-0000-0000FC000000}"/>
    <cellStyle name="Avertissement" xfId="254" builtinId="11" customBuiltin="1"/>
    <cellStyle name="Bad" xfId="255" xr:uid="{00000000-0005-0000-0000-0000FE000000}"/>
    <cellStyle name="Bord: quadrillage" xfId="256" xr:uid="{00000000-0005-0000-0000-0000FF000000}"/>
    <cellStyle name="Bord: quadrillage gras" xfId="257" xr:uid="{00000000-0005-0000-0000-000000010000}"/>
    <cellStyle name="Bord: rien" xfId="258" xr:uid="{00000000-0005-0000-0000-000001010000}"/>
    <cellStyle name="branche" xfId="259" xr:uid="{00000000-0005-0000-0000-000002010000}"/>
    <cellStyle name="branche 2" xfId="260" xr:uid="{00000000-0005-0000-0000-000003010000}"/>
    <cellStyle name="branche 2 2" xfId="261" xr:uid="{00000000-0005-0000-0000-000004010000}"/>
    <cellStyle name="branche_1 - Fiche descriptive" xfId="262" xr:uid="{00000000-0005-0000-0000-000005010000}"/>
    <cellStyle name="Caché" xfId="263" xr:uid="{00000000-0005-0000-0000-000006010000}"/>
    <cellStyle name="Calcul" xfId="264" builtinId="22" customBuiltin="1"/>
    <cellStyle name="Calcul 2" xfId="265" xr:uid="{00000000-0005-0000-0000-000008010000}"/>
    <cellStyle name="Calculation" xfId="266" xr:uid="{00000000-0005-0000-0000-000009010000}"/>
    <cellStyle name="CARTOUCHE_THOM" xfId="267" xr:uid="{00000000-0005-0000-0000-00000A010000}"/>
    <cellStyle name="Cellule liée" xfId="268" builtinId="24" customBuiltin="1"/>
    <cellStyle name="Check Cell" xfId="269" xr:uid="{00000000-0005-0000-0000-00000C010000}"/>
    <cellStyle name="Comma [0]" xfId="270" xr:uid="{00000000-0005-0000-0000-00000D010000}"/>
    <cellStyle name="Comma [0] 2" xfId="271" xr:uid="{00000000-0005-0000-0000-00000E010000}"/>
    <cellStyle name="Comma [0] 2 2" xfId="272" xr:uid="{00000000-0005-0000-0000-00000F010000}"/>
    <cellStyle name="Comma [0] 3" xfId="273" xr:uid="{00000000-0005-0000-0000-000010010000}"/>
    <cellStyle name="Comma [0] 3 2" xfId="274" xr:uid="{00000000-0005-0000-0000-000011010000}"/>
    <cellStyle name="Comma [0] 4" xfId="275" xr:uid="{00000000-0005-0000-0000-000012010000}"/>
    <cellStyle name="Comma [0] 4 2" xfId="276" xr:uid="{00000000-0005-0000-0000-000013010000}"/>
    <cellStyle name="Comma [0] 5" xfId="277" xr:uid="{00000000-0005-0000-0000-000014010000}"/>
    <cellStyle name="Comma_2.2 RBA Milestones Trends" xfId="278" xr:uid="{00000000-0005-0000-0000-000015010000}"/>
    <cellStyle name="Commentaire 2" xfId="279" xr:uid="{00000000-0005-0000-0000-000017010000}"/>
    <cellStyle name="Commentaire 3" xfId="280" xr:uid="{00000000-0005-0000-0000-000018010000}"/>
    <cellStyle name="Commentaire 3 2" xfId="281" xr:uid="{00000000-0005-0000-0000-000019010000}"/>
    <cellStyle name="Commentaire 4" xfId="282" xr:uid="{00000000-0005-0000-0000-00001A010000}"/>
    <cellStyle name="Commentaire 4 2" xfId="283" xr:uid="{00000000-0005-0000-0000-00001B010000}"/>
    <cellStyle name="Commentaire 5" xfId="284" xr:uid="{00000000-0005-0000-0000-00001C010000}"/>
    <cellStyle name="Coût" xfId="285" xr:uid="{00000000-0005-0000-0000-00001D010000}"/>
    <cellStyle name="Coût 2" xfId="286" xr:uid="{00000000-0005-0000-0000-00001E010000}"/>
    <cellStyle name="Coût 2 2" xfId="287" xr:uid="{00000000-0005-0000-0000-00001F010000}"/>
    <cellStyle name="Coût 3" xfId="288" xr:uid="{00000000-0005-0000-0000-000020010000}"/>
    <cellStyle name="Coût 3 2" xfId="289" xr:uid="{00000000-0005-0000-0000-000021010000}"/>
    <cellStyle name="Coût 4" xfId="290" xr:uid="{00000000-0005-0000-0000-000022010000}"/>
    <cellStyle name="Currency [0]" xfId="291" xr:uid="{00000000-0005-0000-0000-000023010000}"/>
    <cellStyle name="Currency [0] 2" xfId="292" xr:uid="{00000000-0005-0000-0000-000024010000}"/>
    <cellStyle name="Currency [0] 2 2" xfId="293" xr:uid="{00000000-0005-0000-0000-000025010000}"/>
    <cellStyle name="Currency [0] 3" xfId="294" xr:uid="{00000000-0005-0000-0000-000026010000}"/>
    <cellStyle name="Currency [0] 3 2" xfId="295" xr:uid="{00000000-0005-0000-0000-000027010000}"/>
    <cellStyle name="Currency [0] 4" xfId="296" xr:uid="{00000000-0005-0000-0000-000028010000}"/>
    <cellStyle name="Currency [0] 4 2" xfId="297" xr:uid="{00000000-0005-0000-0000-000029010000}"/>
    <cellStyle name="Currency [0] 5" xfId="298" xr:uid="{00000000-0005-0000-0000-00002A010000}"/>
    <cellStyle name="Currency_2.2 RBA Milestones Trends" xfId="299" xr:uid="{00000000-0005-0000-0000-00002B010000}"/>
    <cellStyle name="Date" xfId="300" xr:uid="{00000000-0005-0000-0000-00002C010000}"/>
    <cellStyle name="Date 2" xfId="301" xr:uid="{00000000-0005-0000-0000-00002D010000}"/>
    <cellStyle name="Date 2 2" xfId="302" xr:uid="{00000000-0005-0000-0000-00002E010000}"/>
    <cellStyle name="Date 3" xfId="303" xr:uid="{00000000-0005-0000-0000-00002F010000}"/>
    <cellStyle name="Date anglaise" xfId="304" xr:uid="{00000000-0005-0000-0000-000030010000}"/>
    <cellStyle name="Date anglaise 2" xfId="305" xr:uid="{00000000-0005-0000-0000-000031010000}"/>
    <cellStyle name="Date anglaise 2 2" xfId="306" xr:uid="{00000000-0005-0000-0000-000032010000}"/>
    <cellStyle name="Date anglaise 3" xfId="307" xr:uid="{00000000-0005-0000-0000-000033010000}"/>
    <cellStyle name="Date anglaise 3 2" xfId="308" xr:uid="{00000000-0005-0000-0000-000034010000}"/>
    <cellStyle name="Date anglaise 4" xfId="309" xr:uid="{00000000-0005-0000-0000-000035010000}"/>
    <cellStyle name="Date mois" xfId="310" xr:uid="{00000000-0005-0000-0000-000036010000}"/>
    <cellStyle name="Date mois 2" xfId="311" xr:uid="{00000000-0005-0000-0000-000037010000}"/>
    <cellStyle name="Date mois 2 2" xfId="312" xr:uid="{00000000-0005-0000-0000-000038010000}"/>
    <cellStyle name="Date mois 3" xfId="313" xr:uid="{00000000-0005-0000-0000-000039010000}"/>
    <cellStyle name="Date mois 3 2" xfId="314" xr:uid="{00000000-0005-0000-0000-00003A010000}"/>
    <cellStyle name="Date mois 4" xfId="315" xr:uid="{00000000-0005-0000-0000-00003B010000}"/>
    <cellStyle name="Date saisie" xfId="316" xr:uid="{00000000-0005-0000-0000-00003C010000}"/>
    <cellStyle name="Date saisie 2" xfId="317" xr:uid="{00000000-0005-0000-0000-00003D010000}"/>
    <cellStyle name="Date saisie 2 2" xfId="318" xr:uid="{00000000-0005-0000-0000-00003E010000}"/>
    <cellStyle name="Date saisie 2 3" xfId="319" xr:uid="{00000000-0005-0000-0000-00003F010000}"/>
    <cellStyle name="Date saisie 3" xfId="320" xr:uid="{00000000-0005-0000-0000-000040010000}"/>
    <cellStyle name="Date saisie 3 2" xfId="321" xr:uid="{00000000-0005-0000-0000-000041010000}"/>
    <cellStyle name="Date saisie 4" xfId="322" xr:uid="{00000000-0005-0000-0000-000042010000}"/>
    <cellStyle name="Date saisie_5-Charges MO" xfId="323" xr:uid="{00000000-0005-0000-0000-000043010000}"/>
    <cellStyle name="date titre" xfId="324" xr:uid="{00000000-0005-0000-0000-000044010000}"/>
    <cellStyle name="Date_09.10.2007 Plan Quote Analysis" xfId="325" xr:uid="{00000000-0005-0000-0000-000045010000}"/>
    <cellStyle name="dateCEP" xfId="326" xr:uid="{00000000-0005-0000-0000-000046010000}"/>
    <cellStyle name="dateCEP 2" xfId="327" xr:uid="{00000000-0005-0000-0000-000047010000}"/>
    <cellStyle name="dateCEP 2 2" xfId="328" xr:uid="{00000000-0005-0000-0000-000048010000}"/>
    <cellStyle name="dateCEP 3" xfId="329" xr:uid="{00000000-0005-0000-0000-000049010000}"/>
    <cellStyle name="dateCEP_1 - Fiche descriptive" xfId="330" xr:uid="{00000000-0005-0000-0000-00004A010000}"/>
    <cellStyle name="DCh" xfId="331" xr:uid="{00000000-0005-0000-0000-00004B010000}"/>
    <cellStyle name="Déf_kLoc" xfId="332" xr:uid="{00000000-0005-0000-0000-00004C010000}"/>
    <cellStyle name="Desc" xfId="333" xr:uid="{00000000-0005-0000-0000-00004D010000}"/>
    <cellStyle name="Desc 2" xfId="334" xr:uid="{00000000-0005-0000-0000-00004E010000}"/>
    <cellStyle name="Desc 2 2" xfId="335" xr:uid="{00000000-0005-0000-0000-00004F010000}"/>
    <cellStyle name="Desc 3" xfId="336" xr:uid="{00000000-0005-0000-0000-000050010000}"/>
    <cellStyle name="Desc_1 - Fiche descriptive" xfId="337" xr:uid="{00000000-0005-0000-0000-000051010000}"/>
    <cellStyle name="Dezimal_Q-Indicator_fcu380_v030613" xfId="338" xr:uid="{00000000-0005-0000-0000-000052010000}"/>
    <cellStyle name="Dollar" xfId="339" xr:uid="{00000000-0005-0000-0000-000053010000}"/>
    <cellStyle name="Dollar 2" xfId="340" xr:uid="{00000000-0005-0000-0000-000054010000}"/>
    <cellStyle name="Dollar 2 2" xfId="341" xr:uid="{00000000-0005-0000-0000-000055010000}"/>
    <cellStyle name="Dollar 3" xfId="342" xr:uid="{00000000-0005-0000-0000-000056010000}"/>
    <cellStyle name="Dollar_1 - Fiche descriptive" xfId="343" xr:uid="{00000000-0005-0000-0000-000057010000}"/>
    <cellStyle name="Donnée" xfId="344" xr:uid="{00000000-0005-0000-0000-000058010000}"/>
    <cellStyle name="Donnée 2" xfId="345" xr:uid="{00000000-0005-0000-0000-000059010000}"/>
    <cellStyle name="Donnée 3" xfId="346" xr:uid="{00000000-0005-0000-0000-00005A010000}"/>
    <cellStyle name="Donnée 3 2" xfId="347" xr:uid="{00000000-0005-0000-0000-00005B010000}"/>
    <cellStyle name="Donnée 4" xfId="348" xr:uid="{00000000-0005-0000-0000-00005C010000}"/>
    <cellStyle name="Donnée 5" xfId="349" xr:uid="{00000000-0005-0000-0000-00005D010000}"/>
    <cellStyle name="Donnée_1 - Fiche descriptive" xfId="350" xr:uid="{00000000-0005-0000-0000-00005E010000}"/>
    <cellStyle name="Entrée" xfId="351" builtinId="20" customBuiltin="1"/>
    <cellStyle name="Entrée 2" xfId="352" xr:uid="{00000000-0005-0000-0000-000060010000}"/>
    <cellStyle name="Euro" xfId="353" xr:uid="{00000000-0005-0000-0000-000061010000}"/>
    <cellStyle name="Euro 2" xfId="354" xr:uid="{00000000-0005-0000-0000-000062010000}"/>
    <cellStyle name="Euro 2 2" xfId="355" xr:uid="{00000000-0005-0000-0000-000063010000}"/>
    <cellStyle name="Euro 3" xfId="356" xr:uid="{00000000-0005-0000-0000-000064010000}"/>
    <cellStyle name="Euro 3 2" xfId="357" xr:uid="{00000000-0005-0000-0000-000065010000}"/>
    <cellStyle name="Euro 3 3" xfId="358" xr:uid="{00000000-0005-0000-0000-000066010000}"/>
    <cellStyle name="Euro 4" xfId="359" xr:uid="{00000000-0005-0000-0000-000067010000}"/>
    <cellStyle name="Euro 4 2" xfId="360" xr:uid="{00000000-0005-0000-0000-000068010000}"/>
    <cellStyle name="Euro 5" xfId="361" xr:uid="{00000000-0005-0000-0000-000069010000}"/>
    <cellStyle name="Explanatory Text" xfId="362" xr:uid="{00000000-0005-0000-0000-00006A010000}"/>
    <cellStyle name="Fixé" xfId="363" xr:uid="{00000000-0005-0000-0000-00006B010000}"/>
    <cellStyle name="Fixé 2" xfId="364" xr:uid="{00000000-0005-0000-0000-00006C010000}"/>
    <cellStyle name="Fixé 2 2" xfId="365" xr:uid="{00000000-0005-0000-0000-00006D010000}"/>
    <cellStyle name="Fixé 3" xfId="366" xr:uid="{00000000-0005-0000-0000-00006E010000}"/>
    <cellStyle name="Fixé 3 2" xfId="367" xr:uid="{00000000-0005-0000-0000-00006F010000}"/>
    <cellStyle name="Fixé 4" xfId="368" xr:uid="{00000000-0005-0000-0000-000070010000}"/>
    <cellStyle name="Followed Hyperlink" xfId="369" xr:uid="{00000000-0005-0000-0000-000071010000}"/>
    <cellStyle name="Followed Hyperlink 2" xfId="370" xr:uid="{00000000-0005-0000-0000-000072010000}"/>
    <cellStyle name="Followed Hyperlink 2 2" xfId="371" xr:uid="{00000000-0005-0000-0000-000073010000}"/>
    <cellStyle name="Followed Hyperlink_1 - Fiche descriptive" xfId="372" xr:uid="{00000000-0005-0000-0000-000074010000}"/>
    <cellStyle name="Good" xfId="373" xr:uid="{00000000-0005-0000-0000-000075010000}"/>
    <cellStyle name="gud" xfId="374" xr:uid="{00000000-0005-0000-0000-000076010000}"/>
    <cellStyle name="gud 2" xfId="375" xr:uid="{00000000-0005-0000-0000-000077010000}"/>
    <cellStyle name="gud 2 2" xfId="376" xr:uid="{00000000-0005-0000-0000-000078010000}"/>
    <cellStyle name="gud_1 - Fiche descriptive" xfId="377" xr:uid="{00000000-0005-0000-0000-000079010000}"/>
    <cellStyle name="H_Déf" xfId="378" xr:uid="{00000000-0005-0000-0000-00007A010000}"/>
    <cellStyle name="H_Déf_0.1 Fiche descriptive" xfId="379" xr:uid="{00000000-0005-0000-0000-00007B010000}"/>
    <cellStyle name="H_Déf_0.1 Fiche descriptive 2" xfId="380" xr:uid="{00000000-0005-0000-0000-00007C010000}"/>
    <cellStyle name="H_Déf_0.1 Fiche descriptive 2 2" xfId="381" xr:uid="{00000000-0005-0000-0000-00007D010000}"/>
    <cellStyle name="H_Déf_0.1 Fiche descriptive_1 - Fiche descriptive" xfId="382" xr:uid="{00000000-0005-0000-0000-00007E010000}"/>
    <cellStyle name="H_Déf_0.1 Fiche descriptive_5-Charges MO" xfId="383" xr:uid="{00000000-0005-0000-0000-00007F010000}"/>
    <cellStyle name="H_Déf_0.1 Fiche descriptive_7 - Recommandations AQ" xfId="384" xr:uid="{00000000-0005-0000-0000-000080010000}"/>
    <cellStyle name="H_Déf_0.1 Fiche descriptive_906-1TdB AffaireS76-NAV_06_003458-17 (en cours)-1" xfId="385" xr:uid="{00000000-0005-0000-0000-000081010000}"/>
    <cellStyle name="H_Déf_0.1 Fiche descriptive_99-2 Baseline Status (ECRs) (2)" xfId="386" xr:uid="{00000000-0005-0000-0000-000082010000}"/>
    <cellStyle name="H_Déf_0.1 Fiche descriptive_99-3 Formal IVV status (2)" xfId="387" xr:uid="{00000000-0005-0000-0000-000083010000}"/>
    <cellStyle name="H_Déf_0.1 Fiche descriptive_MAP-F-DAE-025-00-D" xfId="388" xr:uid="{00000000-0005-0000-0000-000084010000}"/>
    <cellStyle name="H_Déf_0.1 Fiche descriptive_MAP-F-DAE-025-00-D 2" xfId="389" xr:uid="{00000000-0005-0000-0000-000085010000}"/>
    <cellStyle name="H_Déf_0.1 Fiche descriptive_MAP-F-DAE-025-00-D 2 2" xfId="390" xr:uid="{00000000-0005-0000-0000-000086010000}"/>
    <cellStyle name="H_Déf_0.1 Fiche descriptive_MAP-S76-AVS-2010-04.new-xls" xfId="391" xr:uid="{00000000-0005-0000-0000-000087010000}"/>
    <cellStyle name="H_Déf_0.1 Fiche descriptive_Nettoyage_fichier" xfId="392" xr:uid="{00000000-0005-0000-0000-000088010000}"/>
    <cellStyle name="H_Déf_0.1 Fiche descriptive_Nettoyage_fichier 2" xfId="393" xr:uid="{00000000-0005-0000-0000-000089010000}"/>
    <cellStyle name="H_Déf_0.1 Fiche descriptive_Nettoyage_fichier 2 2" xfId="394" xr:uid="{00000000-0005-0000-0000-00008A010000}"/>
    <cellStyle name="H_Déf_0.1 Fiche descriptive_TdB 30_04_2010 TASFR00580937AJ-1 THTH" xfId="395" xr:uid="{00000000-0005-0000-0000-00008B010000}"/>
    <cellStyle name="H_Déf_0.1 Fiche descriptive_TdB 30_04_2010 TASFR00580937AJ-1 THTH 2" xfId="396" xr:uid="{00000000-0005-0000-0000-00008C010000}"/>
    <cellStyle name="H_Déf_0.1 Fiche descriptive_tdb MAP CAM ATR42 NAV 08-00531-03" xfId="397" xr:uid="{00000000-0005-0000-0000-00008D010000}"/>
    <cellStyle name="H_Déf_0.1 Fiche descriptive_TdB-S76-CIS-2010-03 V38 Recup" xfId="398" xr:uid="{00000000-0005-0000-0000-00008E010000}"/>
    <cellStyle name="H_Déf_0.2 Organisation" xfId="399" xr:uid="{00000000-0005-0000-0000-00008F010000}"/>
    <cellStyle name="H_Déf_0.2 Organisation 2" xfId="400" xr:uid="{00000000-0005-0000-0000-000090010000}"/>
    <cellStyle name="H_Déf_0.2 Organisation_1 - Fiche descriptive" xfId="401" xr:uid="{00000000-0005-0000-0000-000091010000}"/>
    <cellStyle name="H_Déf_0.2 Organisation_5-Charges MO" xfId="402" xr:uid="{00000000-0005-0000-0000-000092010000}"/>
    <cellStyle name="H_Déf_0.2 Organisation_7 - Recommandations AQ" xfId="403" xr:uid="{00000000-0005-0000-0000-000093010000}"/>
    <cellStyle name="H_Déf_0.2 Organisation_99-2 Baseline Status (ECRs) (2)" xfId="404" xr:uid="{00000000-0005-0000-0000-000094010000}"/>
    <cellStyle name="H_Déf_0.2 Organisation_99-3 Formal IVV status (2)" xfId="405" xr:uid="{00000000-0005-0000-0000-000095010000}"/>
    <cellStyle name="H_Déf_0.2 Organisation_MAP-F-DAE-025-00-D" xfId="406" xr:uid="{00000000-0005-0000-0000-000096010000}"/>
    <cellStyle name="H_Déf_0.2 Organisation_MAP-F-DAE-025-00-D 2" xfId="407" xr:uid="{00000000-0005-0000-0000-000097010000}"/>
    <cellStyle name="H_Déf_0.2 Organisation_MAP-S76-AVS-2010-04.new-xls" xfId="408" xr:uid="{00000000-0005-0000-0000-000098010000}"/>
    <cellStyle name="H_Déf_0.2 Organisation_Nettoyage_fichier" xfId="409" xr:uid="{00000000-0005-0000-0000-000099010000}"/>
    <cellStyle name="H_Déf_0.2 Organisation_Nettoyage_fichier 2" xfId="410" xr:uid="{00000000-0005-0000-0000-00009A010000}"/>
    <cellStyle name="H_Déf_0.2 Organisation_TdB 30_04_2010 TASFR00580937AJ-1 THTH" xfId="411" xr:uid="{00000000-0005-0000-0000-00009B010000}"/>
    <cellStyle name="H_Déf_0.2 Organisation_tdb MAP CAM ATR42 NAV 08-00531-03" xfId="412" xr:uid="{00000000-0005-0000-0000-00009C010000}"/>
    <cellStyle name="H_Déf_0.2 Organisation_TdB-S76-CIS-2010-03 V38 Recup" xfId="413" xr:uid="{00000000-0005-0000-0000-00009D010000}"/>
    <cellStyle name="H_Déf_05 juin TDB" xfId="414" xr:uid="{00000000-0005-0000-0000-00009E010000}"/>
    <cellStyle name="H_Déf_05 juin TDB IR 00" xfId="415" xr:uid="{00000000-0005-0000-0000-00009F010000}"/>
    <cellStyle name="H_Déf_05 juin TDB IR 00_ATA_08_4098_DIS-TdB_MAS FSTA _sept_11_ind00" xfId="416" xr:uid="{00000000-0005-0000-0000-0000A0010000}"/>
    <cellStyle name="H_Déf_05 juin TDB_ATA_08_4098_DIS-TdB_MAS FSTA _sept_11_ind00" xfId="417" xr:uid="{00000000-0005-0000-0000-0000A1010000}"/>
    <cellStyle name="H_Déf_1.1 Faits Marquants" xfId="418" xr:uid="{00000000-0005-0000-0000-0000A2010000}"/>
    <cellStyle name="H_Déf_1.1 Faits Marquants 2" xfId="419" xr:uid="{00000000-0005-0000-0000-0000A3010000}"/>
    <cellStyle name="H_Déf_1.1 Faits Marquants_1" xfId="420" xr:uid="{00000000-0005-0000-0000-0000A4010000}"/>
    <cellStyle name="H_Déf_1.1 Faits Marquants_1 - Fiche descriptive" xfId="421" xr:uid="{00000000-0005-0000-0000-0000A5010000}"/>
    <cellStyle name="H_Déf_1.1 Faits Marquants_1 2" xfId="422" xr:uid="{00000000-0005-0000-0000-0000A6010000}"/>
    <cellStyle name="H_Déf_1.1 Faits Marquants_1 2 2" xfId="423" xr:uid="{00000000-0005-0000-0000-0000A7010000}"/>
    <cellStyle name="H_Déf_1.1 Faits Marquants_1_1 - Fiche descriptive" xfId="424" xr:uid="{00000000-0005-0000-0000-0000A8010000}"/>
    <cellStyle name="H_Déf_1.1 Faits Marquants_1_5-Charges MO" xfId="425" xr:uid="{00000000-0005-0000-0000-0000A9010000}"/>
    <cellStyle name="H_Déf_1.1 Faits Marquants_1_7 - Recommandations AQ" xfId="426" xr:uid="{00000000-0005-0000-0000-0000AA010000}"/>
    <cellStyle name="H_Déf_1.1 Faits Marquants_1_99-2 Baseline Status (ECRs) (2)" xfId="427" xr:uid="{00000000-0005-0000-0000-0000AB010000}"/>
    <cellStyle name="H_Déf_1.1 Faits Marquants_1_99-3 Formal IVV status (2)" xfId="428" xr:uid="{00000000-0005-0000-0000-0000AC010000}"/>
    <cellStyle name="H_Déf_1.1 Faits Marquants_1_MAP-F-DAE-025-00-D" xfId="429" xr:uid="{00000000-0005-0000-0000-0000AD010000}"/>
    <cellStyle name="H_Déf_1.1 Faits Marquants_1_MAP-F-DAE-025-00-D 2" xfId="430" xr:uid="{00000000-0005-0000-0000-0000AE010000}"/>
    <cellStyle name="H_Déf_1.1 Faits Marquants_1_MAP-F-DAE-025-00-D 2 2" xfId="431" xr:uid="{00000000-0005-0000-0000-0000AF010000}"/>
    <cellStyle name="H_Déf_1.1 Faits Marquants_1_MAP-S76-AVS-2010-04.new-xls" xfId="432" xr:uid="{00000000-0005-0000-0000-0000B0010000}"/>
    <cellStyle name="H_Déf_1.1 Faits Marquants_1_Nettoyage_fichier" xfId="433" xr:uid="{00000000-0005-0000-0000-0000B1010000}"/>
    <cellStyle name="H_Déf_1.1 Faits Marquants_1_Nettoyage_fichier 2" xfId="434" xr:uid="{00000000-0005-0000-0000-0000B2010000}"/>
    <cellStyle name="H_Déf_1.1 Faits Marquants_1_Nettoyage_fichier 2 2" xfId="435" xr:uid="{00000000-0005-0000-0000-0000B3010000}"/>
    <cellStyle name="H_Déf_1.1 Faits Marquants_1_TdB 30_04_2010 TASFR00580937AJ-1 THTH" xfId="436" xr:uid="{00000000-0005-0000-0000-0000B4010000}"/>
    <cellStyle name="H_Déf_1.1 Faits Marquants_1_TdB 30_04_2010 TASFR00580937AJ-1 THTH 2" xfId="437" xr:uid="{00000000-0005-0000-0000-0000B5010000}"/>
    <cellStyle name="H_Déf_1.1 Faits Marquants_1_tdb MAP CAM ATR42 NAV 08-00531-03" xfId="438" xr:uid="{00000000-0005-0000-0000-0000B6010000}"/>
    <cellStyle name="H_Déf_1.1 Faits Marquants_1_TdB-S76-CIS-2010-03 V38 Recup" xfId="439" xr:uid="{00000000-0005-0000-0000-0000B7010000}"/>
    <cellStyle name="H_Déf_1.1 Faits Marquants_5-Charges MO" xfId="440" xr:uid="{00000000-0005-0000-0000-0000B8010000}"/>
    <cellStyle name="H_Déf_1.1 Faits Marquants_7 - Recommandations AQ" xfId="441" xr:uid="{00000000-0005-0000-0000-0000B9010000}"/>
    <cellStyle name="H_Déf_1.1 Faits Marquants_99-2 Baseline Status (ECRs) (2)" xfId="442" xr:uid="{00000000-0005-0000-0000-0000BA010000}"/>
    <cellStyle name="H_Déf_1.1 Faits Marquants_99-3 Formal IVV status (2)" xfId="443" xr:uid="{00000000-0005-0000-0000-0000BB010000}"/>
    <cellStyle name="H_Déf_1.1 Faits Marquants_MAP-F-DAE-025-00-D" xfId="444" xr:uid="{00000000-0005-0000-0000-0000BC010000}"/>
    <cellStyle name="H_Déf_1.1 Faits Marquants_MAP-F-DAE-025-00-D 2" xfId="445" xr:uid="{00000000-0005-0000-0000-0000BD010000}"/>
    <cellStyle name="H_Déf_1.1 Faits Marquants_MAP-S76-AVS-2010-04.new-xls" xfId="446" xr:uid="{00000000-0005-0000-0000-0000BE010000}"/>
    <cellStyle name="H_Déf_1.1 Faits Marquants_Nettoyage_fichier" xfId="447" xr:uid="{00000000-0005-0000-0000-0000BF010000}"/>
    <cellStyle name="H_Déf_1.1 Faits Marquants_Nettoyage_fichier 2" xfId="448" xr:uid="{00000000-0005-0000-0000-0000C0010000}"/>
    <cellStyle name="H_Déf_1.1 Faits Marquants_TdB 30_04_2010 TASFR00580937AJ-1 THTH" xfId="449" xr:uid="{00000000-0005-0000-0000-0000C1010000}"/>
    <cellStyle name="H_Déf_1.1 Faits Marquants_tdb MAP CAM ATR42 NAV 08-00531-03" xfId="450" xr:uid="{00000000-0005-0000-0000-0000C2010000}"/>
    <cellStyle name="H_Déf_1.1 Faits Marquants_TdB-S76-CIS-2010-03 V38 Recup" xfId="451" xr:uid="{00000000-0005-0000-0000-0000C3010000}"/>
    <cellStyle name="H_Déf_1.2 Decisions-Actions" xfId="452" xr:uid="{00000000-0005-0000-0000-0000C4010000}"/>
    <cellStyle name="H_Déf_1.2 Décisions-Actions" xfId="453" xr:uid="{00000000-0005-0000-0000-0000C5010000}"/>
    <cellStyle name="H_Déf_1.2 Décisions-Actions 2" xfId="454" xr:uid="{00000000-0005-0000-0000-0000C6010000}"/>
    <cellStyle name="H_Déf_1.2 Décisions-Actions 2 2" xfId="455" xr:uid="{00000000-0005-0000-0000-0000C7010000}"/>
    <cellStyle name="H_Déf_1.2 Décisions-Actions_1 - Fiche descriptive" xfId="456" xr:uid="{00000000-0005-0000-0000-0000C8010000}"/>
    <cellStyle name="H_Déf_1.2 Décisions-Actions_5-Charges MO" xfId="457" xr:uid="{00000000-0005-0000-0000-0000C9010000}"/>
    <cellStyle name="H_Déf_1.2 Décisions-Actions_7 - Recommandations AQ" xfId="458" xr:uid="{00000000-0005-0000-0000-0000CA010000}"/>
    <cellStyle name="H_Déf_1.2 Décisions-Actions_99-2 Baseline Status (ECRs) (2)" xfId="459" xr:uid="{00000000-0005-0000-0000-0000CB010000}"/>
    <cellStyle name="H_Déf_1.2 Décisions-Actions_99-3 Formal IVV status (2)" xfId="460" xr:uid="{00000000-0005-0000-0000-0000CC010000}"/>
    <cellStyle name="H_Déf_1.2 Décisions-Actions_MAP-F-DAE-025-00-D" xfId="461" xr:uid="{00000000-0005-0000-0000-0000CD010000}"/>
    <cellStyle name="H_Déf_1.2 Décisions-Actions_MAP-F-DAE-025-00-D 2" xfId="462" xr:uid="{00000000-0005-0000-0000-0000CE010000}"/>
    <cellStyle name="H_Déf_1.2 Décisions-Actions_MAP-F-DAE-025-00-D 2 2" xfId="463" xr:uid="{00000000-0005-0000-0000-0000CF010000}"/>
    <cellStyle name="H_Déf_1.2 Décisions-Actions_MAP-S76-AVS-2010-04.new-xls" xfId="464" xr:uid="{00000000-0005-0000-0000-0000D0010000}"/>
    <cellStyle name="H_Déf_1.2 Décisions-Actions_Nettoyage_fichier" xfId="465" xr:uid="{00000000-0005-0000-0000-0000D1010000}"/>
    <cellStyle name="H_Déf_1.2 Décisions-Actions_Nettoyage_fichier 2" xfId="466" xr:uid="{00000000-0005-0000-0000-0000D2010000}"/>
    <cellStyle name="H_Déf_1.2 Décisions-Actions_Nettoyage_fichier 2 2" xfId="467" xr:uid="{00000000-0005-0000-0000-0000D3010000}"/>
    <cellStyle name="H_Déf_1.2 Décisions-Actions_TdB 30_04_2010 TASFR00580937AJ-1 THTH" xfId="468" xr:uid="{00000000-0005-0000-0000-0000D4010000}"/>
    <cellStyle name="H_Déf_1.2 Décisions-Actions_TdB 30_04_2010 TASFR00580937AJ-1 THTH 2" xfId="469" xr:uid="{00000000-0005-0000-0000-0000D5010000}"/>
    <cellStyle name="H_Déf_1.2 Décisions-Actions_tdb MAP CAM ATR42 NAV 08-00531-03" xfId="470" xr:uid="{00000000-0005-0000-0000-0000D6010000}"/>
    <cellStyle name="H_Déf_1.2 Décisions-Actions_TdB-S76-CIS-2010-03 V38 Recup" xfId="471" xr:uid="{00000000-0005-0000-0000-0000D7010000}"/>
    <cellStyle name="H_Déf_1.3 Indicateur Satisfaction" xfId="472" xr:uid="{00000000-0005-0000-0000-0000D8010000}"/>
    <cellStyle name="H_Déf_1.3 Indicateur Satisfaction 2" xfId="473" xr:uid="{00000000-0005-0000-0000-0000D9010000}"/>
    <cellStyle name="H_Déf_1.3 Indicateur Satisfaction_1" xfId="474" xr:uid="{00000000-0005-0000-0000-0000DA010000}"/>
    <cellStyle name="H_Déf_1.3 Indicateur Satisfaction_1 - Fiche descriptive" xfId="475" xr:uid="{00000000-0005-0000-0000-0000DB010000}"/>
    <cellStyle name="H_Déf_1.3 Indicateur Satisfaction_1 2" xfId="476" xr:uid="{00000000-0005-0000-0000-0000DC010000}"/>
    <cellStyle name="H_Déf_1.3 Indicateur Satisfaction_1 2 2" xfId="477" xr:uid="{00000000-0005-0000-0000-0000DD010000}"/>
    <cellStyle name="H_Déf_1.3 Indicateur Satisfaction_1_1 - Fiche descriptive" xfId="478" xr:uid="{00000000-0005-0000-0000-0000DE010000}"/>
    <cellStyle name="H_Déf_1.3 Indicateur Satisfaction_1_5-Charges MO" xfId="479" xr:uid="{00000000-0005-0000-0000-0000DF010000}"/>
    <cellStyle name="H_Déf_1.3 Indicateur Satisfaction_1_7 - Recommandations AQ" xfId="480" xr:uid="{00000000-0005-0000-0000-0000E0010000}"/>
    <cellStyle name="H_Déf_1.3 Indicateur Satisfaction_1_99-2 Baseline Status (ECRs) (2)" xfId="481" xr:uid="{00000000-0005-0000-0000-0000E1010000}"/>
    <cellStyle name="H_Déf_1.3 Indicateur Satisfaction_1_99-3 Formal IVV status (2)" xfId="482" xr:uid="{00000000-0005-0000-0000-0000E2010000}"/>
    <cellStyle name="H_Déf_1.3 Indicateur Satisfaction_1_MAP-F-DAE-025-00-D" xfId="483" xr:uid="{00000000-0005-0000-0000-0000E3010000}"/>
    <cellStyle name="H_Déf_1.3 Indicateur Satisfaction_1_MAP-F-DAE-025-00-D 2" xfId="484" xr:uid="{00000000-0005-0000-0000-0000E4010000}"/>
    <cellStyle name="H_Déf_1.3 Indicateur Satisfaction_1_MAP-F-DAE-025-00-D 2 2" xfId="485" xr:uid="{00000000-0005-0000-0000-0000E5010000}"/>
    <cellStyle name="H_Déf_1.3 Indicateur Satisfaction_1_MAP-S76-AVS-2010-04.new-xls" xfId="486" xr:uid="{00000000-0005-0000-0000-0000E6010000}"/>
    <cellStyle name="H_Déf_1.3 Indicateur Satisfaction_1_Nettoyage_fichier" xfId="487" xr:uid="{00000000-0005-0000-0000-0000E7010000}"/>
    <cellStyle name="H_Déf_1.3 Indicateur Satisfaction_1_Nettoyage_fichier 2" xfId="488" xr:uid="{00000000-0005-0000-0000-0000E8010000}"/>
    <cellStyle name="H_Déf_1.3 Indicateur Satisfaction_1_Nettoyage_fichier 2 2" xfId="489" xr:uid="{00000000-0005-0000-0000-0000E9010000}"/>
    <cellStyle name="H_Déf_1.3 Indicateur Satisfaction_1_TdB 30_04_2010 TASFR00580937AJ-1 THTH" xfId="490" xr:uid="{00000000-0005-0000-0000-0000EA010000}"/>
    <cellStyle name="H_Déf_1.3 Indicateur Satisfaction_1_TdB 30_04_2010 TASFR00580937AJ-1 THTH 2" xfId="491" xr:uid="{00000000-0005-0000-0000-0000EB010000}"/>
    <cellStyle name="H_Déf_1.3 Indicateur Satisfaction_1_tdb MAP CAM ATR42 NAV 08-00531-03" xfId="492" xr:uid="{00000000-0005-0000-0000-0000EC010000}"/>
    <cellStyle name="H_Déf_1.3 Indicateur Satisfaction_1_TdB-S76-CIS-2010-03 V38 Recup" xfId="493" xr:uid="{00000000-0005-0000-0000-0000ED010000}"/>
    <cellStyle name="H_Déf_1.3 Indicateur Satisfaction_5-Charges MO" xfId="494" xr:uid="{00000000-0005-0000-0000-0000EE010000}"/>
    <cellStyle name="H_Déf_1.3 Indicateur Satisfaction_7 - Recommandations AQ" xfId="495" xr:uid="{00000000-0005-0000-0000-0000EF010000}"/>
    <cellStyle name="H_Déf_1.3 Indicateur Satisfaction_99-2 Baseline Status (ECRs) (2)" xfId="496" xr:uid="{00000000-0005-0000-0000-0000F0010000}"/>
    <cellStyle name="H_Déf_1.3 Indicateur Satisfaction_99-3 Formal IVV status (2)" xfId="497" xr:uid="{00000000-0005-0000-0000-0000F1010000}"/>
    <cellStyle name="H_Déf_1.3 Indicateur Satisfaction_MAP-F-DAE-025-00-D" xfId="498" xr:uid="{00000000-0005-0000-0000-0000F2010000}"/>
    <cellStyle name="H_Déf_1.3 Indicateur Satisfaction_MAP-F-DAE-025-00-D 2" xfId="499" xr:uid="{00000000-0005-0000-0000-0000F3010000}"/>
    <cellStyle name="H_Déf_1.3 Indicateur Satisfaction_MAP-S76-AVS-2010-04.new-xls" xfId="500" xr:uid="{00000000-0005-0000-0000-0000F4010000}"/>
    <cellStyle name="H_Déf_1.3 Indicateur Satisfaction_Nettoyage_fichier" xfId="501" xr:uid="{00000000-0005-0000-0000-0000F5010000}"/>
    <cellStyle name="H_Déf_1.3 Indicateur Satisfaction_Nettoyage_fichier 2" xfId="502" xr:uid="{00000000-0005-0000-0000-0000F6010000}"/>
    <cellStyle name="H_Déf_1.3 Indicateur Satisfaction_TdB 30_04_2010 TASFR00580937AJ-1 THTH" xfId="503" xr:uid="{00000000-0005-0000-0000-0000F7010000}"/>
    <cellStyle name="H_Déf_1.3 Indicateur Satisfaction_tdb MAP CAM ATR42 NAV 08-00531-03" xfId="504" xr:uid="{00000000-0005-0000-0000-0000F8010000}"/>
    <cellStyle name="H_Déf_1.3 Indicateur Satisfaction_TdB-S76-CIS-2010-03 V38 Recup" xfId="505" xr:uid="{00000000-0005-0000-0000-0000F9010000}"/>
    <cellStyle name="H_Déf_2.2 Jalons (Courbe à 45°)" xfId="506" xr:uid="{00000000-0005-0000-0000-0000FA010000}"/>
    <cellStyle name="H_Déf_2.2 Jalons (Courbe à 45°)_1" xfId="507" xr:uid="{00000000-0005-0000-0000-0000FB010000}"/>
    <cellStyle name="H_Déf_2.2 Jalons (Courbe à 45°)_1 2" xfId="508" xr:uid="{00000000-0005-0000-0000-0000FC010000}"/>
    <cellStyle name="H_Déf_2.2 Jalons (Courbe à 45°)_1_1 - Fiche descriptive" xfId="509" xr:uid="{00000000-0005-0000-0000-0000FD010000}"/>
    <cellStyle name="H_Déf_2.2 Jalons (Courbe à 45°)_1_5-Charges MO" xfId="510" xr:uid="{00000000-0005-0000-0000-0000FE010000}"/>
    <cellStyle name="H_Déf_2.2 Jalons (Courbe à 45°)_1_7 - Recommandations AQ" xfId="511" xr:uid="{00000000-0005-0000-0000-0000FF010000}"/>
    <cellStyle name="H_Déf_2.2 Jalons (Courbe à 45°)_1_99-2 Baseline Status (ECRs) (2)" xfId="512" xr:uid="{00000000-0005-0000-0000-000000020000}"/>
    <cellStyle name="H_Déf_2.2 Jalons (Courbe à 45°)_1_99-3 Formal IVV status (2)" xfId="513" xr:uid="{00000000-0005-0000-0000-000001020000}"/>
    <cellStyle name="H_Déf_2.2 Jalons (Courbe à 45°)_1_MAP-F-DAE-025-00-D" xfId="514" xr:uid="{00000000-0005-0000-0000-000002020000}"/>
    <cellStyle name="H_Déf_2.2 Jalons (Courbe à 45°)_1_MAP-F-DAE-025-00-D 2" xfId="515" xr:uid="{00000000-0005-0000-0000-000003020000}"/>
    <cellStyle name="H_Déf_2.2 Jalons (Courbe à 45°)_1_MAP-S76-AVS-2010-04.new-xls" xfId="516" xr:uid="{00000000-0005-0000-0000-000004020000}"/>
    <cellStyle name="H_Déf_2.2 Jalons (Courbe à 45°)_1_Nettoyage_fichier" xfId="517" xr:uid="{00000000-0005-0000-0000-000005020000}"/>
    <cellStyle name="H_Déf_2.2 Jalons (Courbe à 45°)_1_Nettoyage_fichier 2" xfId="518" xr:uid="{00000000-0005-0000-0000-000006020000}"/>
    <cellStyle name="H_Déf_2.2 Jalons (Courbe à 45°)_1_TdB 30_04_2010 TASFR00580937AJ-1 THTH" xfId="519" xr:uid="{00000000-0005-0000-0000-000007020000}"/>
    <cellStyle name="H_Déf_2.2 Jalons (Courbe à 45°)_1_tdb MAP CAM ATR42 NAV 08-00531-03" xfId="520" xr:uid="{00000000-0005-0000-0000-000008020000}"/>
    <cellStyle name="H_Déf_2.2 Jalons (Courbe à 45°)_1_TdB-S76-CIS-2010-03 V38 Recup" xfId="521" xr:uid="{00000000-0005-0000-0000-000009020000}"/>
    <cellStyle name="H_Déf_2.2 Jalons (Courbe à 45°)_2" xfId="522" xr:uid="{00000000-0005-0000-0000-00000A020000}"/>
    <cellStyle name="H_Déf_2.2 Jalons (Courbe à 45°)_2 2" xfId="523" xr:uid="{00000000-0005-0000-0000-00000B020000}"/>
    <cellStyle name="H_Déf_2.2 Jalons (Courbe à 45°)_2 2 2" xfId="524" xr:uid="{00000000-0005-0000-0000-00000C020000}"/>
    <cellStyle name="H_Déf_2.2 Jalons (Courbe à 45°)_2_1 - Fiche descriptive" xfId="525" xr:uid="{00000000-0005-0000-0000-00000D020000}"/>
    <cellStyle name="H_Déf_2.2 Jalons (Courbe à 45°)_2_5-Charges MO" xfId="526" xr:uid="{00000000-0005-0000-0000-00000E020000}"/>
    <cellStyle name="H_Déf_2.2 Jalons (Courbe à 45°)_2_7 - Recommandations AQ" xfId="527" xr:uid="{00000000-0005-0000-0000-00000F020000}"/>
    <cellStyle name="H_Déf_2.2 Jalons (Courbe à 45°)_2_99-2 Baseline Status (ECRs) (2)" xfId="528" xr:uid="{00000000-0005-0000-0000-000010020000}"/>
    <cellStyle name="H_Déf_2.2 Jalons (Courbe à 45°)_2_99-3 Formal IVV status (2)" xfId="529" xr:uid="{00000000-0005-0000-0000-000011020000}"/>
    <cellStyle name="H_Déf_2.2 Jalons (Courbe à 45°)_2_MAP-F-DAE-025-00-D" xfId="530" xr:uid="{00000000-0005-0000-0000-000012020000}"/>
    <cellStyle name="H_Déf_2.2 Jalons (Courbe à 45°)_2_MAP-F-DAE-025-00-D 2" xfId="531" xr:uid="{00000000-0005-0000-0000-000013020000}"/>
    <cellStyle name="H_Déf_2.2 Jalons (Courbe à 45°)_2_MAP-F-DAE-025-00-D 2 2" xfId="532" xr:uid="{00000000-0005-0000-0000-000014020000}"/>
    <cellStyle name="H_Déf_2.2 Jalons (Courbe à 45°)_2_MAP-S76-AVS-2010-04.new-xls" xfId="533" xr:uid="{00000000-0005-0000-0000-000015020000}"/>
    <cellStyle name="H_Déf_2.2 Jalons (Courbe à 45°)_2_Nettoyage_fichier" xfId="534" xr:uid="{00000000-0005-0000-0000-000016020000}"/>
    <cellStyle name="H_Déf_2.2 Jalons (Courbe à 45°)_2_Nettoyage_fichier 2" xfId="535" xr:uid="{00000000-0005-0000-0000-000017020000}"/>
    <cellStyle name="H_Déf_2.2 Jalons (Courbe à 45°)_2_Nettoyage_fichier 2 2" xfId="536" xr:uid="{00000000-0005-0000-0000-000018020000}"/>
    <cellStyle name="H_Déf_2.2 Jalons (Courbe à 45°)_2_TdB 30_04_2010 TASFR00580937AJ-1 THTH" xfId="537" xr:uid="{00000000-0005-0000-0000-000019020000}"/>
    <cellStyle name="H_Déf_2.2 Jalons (Courbe à 45°)_2_TdB 30_04_2010 TASFR00580937AJ-1 THTH 2" xfId="538" xr:uid="{00000000-0005-0000-0000-00001A020000}"/>
    <cellStyle name="H_Déf_2.2 Jalons (Courbe à 45°)_2_tdb MAP CAM ATR42 NAV 08-00531-03" xfId="539" xr:uid="{00000000-0005-0000-0000-00001B020000}"/>
    <cellStyle name="H_Déf_2.2 Jalons (Courbe à 45°)_2_TdB-S76-CIS-2010-03 V38 Recup" xfId="540" xr:uid="{00000000-0005-0000-0000-00001C020000}"/>
    <cellStyle name="H_Déf_2.2 Jalons (Courbe à 45°)_8.1 COP-CEP" xfId="541" xr:uid="{00000000-0005-0000-0000-00001D020000}"/>
    <cellStyle name="H_Déf_2.2 Jalons (Courbe à 45°)_8.1 COP-CEP 2" xfId="542" xr:uid="{00000000-0005-0000-0000-00001E020000}"/>
    <cellStyle name="H_Déf_2.2 Jalons (Courbe à 45°)_8.1 COP-CEP_1 - Fiche descriptive" xfId="543" xr:uid="{00000000-0005-0000-0000-00001F020000}"/>
    <cellStyle name="H_Déf_2.2 Jalons (Courbe à 45°)_8.1 COP-CEP_5-Charges MO" xfId="544" xr:uid="{00000000-0005-0000-0000-000020020000}"/>
    <cellStyle name="H_Déf_2.2 Jalons (Courbe à 45°)_8.1 COP-CEP_7 - Recommandations AQ" xfId="545" xr:uid="{00000000-0005-0000-0000-000021020000}"/>
    <cellStyle name="H_Déf_2.2 Jalons (Courbe à 45°)_8.1 COP-CEP_99-2 Baseline Status (ECRs) (2)" xfId="546" xr:uid="{00000000-0005-0000-0000-000022020000}"/>
    <cellStyle name="H_Déf_2.2 Jalons (Courbe à 45°)_8.1 COP-CEP_99-3 Formal IVV status (2)" xfId="547" xr:uid="{00000000-0005-0000-0000-000023020000}"/>
    <cellStyle name="H_Déf_2.2 Jalons (Courbe à 45°)_8.1 COP-CEP_MAP-F-DAE-025-00-D" xfId="548" xr:uid="{00000000-0005-0000-0000-000024020000}"/>
    <cellStyle name="H_Déf_2.2 Jalons (Courbe à 45°)_8.1 COP-CEP_MAP-F-DAE-025-00-D 2" xfId="549" xr:uid="{00000000-0005-0000-0000-000025020000}"/>
    <cellStyle name="H_Déf_2.2 Jalons (Courbe à 45°)_8.1 COP-CEP_MAP-S76-AVS-2010-04.new-xls" xfId="550" xr:uid="{00000000-0005-0000-0000-000026020000}"/>
    <cellStyle name="H_Déf_2.2 Jalons (Courbe à 45°)_8.1 COP-CEP_Nettoyage_fichier" xfId="551" xr:uid="{00000000-0005-0000-0000-000027020000}"/>
    <cellStyle name="H_Déf_2.2 Jalons (Courbe à 45°)_8.1 COP-CEP_Nettoyage_fichier 2" xfId="552" xr:uid="{00000000-0005-0000-0000-000028020000}"/>
    <cellStyle name="H_Déf_2.2 Jalons (Courbe à 45°)_8.1 COP-CEP_TdB 30_04_2010 TASFR00580937AJ-1 THTH" xfId="553" xr:uid="{00000000-0005-0000-0000-000029020000}"/>
    <cellStyle name="H_Déf_2.2 Jalons (Courbe à 45°)_8.1 COP-CEP_tdb MAP CAM ATR42 NAV 08-00531-03" xfId="554" xr:uid="{00000000-0005-0000-0000-00002A020000}"/>
    <cellStyle name="H_Déf_2.2 Jalons (Courbe à 45°)_8.1 COP-CEP_TdB-S76-CIS-2010-03 V38 Recup" xfId="555" xr:uid="{00000000-0005-0000-0000-00002B020000}"/>
    <cellStyle name="H_Déf_2.5 Contrat" xfId="556" xr:uid="{00000000-0005-0000-0000-00002C020000}"/>
    <cellStyle name="H_Déf_2.5 Contrat 2" xfId="557" xr:uid="{00000000-0005-0000-0000-00002D020000}"/>
    <cellStyle name="H_Déf_2.5 Contrat 2 2" xfId="558" xr:uid="{00000000-0005-0000-0000-00002E020000}"/>
    <cellStyle name="H_Déf_2.5 Contrat_1 - Fiche descriptive" xfId="559" xr:uid="{00000000-0005-0000-0000-00002F020000}"/>
    <cellStyle name="H_Déf_2.5 Contrat_5-Charges MO" xfId="560" xr:uid="{00000000-0005-0000-0000-000030020000}"/>
    <cellStyle name="H_Déf_2.5 Contrat_7 - Recommandations AQ" xfId="561" xr:uid="{00000000-0005-0000-0000-000031020000}"/>
    <cellStyle name="H_Déf_2.5 Contrat_99-2 Baseline Status (ECRs) (2)" xfId="562" xr:uid="{00000000-0005-0000-0000-000032020000}"/>
    <cellStyle name="H_Déf_2.5 Contrat_99-3 Formal IVV status (2)" xfId="563" xr:uid="{00000000-0005-0000-0000-000033020000}"/>
    <cellStyle name="H_Déf_2.5 Contrat_MAP-F-DAE-025-00-D" xfId="564" xr:uid="{00000000-0005-0000-0000-000034020000}"/>
    <cellStyle name="H_Déf_2.5 Contrat_MAP-F-DAE-025-00-D 2" xfId="565" xr:uid="{00000000-0005-0000-0000-000035020000}"/>
    <cellStyle name="H_Déf_2.5 Contrat_MAP-F-DAE-025-00-D 2 2" xfId="566" xr:uid="{00000000-0005-0000-0000-000036020000}"/>
    <cellStyle name="H_Déf_2.5 Contrat_MAP-S76-AVS-2010-04.new-xls" xfId="567" xr:uid="{00000000-0005-0000-0000-000037020000}"/>
    <cellStyle name="H_Déf_2.5 Contrat_Nettoyage_fichier" xfId="568" xr:uid="{00000000-0005-0000-0000-000038020000}"/>
    <cellStyle name="H_Déf_2.5 Contrat_Nettoyage_fichier 2" xfId="569" xr:uid="{00000000-0005-0000-0000-000039020000}"/>
    <cellStyle name="H_Déf_2.5 Contrat_Nettoyage_fichier 2 2" xfId="570" xr:uid="{00000000-0005-0000-0000-00003A020000}"/>
    <cellStyle name="H_Déf_2.5 Contrat_TdB 30_04_2010 TASFR00580937AJ-1 THTH" xfId="571" xr:uid="{00000000-0005-0000-0000-00003B020000}"/>
    <cellStyle name="H_Déf_2.5 Contrat_TdB 30_04_2010 TASFR00580937AJ-1 THTH 2" xfId="572" xr:uid="{00000000-0005-0000-0000-00003C020000}"/>
    <cellStyle name="H_Déf_2.5 Contrat_tdb MAP CAM ATR42 NAV 08-00531-03" xfId="573" xr:uid="{00000000-0005-0000-0000-00003D020000}"/>
    <cellStyle name="H_Déf_2.5 Contrat_TdB-S76-CIS-2010-03 V38 Recup" xfId="574" xr:uid="{00000000-0005-0000-0000-00003E020000}"/>
    <cellStyle name="H_Déf_2.6 Cust_Internal dependancies" xfId="575" xr:uid="{00000000-0005-0000-0000-00003F020000}"/>
    <cellStyle name="H_Déf_2.6 Obligations Client" xfId="576" xr:uid="{00000000-0005-0000-0000-000040020000}"/>
    <cellStyle name="H_Déf_2.6 Obligations Client 2" xfId="577" xr:uid="{00000000-0005-0000-0000-000041020000}"/>
    <cellStyle name="H_Déf_2.6 Obligations Client 2 2" xfId="578" xr:uid="{00000000-0005-0000-0000-000042020000}"/>
    <cellStyle name="H_Déf_2.6 Obligations Client_1 - Fiche descriptive" xfId="579" xr:uid="{00000000-0005-0000-0000-000043020000}"/>
    <cellStyle name="H_Déf_2.6 Obligations Client_5-Charges MO" xfId="580" xr:uid="{00000000-0005-0000-0000-000044020000}"/>
    <cellStyle name="H_Déf_2.6 Obligations Client_7 - Recommandations AQ" xfId="581" xr:uid="{00000000-0005-0000-0000-000045020000}"/>
    <cellStyle name="H_Déf_2.6 Obligations Client_99-2 Baseline Status (ECRs) (2)" xfId="582" xr:uid="{00000000-0005-0000-0000-000046020000}"/>
    <cellStyle name="H_Déf_2.6 Obligations Client_99-3 Formal IVV status (2)" xfId="583" xr:uid="{00000000-0005-0000-0000-000047020000}"/>
    <cellStyle name="H_Déf_2.6 Obligations Client_MAP-F-DAE-025-00-D" xfId="584" xr:uid="{00000000-0005-0000-0000-000048020000}"/>
    <cellStyle name="H_Déf_2.6 Obligations Client_MAP-F-DAE-025-00-D 2" xfId="585" xr:uid="{00000000-0005-0000-0000-000049020000}"/>
    <cellStyle name="H_Déf_2.6 Obligations Client_MAP-F-DAE-025-00-D 2 2" xfId="586" xr:uid="{00000000-0005-0000-0000-00004A020000}"/>
    <cellStyle name="H_Déf_2.6 Obligations Client_MAP-S76-AVS-2010-04.new-xls" xfId="587" xr:uid="{00000000-0005-0000-0000-00004B020000}"/>
    <cellStyle name="H_Déf_2.6 Obligations Client_Nettoyage_fichier" xfId="588" xr:uid="{00000000-0005-0000-0000-00004C020000}"/>
    <cellStyle name="H_Déf_2.6 Obligations Client_Nettoyage_fichier 2" xfId="589" xr:uid="{00000000-0005-0000-0000-00004D020000}"/>
    <cellStyle name="H_Déf_2.6 Obligations Client_Nettoyage_fichier 2 2" xfId="590" xr:uid="{00000000-0005-0000-0000-00004E020000}"/>
    <cellStyle name="H_Déf_2.6 Obligations Client_TdB 30_04_2010 TASFR00580937AJ-1 THTH" xfId="591" xr:uid="{00000000-0005-0000-0000-00004F020000}"/>
    <cellStyle name="H_Déf_2.6 Obligations Client_TdB 30_04_2010 TASFR00580937AJ-1 THTH 2" xfId="592" xr:uid="{00000000-0005-0000-0000-000050020000}"/>
    <cellStyle name="H_Déf_2.6 Obligations Client_tdb MAP CAM ATR42 NAV 08-00531-03" xfId="593" xr:uid="{00000000-0005-0000-0000-000051020000}"/>
    <cellStyle name="H_Déf_2.6 Obligations Client_TdB-S76-CIS-2010-03 V38 Recup" xfId="594" xr:uid="{00000000-0005-0000-0000-000052020000}"/>
    <cellStyle name="H_Déf_2.7 Change Request" xfId="595" xr:uid="{00000000-0005-0000-0000-000053020000}"/>
    <cellStyle name="H_Déf_2.7 Change Request 2" xfId="596" xr:uid="{00000000-0005-0000-0000-000054020000}"/>
    <cellStyle name="H_Déf_2.7 Change Request 2 2" xfId="597" xr:uid="{00000000-0005-0000-0000-000055020000}"/>
    <cellStyle name="H_Déf_2.7 Change Request_1 - Fiche descriptive" xfId="598" xr:uid="{00000000-0005-0000-0000-000056020000}"/>
    <cellStyle name="H_Déf_2.7 Change Request_5-Charges MO" xfId="599" xr:uid="{00000000-0005-0000-0000-000057020000}"/>
    <cellStyle name="H_Déf_2.7 Change Request_7 - Recommandations AQ" xfId="600" xr:uid="{00000000-0005-0000-0000-000058020000}"/>
    <cellStyle name="H_Déf_2.7 Change Request_99-2 Baseline Status (ECRs) (2)" xfId="601" xr:uid="{00000000-0005-0000-0000-000059020000}"/>
    <cellStyle name="H_Déf_2.7 Change Request_99-3 Formal IVV status (2)" xfId="602" xr:uid="{00000000-0005-0000-0000-00005A020000}"/>
    <cellStyle name="H_Déf_2.7 Change Request_MAP-F-DAE-025-00-D" xfId="603" xr:uid="{00000000-0005-0000-0000-00005B020000}"/>
    <cellStyle name="H_Déf_2.7 Change Request_MAP-F-DAE-025-00-D 2" xfId="604" xr:uid="{00000000-0005-0000-0000-00005C020000}"/>
    <cellStyle name="H_Déf_2.7 Change Request_MAP-F-DAE-025-00-D 2 2" xfId="605" xr:uid="{00000000-0005-0000-0000-00005D020000}"/>
    <cellStyle name="H_Déf_2.7 Change Request_MAP-S76-AVS-2010-04.new-xls" xfId="606" xr:uid="{00000000-0005-0000-0000-00005E020000}"/>
    <cellStyle name="H_Déf_2.7 Change Request_Nettoyage_fichier" xfId="607" xr:uid="{00000000-0005-0000-0000-00005F020000}"/>
    <cellStyle name="H_Déf_2.7 Change Request_Nettoyage_fichier 2" xfId="608" xr:uid="{00000000-0005-0000-0000-000060020000}"/>
    <cellStyle name="H_Déf_2.7 Change Request_Nettoyage_fichier 2 2" xfId="609" xr:uid="{00000000-0005-0000-0000-000061020000}"/>
    <cellStyle name="H_Déf_2.7 Change Request_TdB 30_04_2010 TASFR00580937AJ-1 THTH" xfId="610" xr:uid="{00000000-0005-0000-0000-000062020000}"/>
    <cellStyle name="H_Déf_2.7 Change Request_TdB 30_04_2010 TASFR00580937AJ-1 THTH 2" xfId="611" xr:uid="{00000000-0005-0000-0000-000063020000}"/>
    <cellStyle name="H_Déf_2.7 Change Request_tdb MAP CAM ATR42 NAV 08-00531-03" xfId="612" xr:uid="{00000000-0005-0000-0000-000064020000}"/>
    <cellStyle name="H_Déf_2.7 Change Request_TdB-S76-CIS-2010-03 V38 Recup" xfId="613" xr:uid="{00000000-0005-0000-0000-000065020000}"/>
    <cellStyle name="H_Déf_2007_11_DOR_DRAAMA éd2" xfId="614" xr:uid="{00000000-0005-0000-0000-000066020000}"/>
    <cellStyle name="H_Déf_20080619_Gripen_DOR_TASFR00591390-E" xfId="615" xr:uid="{00000000-0005-0000-0000-000067020000}"/>
    <cellStyle name="H_Déf_3.1 Risks" xfId="616" xr:uid="{00000000-0005-0000-0000-000068020000}"/>
    <cellStyle name="H_Déf_3.1 Risques" xfId="617" xr:uid="{00000000-0005-0000-0000-000069020000}"/>
    <cellStyle name="H_Déf_3.1 Risques 2" xfId="618" xr:uid="{00000000-0005-0000-0000-00006A020000}"/>
    <cellStyle name="H_Déf_3.1 Risques 2 2" xfId="619" xr:uid="{00000000-0005-0000-0000-00006B020000}"/>
    <cellStyle name="H_Déf_3.1 Risques_1 - Fiche descriptive" xfId="620" xr:uid="{00000000-0005-0000-0000-00006C020000}"/>
    <cellStyle name="H_Déf_3.1 Risques_5-Charges MO" xfId="621" xr:uid="{00000000-0005-0000-0000-00006D020000}"/>
    <cellStyle name="H_Déf_3.1 Risques_7 - Recommandations AQ" xfId="622" xr:uid="{00000000-0005-0000-0000-00006E020000}"/>
    <cellStyle name="H_Déf_3.1 Risques_99-2 Baseline Status (ECRs) (2)" xfId="623" xr:uid="{00000000-0005-0000-0000-00006F020000}"/>
    <cellStyle name="H_Déf_3.1 Risques_99-3 Formal IVV status (2)" xfId="624" xr:uid="{00000000-0005-0000-0000-000070020000}"/>
    <cellStyle name="H_Déf_3.1 Risques_MAP-F-DAE-025-00-D" xfId="625" xr:uid="{00000000-0005-0000-0000-000071020000}"/>
    <cellStyle name="H_Déf_3.1 Risques_MAP-F-DAE-025-00-D 2" xfId="626" xr:uid="{00000000-0005-0000-0000-000072020000}"/>
    <cellStyle name="H_Déf_3.1 Risques_MAP-F-DAE-025-00-D 2 2" xfId="627" xr:uid="{00000000-0005-0000-0000-000073020000}"/>
    <cellStyle name="H_Déf_3.1 Risques_MAP-S76-AVS-2010-04.new-xls" xfId="628" xr:uid="{00000000-0005-0000-0000-000074020000}"/>
    <cellStyle name="H_Déf_3.1 Risques_Nettoyage_fichier" xfId="629" xr:uid="{00000000-0005-0000-0000-000075020000}"/>
    <cellStyle name="H_Déf_3.1 Risques_Nettoyage_fichier 2" xfId="630" xr:uid="{00000000-0005-0000-0000-000076020000}"/>
    <cellStyle name="H_Déf_3.1 Risques_Nettoyage_fichier 2 2" xfId="631" xr:uid="{00000000-0005-0000-0000-000077020000}"/>
    <cellStyle name="H_Déf_3.1 Risques_TdB 30_04_2010 TASFR00580937AJ-1 THTH" xfId="632" xr:uid="{00000000-0005-0000-0000-000078020000}"/>
    <cellStyle name="H_Déf_3.1 Risques_TdB 30_04_2010 TASFR00580937AJ-1 THTH 2" xfId="633" xr:uid="{00000000-0005-0000-0000-000079020000}"/>
    <cellStyle name="H_Déf_3.1 Risques_tdb MAP CAM ATR42 NAV 08-00531-03" xfId="634" xr:uid="{00000000-0005-0000-0000-00007A020000}"/>
    <cellStyle name="H_Déf_3.1 Risques_TdB-S76-CIS-2010-03 V38 Recup" xfId="635" xr:uid="{00000000-0005-0000-0000-00007B020000}"/>
    <cellStyle name="H_Déf_3.2 Opportunités" xfId="636" xr:uid="{00000000-0005-0000-0000-00007C020000}"/>
    <cellStyle name="H_Déf_3.2 Opportunités 2" xfId="637" xr:uid="{00000000-0005-0000-0000-00007D020000}"/>
    <cellStyle name="H_Déf_3.2 Opportunités 2 2" xfId="638" xr:uid="{00000000-0005-0000-0000-00007E020000}"/>
    <cellStyle name="H_Déf_3.2 Opportunités_1 - Fiche descriptive" xfId="639" xr:uid="{00000000-0005-0000-0000-00007F020000}"/>
    <cellStyle name="H_Déf_3.2 Opportunités_5-Charges MO" xfId="640" xr:uid="{00000000-0005-0000-0000-000080020000}"/>
    <cellStyle name="H_Déf_3.2 Opportunités_7 - Recommandations AQ" xfId="641" xr:uid="{00000000-0005-0000-0000-000081020000}"/>
    <cellStyle name="H_Déf_3.2 Opportunités_99-2 Baseline Status (ECRs) (2)" xfId="642" xr:uid="{00000000-0005-0000-0000-000082020000}"/>
    <cellStyle name="H_Déf_3.2 Opportunités_99-3 Formal IVV status (2)" xfId="643" xr:uid="{00000000-0005-0000-0000-000083020000}"/>
    <cellStyle name="H_Déf_3.2 Opportunités_MAP-F-DAE-025-00-D" xfId="644" xr:uid="{00000000-0005-0000-0000-000084020000}"/>
    <cellStyle name="H_Déf_3.2 Opportunités_MAP-F-DAE-025-00-D 2" xfId="645" xr:uid="{00000000-0005-0000-0000-000085020000}"/>
    <cellStyle name="H_Déf_3.2 Opportunités_MAP-F-DAE-025-00-D 2 2" xfId="646" xr:uid="{00000000-0005-0000-0000-000086020000}"/>
    <cellStyle name="H_Déf_3.2 Opportunités_MAP-S76-AVS-2010-04.new-xls" xfId="647" xr:uid="{00000000-0005-0000-0000-000087020000}"/>
    <cellStyle name="H_Déf_3.2 Opportunités_Nettoyage_fichier" xfId="648" xr:uid="{00000000-0005-0000-0000-000088020000}"/>
    <cellStyle name="H_Déf_3.2 Opportunités_Nettoyage_fichier 2" xfId="649" xr:uid="{00000000-0005-0000-0000-000089020000}"/>
    <cellStyle name="H_Déf_3.2 Opportunités_Nettoyage_fichier 2 2" xfId="650" xr:uid="{00000000-0005-0000-0000-00008A020000}"/>
    <cellStyle name="H_Déf_3.2 Opportunités_TdB 30_04_2010 TASFR00580937AJ-1 THTH" xfId="651" xr:uid="{00000000-0005-0000-0000-00008B020000}"/>
    <cellStyle name="H_Déf_3.2 Opportunités_TdB 30_04_2010 TASFR00580937AJ-1 THTH 2" xfId="652" xr:uid="{00000000-0005-0000-0000-00008C020000}"/>
    <cellStyle name="H_Déf_3.2 Opportunités_tdb MAP CAM ATR42 NAV 08-00531-03" xfId="653" xr:uid="{00000000-0005-0000-0000-00008D020000}"/>
    <cellStyle name="H_Déf_3.2 Opportunités_TdB-S76-CIS-2010-03 V38 Recup" xfId="654" xr:uid="{00000000-0005-0000-0000-00008E020000}"/>
    <cellStyle name="H_Déf_3.2 Opportunities" xfId="655" xr:uid="{00000000-0005-0000-0000-00008F020000}"/>
    <cellStyle name="H_Déf_5.1 Charges - ressources" xfId="656" xr:uid="{00000000-0005-0000-0000-000090020000}"/>
    <cellStyle name="H_Déf_5.1 Charges - ressources 2" xfId="657" xr:uid="{00000000-0005-0000-0000-000091020000}"/>
    <cellStyle name="H_Déf_5.1 Charges - ressources 2 2" xfId="658" xr:uid="{00000000-0005-0000-0000-000092020000}"/>
    <cellStyle name="H_Déf_5.1 Charges - ressources_1 - Fiche descriptive" xfId="659" xr:uid="{00000000-0005-0000-0000-000093020000}"/>
    <cellStyle name="H_Déf_5.1 Charges - ressources_5-Charges MO" xfId="660" xr:uid="{00000000-0005-0000-0000-000094020000}"/>
    <cellStyle name="H_Déf_5.1 Charges - ressources_7 - Recommandations AQ" xfId="661" xr:uid="{00000000-0005-0000-0000-000095020000}"/>
    <cellStyle name="H_Déf_5.1 Charges - ressources_99-2 Baseline Status (ECRs) (2)" xfId="662" xr:uid="{00000000-0005-0000-0000-000096020000}"/>
    <cellStyle name="H_Déf_5.1 Charges - ressources_99-3 Formal IVV status (2)" xfId="663" xr:uid="{00000000-0005-0000-0000-000097020000}"/>
    <cellStyle name="H_Déf_5.1 Charges - ressources_MAP-F-DAE-025-00-D" xfId="664" xr:uid="{00000000-0005-0000-0000-000098020000}"/>
    <cellStyle name="H_Déf_5.1 Charges - ressources_MAP-F-DAE-025-00-D 2" xfId="665" xr:uid="{00000000-0005-0000-0000-000099020000}"/>
    <cellStyle name="H_Déf_5.1 Charges - ressources_MAP-F-DAE-025-00-D 2 2" xfId="666" xr:uid="{00000000-0005-0000-0000-00009A020000}"/>
    <cellStyle name="H_Déf_5.1 Charges - ressources_MAP-S76-AVS-2010-04.new-xls" xfId="667" xr:uid="{00000000-0005-0000-0000-00009B020000}"/>
    <cellStyle name="H_Déf_5.1 Charges - ressources_Nettoyage_fichier" xfId="668" xr:uid="{00000000-0005-0000-0000-00009C020000}"/>
    <cellStyle name="H_Déf_5.1 Charges - ressources_Nettoyage_fichier 2" xfId="669" xr:uid="{00000000-0005-0000-0000-00009D020000}"/>
    <cellStyle name="H_Déf_5.1 Charges - ressources_Nettoyage_fichier 2 2" xfId="670" xr:uid="{00000000-0005-0000-0000-00009E020000}"/>
    <cellStyle name="H_Déf_5.1 Charges - ressources_TdB 30_04_2010 TASFR00580937AJ-1 THTH" xfId="671" xr:uid="{00000000-0005-0000-0000-00009F020000}"/>
    <cellStyle name="H_Déf_5.1 Charges - ressources_TdB 30_04_2010 TASFR00580937AJ-1 THTH 2" xfId="672" xr:uid="{00000000-0005-0000-0000-0000A0020000}"/>
    <cellStyle name="H_Déf_5.1 Charges - ressources_tdb MAP CAM ATR42 NAV 08-00531-03" xfId="673" xr:uid="{00000000-0005-0000-0000-0000A1020000}"/>
    <cellStyle name="H_Déf_5.1 Charges - ressources_TdB-S76-CIS-2010-03 V38 Recup" xfId="674" xr:uid="{00000000-0005-0000-0000-0000A2020000}"/>
    <cellStyle name="H_Déf_5.1 Labor workload" xfId="675" xr:uid="{00000000-0005-0000-0000-0000A3020000}"/>
    <cellStyle name="H_Déf_6 - Prochaines Etapes" xfId="676" xr:uid="{00000000-0005-0000-0000-0000A4020000}"/>
    <cellStyle name="H_Déf_6 - Prochaines Etapes 2" xfId="677" xr:uid="{00000000-0005-0000-0000-0000A5020000}"/>
    <cellStyle name="H_Déf_6 - Prochaines Etapes 2 2" xfId="678" xr:uid="{00000000-0005-0000-0000-0000A6020000}"/>
    <cellStyle name="H_Déf_6 - Prochaines Etapes_1 - Fiche descriptive" xfId="679" xr:uid="{00000000-0005-0000-0000-0000A7020000}"/>
    <cellStyle name="H_Déf_6 - Prochaines Etapes_5-Charges MO" xfId="680" xr:uid="{00000000-0005-0000-0000-0000A8020000}"/>
    <cellStyle name="H_Déf_6 - Prochaines Etapes_7 - Recommandations AQ" xfId="681" xr:uid="{00000000-0005-0000-0000-0000A9020000}"/>
    <cellStyle name="H_Déf_6 - Prochaines Etapes_99-2 Baseline Status (ECRs) (2)" xfId="682" xr:uid="{00000000-0005-0000-0000-0000AA020000}"/>
    <cellStyle name="H_Déf_6 - Prochaines Etapes_99-3 Formal IVV status (2)" xfId="683" xr:uid="{00000000-0005-0000-0000-0000AB020000}"/>
    <cellStyle name="H_Déf_6 - Prochaines Etapes_MAP-F-DAE-025-00-D" xfId="684" xr:uid="{00000000-0005-0000-0000-0000AC020000}"/>
    <cellStyle name="H_Déf_6 - Prochaines Etapes_MAP-F-DAE-025-00-D 2" xfId="685" xr:uid="{00000000-0005-0000-0000-0000AD020000}"/>
    <cellStyle name="H_Déf_6 - Prochaines Etapes_MAP-F-DAE-025-00-D 2 2" xfId="686" xr:uid="{00000000-0005-0000-0000-0000AE020000}"/>
    <cellStyle name="H_Déf_6 - Prochaines Etapes_MAP-S76-AVS-2010-04.new-xls" xfId="687" xr:uid="{00000000-0005-0000-0000-0000AF020000}"/>
    <cellStyle name="H_Déf_6 - Prochaines Etapes_Nettoyage_fichier" xfId="688" xr:uid="{00000000-0005-0000-0000-0000B0020000}"/>
    <cellStyle name="H_Déf_6 - Prochaines Etapes_Nettoyage_fichier 2" xfId="689" xr:uid="{00000000-0005-0000-0000-0000B1020000}"/>
    <cellStyle name="H_Déf_6 - Prochaines Etapes_Nettoyage_fichier 2 2" xfId="690" xr:uid="{00000000-0005-0000-0000-0000B2020000}"/>
    <cellStyle name="H_Déf_6 - Prochaines Etapes_TdB 30_04_2010 TASFR00580937AJ-1 THTH" xfId="691" xr:uid="{00000000-0005-0000-0000-0000B3020000}"/>
    <cellStyle name="H_Déf_6 - Prochaines Etapes_TdB 30_04_2010 TASFR00580937AJ-1 THTH 2" xfId="692" xr:uid="{00000000-0005-0000-0000-0000B4020000}"/>
    <cellStyle name="H_Déf_6 - Prochaines Etapes_tdb MAP CAM ATR42 NAV 08-00531-03" xfId="693" xr:uid="{00000000-0005-0000-0000-0000B5020000}"/>
    <cellStyle name="H_Déf_6 - Prochaines Etapes_TdB-S76-CIS-2010-03 V38 Recup" xfId="694" xr:uid="{00000000-0005-0000-0000-0000B6020000}"/>
    <cellStyle name="H_Déf_7.10 Autres aspects" xfId="695" xr:uid="{00000000-0005-0000-0000-0000B7020000}"/>
    <cellStyle name="H_Déf_7.10 Autres aspects 2" xfId="696" xr:uid="{00000000-0005-0000-0000-0000B8020000}"/>
    <cellStyle name="H_Déf_7.10 Autres aspects 2 2" xfId="697" xr:uid="{00000000-0005-0000-0000-0000B9020000}"/>
    <cellStyle name="H_Déf_7.10 Autres aspects_1 - Fiche descriptive" xfId="698" xr:uid="{00000000-0005-0000-0000-0000BA020000}"/>
    <cellStyle name="H_Déf_7.10 Autres aspects_5-Charges MO" xfId="699" xr:uid="{00000000-0005-0000-0000-0000BB020000}"/>
    <cellStyle name="H_Déf_7.10 Autres aspects_7 - Recommandations AQ" xfId="700" xr:uid="{00000000-0005-0000-0000-0000BC020000}"/>
    <cellStyle name="H_Déf_7.10 Autres aspects_99-2 Baseline Status (ECRs) (2)" xfId="701" xr:uid="{00000000-0005-0000-0000-0000BD020000}"/>
    <cellStyle name="H_Déf_7.10 Autres aspects_99-3 Formal IVV status (2)" xfId="702" xr:uid="{00000000-0005-0000-0000-0000BE020000}"/>
    <cellStyle name="H_Déf_7.10 Autres aspects_MAP-F-DAE-025-00-D" xfId="703" xr:uid="{00000000-0005-0000-0000-0000BF020000}"/>
    <cellStyle name="H_Déf_7.10 Autres aspects_MAP-F-DAE-025-00-D 2" xfId="704" xr:uid="{00000000-0005-0000-0000-0000C0020000}"/>
    <cellStyle name="H_Déf_7.10 Autres aspects_MAP-F-DAE-025-00-D 2 2" xfId="705" xr:uid="{00000000-0005-0000-0000-0000C1020000}"/>
    <cellStyle name="H_Déf_7.10 Autres aspects_MAP-S76-AVS-2010-04.new-xls" xfId="706" xr:uid="{00000000-0005-0000-0000-0000C2020000}"/>
    <cellStyle name="H_Déf_7.10 Autres aspects_Nettoyage_fichier" xfId="707" xr:uid="{00000000-0005-0000-0000-0000C3020000}"/>
    <cellStyle name="H_Déf_7.10 Autres aspects_Nettoyage_fichier 2" xfId="708" xr:uid="{00000000-0005-0000-0000-0000C4020000}"/>
    <cellStyle name="H_Déf_7.10 Autres aspects_Nettoyage_fichier 2 2" xfId="709" xr:uid="{00000000-0005-0000-0000-0000C5020000}"/>
    <cellStyle name="H_Déf_7.10 Autres aspects_TdB 30_04_2010 TASFR00580937AJ-1 THTH" xfId="710" xr:uid="{00000000-0005-0000-0000-0000C6020000}"/>
    <cellStyle name="H_Déf_7.10 Autres aspects_TdB 30_04_2010 TASFR00580937AJ-1 THTH 2" xfId="711" xr:uid="{00000000-0005-0000-0000-0000C7020000}"/>
    <cellStyle name="H_Déf_7.10 Autres aspects_tdb MAP CAM ATR42 NAV 08-00531-03" xfId="712" xr:uid="{00000000-0005-0000-0000-0000C8020000}"/>
    <cellStyle name="H_Déf_7.10 Autres aspects_TdB-S76-CIS-2010-03 V38 Recup" xfId="713" xr:uid="{00000000-0005-0000-0000-0000C9020000}"/>
    <cellStyle name="H_Déf_8.1 COP-CEP" xfId="714" xr:uid="{00000000-0005-0000-0000-0000CA020000}"/>
    <cellStyle name="H_Déf_8.2 Synthèse CPE CPP" xfId="715" xr:uid="{00000000-0005-0000-0000-0000CB020000}"/>
    <cellStyle name="H_Déf_8.2 Synthèse CPE CPP 2" xfId="716" xr:uid="{00000000-0005-0000-0000-0000CC020000}"/>
    <cellStyle name="H_Déf_8.2 Synthèse CPE CPP 2 2" xfId="717" xr:uid="{00000000-0005-0000-0000-0000CD020000}"/>
    <cellStyle name="H_Déf_8.2 Synthèse CPE CPP_1 - Fiche descriptive" xfId="718" xr:uid="{00000000-0005-0000-0000-0000CE020000}"/>
    <cellStyle name="H_Déf_8.2 Synthèse CPE CPP_5-Charges MO" xfId="719" xr:uid="{00000000-0005-0000-0000-0000CF020000}"/>
    <cellStyle name="H_Déf_8.2 Synthèse CPE CPP_7 - Recommandations AQ" xfId="720" xr:uid="{00000000-0005-0000-0000-0000D0020000}"/>
    <cellStyle name="H_Déf_8.2 Synthèse CPE CPP_99-2 Baseline Status (ECRs) (2)" xfId="721" xr:uid="{00000000-0005-0000-0000-0000D1020000}"/>
    <cellStyle name="H_Déf_8.2 Synthèse CPE CPP_99-3 Formal IVV status (2)" xfId="722" xr:uid="{00000000-0005-0000-0000-0000D2020000}"/>
    <cellStyle name="H_Déf_8.2 Synthèse CPE CPP_MAP-F-DAE-025-00-D" xfId="723" xr:uid="{00000000-0005-0000-0000-0000D3020000}"/>
    <cellStyle name="H_Déf_8.2 Synthèse CPE CPP_MAP-F-DAE-025-00-D 2" xfId="724" xr:uid="{00000000-0005-0000-0000-0000D4020000}"/>
    <cellStyle name="H_Déf_8.2 Synthèse CPE CPP_MAP-F-DAE-025-00-D 2 2" xfId="725" xr:uid="{00000000-0005-0000-0000-0000D5020000}"/>
    <cellStyle name="H_Déf_8.2 Synthèse CPE CPP_MAP-S76-AVS-2010-04.new-xls" xfId="726" xr:uid="{00000000-0005-0000-0000-0000D6020000}"/>
    <cellStyle name="H_Déf_8.2 Synthèse CPE CPP_Nettoyage_fichier" xfId="727" xr:uid="{00000000-0005-0000-0000-0000D7020000}"/>
    <cellStyle name="H_Déf_8.2 Synthèse CPE CPP_Nettoyage_fichier 2" xfId="728" xr:uid="{00000000-0005-0000-0000-0000D8020000}"/>
    <cellStyle name="H_Déf_8.2 Synthèse CPE CPP_Nettoyage_fichier 2 2" xfId="729" xr:uid="{00000000-0005-0000-0000-0000D9020000}"/>
    <cellStyle name="H_Déf_8.2 Synthèse CPE CPP_TdB 30_04_2010 TASFR00580937AJ-1 THTH" xfId="730" xr:uid="{00000000-0005-0000-0000-0000DA020000}"/>
    <cellStyle name="H_Déf_8.2 Synthèse CPE CPP_TdB 30_04_2010 TASFR00580937AJ-1 THTH 2" xfId="731" xr:uid="{00000000-0005-0000-0000-0000DB020000}"/>
    <cellStyle name="H_Déf_8.2 Synthèse CPE CPP_tdb MAP CAM ATR42 NAV 08-00531-03" xfId="732" xr:uid="{00000000-0005-0000-0000-0000DC020000}"/>
    <cellStyle name="H_Déf_8.2 Synthèse CPE CPP_TdB-S76-CIS-2010-03 V38 Recup" xfId="733" xr:uid="{00000000-0005-0000-0000-0000DD020000}"/>
    <cellStyle name="H_Déf_8.3 CPE-CPP par lots" xfId="734" xr:uid="{00000000-0005-0000-0000-0000DE020000}"/>
    <cellStyle name="H_Déf_8.3 CPE-CPP par lots 2" xfId="735" xr:uid="{00000000-0005-0000-0000-0000DF020000}"/>
    <cellStyle name="H_Déf_8.3 CPE-CPP par lots 2 2" xfId="736" xr:uid="{00000000-0005-0000-0000-0000E0020000}"/>
    <cellStyle name="H_Déf_8.3 CPE-CPP par lots_1 - Fiche descriptive" xfId="737" xr:uid="{00000000-0005-0000-0000-0000E1020000}"/>
    <cellStyle name="H_Déf_8.3 CPE-CPP par lots_5-Charges MO" xfId="738" xr:uid="{00000000-0005-0000-0000-0000E2020000}"/>
    <cellStyle name="H_Déf_8.3 CPE-CPP par lots_7 - Recommandations AQ" xfId="739" xr:uid="{00000000-0005-0000-0000-0000E3020000}"/>
    <cellStyle name="H_Déf_8.3 CPE-CPP par lots_99-2 Baseline Status (ECRs) (2)" xfId="740" xr:uid="{00000000-0005-0000-0000-0000E4020000}"/>
    <cellStyle name="H_Déf_8.3 CPE-CPP par lots_99-3 Formal IVV status (2)" xfId="741" xr:uid="{00000000-0005-0000-0000-0000E5020000}"/>
    <cellStyle name="H_Déf_8.3 CPE-CPP par lots_MAP-F-DAE-025-00-D" xfId="742" xr:uid="{00000000-0005-0000-0000-0000E6020000}"/>
    <cellStyle name="H_Déf_8.3 CPE-CPP par lots_MAP-F-DAE-025-00-D 2" xfId="743" xr:uid="{00000000-0005-0000-0000-0000E7020000}"/>
    <cellStyle name="H_Déf_8.3 CPE-CPP par lots_MAP-F-DAE-025-00-D 2 2" xfId="744" xr:uid="{00000000-0005-0000-0000-0000E8020000}"/>
    <cellStyle name="H_Déf_8.3 CPE-CPP par lots_MAP-S76-AVS-2010-04.new-xls" xfId="745" xr:uid="{00000000-0005-0000-0000-0000E9020000}"/>
    <cellStyle name="H_Déf_8.3 CPE-CPP par lots_Nettoyage_fichier" xfId="746" xr:uid="{00000000-0005-0000-0000-0000EA020000}"/>
    <cellStyle name="H_Déf_8.3 CPE-CPP par lots_Nettoyage_fichier 2" xfId="747" xr:uid="{00000000-0005-0000-0000-0000EB020000}"/>
    <cellStyle name="H_Déf_8.3 CPE-CPP par lots_Nettoyage_fichier 2 2" xfId="748" xr:uid="{00000000-0005-0000-0000-0000EC020000}"/>
    <cellStyle name="H_Déf_8.3 CPE-CPP par lots_TdB 30_04_2010 TASFR00580937AJ-1 THTH" xfId="749" xr:uid="{00000000-0005-0000-0000-0000ED020000}"/>
    <cellStyle name="H_Déf_8.3 CPE-CPP par lots_TdB 30_04_2010 TASFR00580937AJ-1 THTH 2" xfId="750" xr:uid="{00000000-0005-0000-0000-0000EE020000}"/>
    <cellStyle name="H_Déf_8.3 CPE-CPP par lots_tdb MAP CAM ATR42 NAV 08-00531-03" xfId="751" xr:uid="{00000000-0005-0000-0000-0000EF020000}"/>
    <cellStyle name="H_Déf_8.3 CPE-CPP par lots_TdB-S76-CIS-2010-03 V38 Recup" xfId="752" xr:uid="{00000000-0005-0000-0000-0000F0020000}"/>
    <cellStyle name="H_Déf_8.4 Courbe dépenses CPR-PPS" xfId="753" xr:uid="{00000000-0005-0000-0000-0000F1020000}"/>
    <cellStyle name="H_Déf_8.4 Courbe dépenses CPR-PPS 2" xfId="754" xr:uid="{00000000-0005-0000-0000-0000F2020000}"/>
    <cellStyle name="H_Déf_8.4 Courbe dépenses CPR-PPS 2 2" xfId="755" xr:uid="{00000000-0005-0000-0000-0000F3020000}"/>
    <cellStyle name="H_Déf_8.4 Courbe dépenses CPR-PPS_1 - Fiche descriptive" xfId="756" xr:uid="{00000000-0005-0000-0000-0000F4020000}"/>
    <cellStyle name="H_Déf_8.4 Courbe dépenses CPR-PPS_5-Charges MO" xfId="757" xr:uid="{00000000-0005-0000-0000-0000F5020000}"/>
    <cellStyle name="H_Déf_8.4 Courbe dépenses CPR-PPS_7 - Recommandations AQ" xfId="758" xr:uid="{00000000-0005-0000-0000-0000F6020000}"/>
    <cellStyle name="H_Déf_8.4 Courbe dépenses CPR-PPS_99-2 Baseline Status (ECRs) (2)" xfId="759" xr:uid="{00000000-0005-0000-0000-0000F7020000}"/>
    <cellStyle name="H_Déf_8.4 Courbe dépenses CPR-PPS_99-3 Formal IVV status (2)" xfId="760" xr:uid="{00000000-0005-0000-0000-0000F8020000}"/>
    <cellStyle name="H_Déf_8.4 Courbe dépenses CPR-PPS_MAP-F-DAE-025-00-D" xfId="761" xr:uid="{00000000-0005-0000-0000-0000F9020000}"/>
    <cellStyle name="H_Déf_8.4 Courbe dépenses CPR-PPS_MAP-F-DAE-025-00-D 2" xfId="762" xr:uid="{00000000-0005-0000-0000-0000FA020000}"/>
    <cellStyle name="H_Déf_8.4 Courbe dépenses CPR-PPS_MAP-F-DAE-025-00-D 2 2" xfId="763" xr:uid="{00000000-0005-0000-0000-0000FB020000}"/>
    <cellStyle name="H_Déf_8.4 Courbe dépenses CPR-PPS_MAP-S76-AVS-2010-04.new-xls" xfId="764" xr:uid="{00000000-0005-0000-0000-0000FC020000}"/>
    <cellStyle name="H_Déf_8.4 Courbe dépenses CPR-PPS_Nettoyage_fichier" xfId="765" xr:uid="{00000000-0005-0000-0000-0000FD020000}"/>
    <cellStyle name="H_Déf_8.4 Courbe dépenses CPR-PPS_Nettoyage_fichier 2" xfId="766" xr:uid="{00000000-0005-0000-0000-0000FE020000}"/>
    <cellStyle name="H_Déf_8.4 Courbe dépenses CPR-PPS_Nettoyage_fichier 2 2" xfId="767" xr:uid="{00000000-0005-0000-0000-0000FF020000}"/>
    <cellStyle name="H_Déf_8.4 Courbe dépenses CPR-PPS_TdB 30_04_2010 TASFR00580937AJ-1 THTH" xfId="768" xr:uid="{00000000-0005-0000-0000-000000030000}"/>
    <cellStyle name="H_Déf_8.4 Courbe dépenses CPR-PPS_TdB 30_04_2010 TASFR00580937AJ-1 THTH 2" xfId="769" xr:uid="{00000000-0005-0000-0000-000001030000}"/>
    <cellStyle name="H_Déf_8.4 Courbe dépenses CPR-PPS_tdb MAP CAM ATR42 NAV 08-00531-03" xfId="770" xr:uid="{00000000-0005-0000-0000-000002030000}"/>
    <cellStyle name="H_Déf_8.4 Courbe dépenses CPR-PPS_TdB-S76-CIS-2010-03 V38 Recup" xfId="771" xr:uid="{00000000-0005-0000-0000-000003030000}"/>
    <cellStyle name="H_Déf_8.5 Situation financière" xfId="772" xr:uid="{00000000-0005-0000-0000-000004030000}"/>
    <cellStyle name="H_Déf_8.5 Situation financière 2" xfId="773" xr:uid="{00000000-0005-0000-0000-000005030000}"/>
    <cellStyle name="H_Déf_8.5 Situation financière 2 2" xfId="774" xr:uid="{00000000-0005-0000-0000-000006030000}"/>
    <cellStyle name="H_Déf_8.5 Situation financière_1 - Fiche descriptive" xfId="775" xr:uid="{00000000-0005-0000-0000-000007030000}"/>
    <cellStyle name="H_Déf_8.5 Situation financière_5-Charges MO" xfId="776" xr:uid="{00000000-0005-0000-0000-000008030000}"/>
    <cellStyle name="H_Déf_8.5 Situation financière_7 - Recommandations AQ" xfId="777" xr:uid="{00000000-0005-0000-0000-000009030000}"/>
    <cellStyle name="H_Déf_8.5 Situation financière_99-2 Baseline Status (ECRs) (2)" xfId="778" xr:uid="{00000000-0005-0000-0000-00000A030000}"/>
    <cellStyle name="H_Déf_8.5 Situation financière_99-3 Formal IVV status (2)" xfId="779" xr:uid="{00000000-0005-0000-0000-00000B030000}"/>
    <cellStyle name="H_Déf_8.5 Situation financière_MAP-F-DAE-025-00-D" xfId="780" xr:uid="{00000000-0005-0000-0000-00000C030000}"/>
    <cellStyle name="H_Déf_8.5 Situation financière_MAP-F-DAE-025-00-D 2" xfId="781" xr:uid="{00000000-0005-0000-0000-00000D030000}"/>
    <cellStyle name="H_Déf_8.5 Situation financière_MAP-F-DAE-025-00-D 2 2" xfId="782" xr:uid="{00000000-0005-0000-0000-00000E030000}"/>
    <cellStyle name="H_Déf_8.5 Situation financière_MAP-S76-AVS-2010-04.new-xls" xfId="783" xr:uid="{00000000-0005-0000-0000-00000F030000}"/>
    <cellStyle name="H_Déf_8.5 Situation financière_Nettoyage_fichier" xfId="784" xr:uid="{00000000-0005-0000-0000-000010030000}"/>
    <cellStyle name="H_Déf_8.5 Situation financière_Nettoyage_fichier 2" xfId="785" xr:uid="{00000000-0005-0000-0000-000011030000}"/>
    <cellStyle name="H_Déf_8.5 Situation financière_Nettoyage_fichier 2 2" xfId="786" xr:uid="{00000000-0005-0000-0000-000012030000}"/>
    <cellStyle name="H_Déf_8.5 Situation financière_TdB 30_04_2010 TASFR00580937AJ-1 THTH" xfId="787" xr:uid="{00000000-0005-0000-0000-000013030000}"/>
    <cellStyle name="H_Déf_8.5 Situation financière_TdB 30_04_2010 TASFR00580937AJ-1 THTH 2" xfId="788" xr:uid="{00000000-0005-0000-0000-000014030000}"/>
    <cellStyle name="H_Déf_8.5 Situation financière_tdb MAP CAM ATR42 NAV 08-00531-03" xfId="789" xr:uid="{00000000-0005-0000-0000-000015030000}"/>
    <cellStyle name="H_Déf_8.5 Situation financière_TdB-S76-CIS-2010-03 V38 Recup" xfId="790" xr:uid="{00000000-0005-0000-0000-000016030000}"/>
    <cellStyle name="H_Déf_8.6 Rentabilité à terminaison" xfId="791" xr:uid="{00000000-0005-0000-0000-000017030000}"/>
    <cellStyle name="H_Déf_8.6 Rentabilité à terminaison 2" xfId="792" xr:uid="{00000000-0005-0000-0000-000018030000}"/>
    <cellStyle name="H_Déf_8.6 Rentabilité à terminaison 2 2" xfId="793" xr:uid="{00000000-0005-0000-0000-000019030000}"/>
    <cellStyle name="H_Déf_8.6 Rentabilité à terminaison_1 - Fiche descriptive" xfId="794" xr:uid="{00000000-0005-0000-0000-00001A030000}"/>
    <cellStyle name="H_Déf_8.6 Rentabilité à terminaison_5-Charges MO" xfId="795" xr:uid="{00000000-0005-0000-0000-00001B030000}"/>
    <cellStyle name="H_Déf_8.6 Rentabilité à terminaison_7 - Recommandations AQ" xfId="796" xr:uid="{00000000-0005-0000-0000-00001C030000}"/>
    <cellStyle name="H_Déf_8.6 Rentabilité à terminaison_99-2 Baseline Status (ECRs) (2)" xfId="797" xr:uid="{00000000-0005-0000-0000-00001D030000}"/>
    <cellStyle name="H_Déf_8.6 Rentabilité à terminaison_99-3 Formal IVV status (2)" xfId="798" xr:uid="{00000000-0005-0000-0000-00001E030000}"/>
    <cellStyle name="H_Déf_8.6 Rentabilité à terminaison_MAP-F-DAE-025-00-D" xfId="799" xr:uid="{00000000-0005-0000-0000-00001F030000}"/>
    <cellStyle name="H_Déf_8.6 Rentabilité à terminaison_MAP-F-DAE-025-00-D 2" xfId="800" xr:uid="{00000000-0005-0000-0000-000020030000}"/>
    <cellStyle name="H_Déf_8.6 Rentabilité à terminaison_MAP-F-DAE-025-00-D 2 2" xfId="801" xr:uid="{00000000-0005-0000-0000-000021030000}"/>
    <cellStyle name="H_Déf_8.6 Rentabilité à terminaison_MAP-S76-AVS-2010-04.new-xls" xfId="802" xr:uid="{00000000-0005-0000-0000-000022030000}"/>
    <cellStyle name="H_Déf_8.6 Rentabilité à terminaison_Nettoyage_fichier" xfId="803" xr:uid="{00000000-0005-0000-0000-000023030000}"/>
    <cellStyle name="H_Déf_8.6 Rentabilité à terminaison_Nettoyage_fichier 2" xfId="804" xr:uid="{00000000-0005-0000-0000-000024030000}"/>
    <cellStyle name="H_Déf_8.6 Rentabilité à terminaison_Nettoyage_fichier 2 2" xfId="805" xr:uid="{00000000-0005-0000-0000-000025030000}"/>
    <cellStyle name="H_Déf_8.6 Rentabilité à terminaison_TdB 30_04_2010 TASFR00580937AJ-1 THTH" xfId="806" xr:uid="{00000000-0005-0000-0000-000026030000}"/>
    <cellStyle name="H_Déf_8.6 Rentabilité à terminaison_TdB 30_04_2010 TASFR00580937AJ-1 THTH 2" xfId="807" xr:uid="{00000000-0005-0000-0000-000027030000}"/>
    <cellStyle name="H_Déf_8.6 Rentabilité à terminaison_tdb MAP CAM ATR42 NAV 08-00531-03" xfId="808" xr:uid="{00000000-0005-0000-0000-000028030000}"/>
    <cellStyle name="H_Déf_8.6 Rentabilité à terminaison_TdB-S76-CIS-2010-03 V38 Recup" xfId="809" xr:uid="{00000000-0005-0000-0000-000029030000}"/>
    <cellStyle name="H_Déf_9 Administration" xfId="810" xr:uid="{00000000-0005-0000-0000-00002A030000}"/>
    <cellStyle name="H_Déf_9 Administration_8.1 COP-CEP" xfId="811" xr:uid="{00000000-0005-0000-0000-00002B030000}"/>
    <cellStyle name="H_Déf_Copie de 2005_06_23_TdB RRJ-DG FINAL" xfId="812" xr:uid="{00000000-0005-0000-0000-00002C030000}"/>
    <cellStyle name="H_Déf_Copie de 2005_06_23_TdB RRJ-DG FINAL 2" xfId="813" xr:uid="{00000000-0005-0000-0000-00002D030000}"/>
    <cellStyle name="H_Déf_Copie de 2005_06_23_TdB RRJ-DG FINAL 2 2" xfId="814" xr:uid="{00000000-0005-0000-0000-00002E030000}"/>
    <cellStyle name="H_Déf_Copie de 2005_06_23_TdB RRJ-DG FINAL_1 - Fiche descriptive" xfId="815" xr:uid="{00000000-0005-0000-0000-00002F030000}"/>
    <cellStyle name="H_Déf_Copie de 2005_06_23_TdB RRJ-DG FINAL_5-Charges MO" xfId="816" xr:uid="{00000000-0005-0000-0000-000030030000}"/>
    <cellStyle name="H_Déf_Copie de 2005_06_23_TdB RRJ-DG FINAL_7 - Recommandations AQ" xfId="817" xr:uid="{00000000-0005-0000-0000-000031030000}"/>
    <cellStyle name="H_Déf_Copie de 2005_06_23_TdB RRJ-DG FINAL_99-2 Baseline Status (ECRs) (2)" xfId="818" xr:uid="{00000000-0005-0000-0000-000032030000}"/>
    <cellStyle name="H_Déf_Copie de 2005_06_23_TdB RRJ-DG FINAL_99-3 Formal IVV status (2)" xfId="819" xr:uid="{00000000-0005-0000-0000-000033030000}"/>
    <cellStyle name="H_Déf_Copie de 2005_06_23_TdB RRJ-DG FINAL_MAP-F-DAE-025-00-D" xfId="820" xr:uid="{00000000-0005-0000-0000-000034030000}"/>
    <cellStyle name="H_Déf_Copie de 2005_06_23_TdB RRJ-DG FINAL_MAP-F-DAE-025-00-D 2" xfId="821" xr:uid="{00000000-0005-0000-0000-000035030000}"/>
    <cellStyle name="H_Déf_Copie de 2005_06_23_TdB RRJ-DG FINAL_MAP-F-DAE-025-00-D 2 2" xfId="822" xr:uid="{00000000-0005-0000-0000-000036030000}"/>
    <cellStyle name="H_Déf_Copie de 2005_06_23_TdB RRJ-DG FINAL_MAP-S76-AVS-2010-04.new-xls" xfId="823" xr:uid="{00000000-0005-0000-0000-000037030000}"/>
    <cellStyle name="H_Déf_Copie de 2005_06_23_TdB RRJ-DG FINAL_Nettoyage_fichier" xfId="824" xr:uid="{00000000-0005-0000-0000-000038030000}"/>
    <cellStyle name="H_Déf_Copie de 2005_06_23_TdB RRJ-DG FINAL_Nettoyage_fichier 2" xfId="825" xr:uid="{00000000-0005-0000-0000-000039030000}"/>
    <cellStyle name="H_Déf_Copie de 2005_06_23_TdB RRJ-DG FINAL_Nettoyage_fichier 2 2" xfId="826" xr:uid="{00000000-0005-0000-0000-00003A030000}"/>
    <cellStyle name="H_Déf_Copie de 2005_06_23_TdB RRJ-DG FINAL_TdB 30_04_2010 TASFR00580937AJ-1 THTH" xfId="827" xr:uid="{00000000-0005-0000-0000-00003B030000}"/>
    <cellStyle name="H_Déf_Copie de 2005_06_23_TdB RRJ-DG FINAL_TdB 30_04_2010 TASFR00580937AJ-1 THTH 2" xfId="828" xr:uid="{00000000-0005-0000-0000-00003C030000}"/>
    <cellStyle name="H_Déf_Copie de 2005_06_23_TdB RRJ-DG FINAL_tdb MAP CAM ATR42 NAV 08-00531-03" xfId="829" xr:uid="{00000000-0005-0000-0000-00003D030000}"/>
    <cellStyle name="H_Déf_Copie de 2005_06_23_TdB RRJ-DG FINAL_TdB-S76-CIS-2010-03 V38 Recup" xfId="830" xr:uid="{00000000-0005-0000-0000-00003E030000}"/>
    <cellStyle name="H_Déf_DOR C130 map-f-dae-008-fr NAV-08-003164-02 Octobre 2008" xfId="831" xr:uid="{00000000-0005-0000-0000-00003F030000}"/>
    <cellStyle name="H_Déf_DOR FdLIndus RDR -A_V2" xfId="832" xr:uid="{00000000-0005-0000-0000-000040030000}"/>
    <cellStyle name="H_Déf_DOR Integ EAA RC - NRC" xfId="833" xr:uid="{00000000-0005-0000-0000-000041030000}"/>
    <cellStyle name="H_Déf_DOR map-f-dae-008-fr NAV-08-003255-01 Aout 2008" xfId="834" xr:uid="{00000000-0005-0000-0000-000042030000}"/>
    <cellStyle name="H_Déf_DOR Meltem3-ir00" xfId="835" xr:uid="{00000000-0005-0000-0000-000043030000}"/>
    <cellStyle name="H_Déf_DOR RPU-PBU FREMM-SNA 0605 partie I2M SAN-2" xfId="836" xr:uid="{00000000-0005-0000-0000-000044030000}"/>
    <cellStyle name="H_Déf_DOR RPU-PBU FREMM-SNA partie I2M SAN-3 080702" xfId="837" xr:uid="{00000000-0005-0000-0000-000045030000}"/>
    <cellStyle name="H_Déf_DOR SYNTHESE Fremm" xfId="838" xr:uid="{00000000-0005-0000-0000-000046030000}"/>
    <cellStyle name="H_Déf_DOR_1erSerie" xfId="839" xr:uid="{00000000-0005-0000-0000-000047030000}"/>
    <cellStyle name="H_Déf_DOR_EAA7" xfId="840" xr:uid="{00000000-0005-0000-0000-000048030000}"/>
    <cellStyle name="H_Déf_DOR_EAA7_jv08" xfId="841" xr:uid="{00000000-0005-0000-0000-000049030000}"/>
    <cellStyle name="H_Déf_DOR_EAA7_nov07" xfId="842" xr:uid="{00000000-0005-0000-0000-00004A030000}"/>
    <cellStyle name="H_Déf_DOR_EAA7_nov08" xfId="843" xr:uid="{00000000-0005-0000-0000-00004B030000}"/>
    <cellStyle name="H_Déf_DOR_EPS-synthese_EPS-IS et EPTS-Mars 09" xfId="844" xr:uid="{00000000-0005-0000-0000-00004C030000}"/>
    <cellStyle name="H_Déf_DOR_EPTS-synthese programme-Mai 08" xfId="845" xr:uid="{00000000-0005-0000-0000-00004D030000}"/>
    <cellStyle name="H_Déf_DOR_EPTS-synthese-Juillet 08" xfId="846" xr:uid="{00000000-0005-0000-0000-00004E030000}"/>
    <cellStyle name="H_Déf_DOR_EPTS-synthese-Juin 08" xfId="847" xr:uid="{00000000-0005-0000-0000-00004F030000}"/>
    <cellStyle name="H_Déf_DOR_EPTS-synthese-Mai 08" xfId="848" xr:uid="{00000000-0005-0000-0000-000050030000}"/>
    <cellStyle name="H_Déf_DOR_EPTS-synthese-Octobre 08" xfId="849" xr:uid="{00000000-0005-0000-0000-000051030000}"/>
    <cellStyle name="H_Déf_DOR_EPTS-synthese-Septembre 08" xfId="850" xr:uid="{00000000-0005-0000-0000-000052030000}"/>
    <cellStyle name="H_Déf_DOR_ETS-synthese_EPS-IS et EPTS-Janvier 09" xfId="851" xr:uid="{00000000-0005-0000-0000-000053030000}"/>
    <cellStyle name="H_Déf_DOR_indusRdR_nov08" xfId="852" xr:uid="{00000000-0005-0000-0000-000054030000}"/>
    <cellStyle name="H_Déf_DOR_indusRdR_STR" xfId="853" xr:uid="{00000000-0005-0000-0000-000055030000}"/>
    <cellStyle name="H_Déf_DOR_indusRdR_STR_jv08" xfId="854" xr:uid="{00000000-0005-0000-0000-000056030000}"/>
    <cellStyle name="H_Déf_DOR_TASFR00584242-" xfId="855" xr:uid="{00000000-0005-0000-0000-000057030000}"/>
    <cellStyle name="H_Déf_DORV5.1-2.5-EWS-Jan 08_280108" xfId="856" xr:uid="{00000000-0005-0000-0000-000058030000}"/>
    <cellStyle name="H_Déf_IBPM gAC limite 2 feuilles" xfId="857" xr:uid="{00000000-0005-0000-0000-000059030000}"/>
    <cellStyle name="H_Déf_IBPM gAC limite 2 feuilles 2" xfId="858" xr:uid="{00000000-0005-0000-0000-00005A030000}"/>
    <cellStyle name="H_Déf_IBPM gAC limite 2 feuilles 2 2" xfId="859" xr:uid="{00000000-0005-0000-0000-00005B030000}"/>
    <cellStyle name="H_Déf_IBPM gAC limite 2 feuilles_1 - Fiche descriptive" xfId="860" xr:uid="{00000000-0005-0000-0000-00005C030000}"/>
    <cellStyle name="H_Déf_IBPM gAC limite 2 feuilles_5-Charges MO" xfId="861" xr:uid="{00000000-0005-0000-0000-00005D030000}"/>
    <cellStyle name="H_Déf_IBPM gAC limite 2 feuilles_7 - Recommandations AQ" xfId="862" xr:uid="{00000000-0005-0000-0000-00005E030000}"/>
    <cellStyle name="H_Déf_IBPM gAC limite 2 feuilles_99-2 Baseline Status (ECRs) (2)" xfId="863" xr:uid="{00000000-0005-0000-0000-00005F030000}"/>
    <cellStyle name="H_Déf_IBPM gAC limite 2 feuilles_99-3 Formal IVV status (2)" xfId="864" xr:uid="{00000000-0005-0000-0000-000060030000}"/>
    <cellStyle name="H_Déf_IBPM gAC limite 2 feuilles_MAP-F-DAE-025-00-D" xfId="865" xr:uid="{00000000-0005-0000-0000-000061030000}"/>
    <cellStyle name="H_Déf_IBPM gAC limite 2 feuilles_MAP-F-DAE-025-00-D 2" xfId="866" xr:uid="{00000000-0005-0000-0000-000062030000}"/>
    <cellStyle name="H_Déf_IBPM gAC limite 2 feuilles_MAP-F-DAE-025-00-D 2 2" xfId="867" xr:uid="{00000000-0005-0000-0000-000063030000}"/>
    <cellStyle name="H_Déf_IBPM gAC limite 2 feuilles_MAP-S76-AVS-2010-04.new-xls" xfId="868" xr:uid="{00000000-0005-0000-0000-000064030000}"/>
    <cellStyle name="H_Déf_IBPM gAC limite 2 feuilles_Nettoyage_fichier" xfId="869" xr:uid="{00000000-0005-0000-0000-000065030000}"/>
    <cellStyle name="H_Déf_IBPM gAC limite 2 feuilles_Nettoyage_fichier 2" xfId="870" xr:uid="{00000000-0005-0000-0000-000066030000}"/>
    <cellStyle name="H_Déf_IBPM gAC limite 2 feuilles_Nettoyage_fichier 2 2" xfId="871" xr:uid="{00000000-0005-0000-0000-000067030000}"/>
    <cellStyle name="H_Déf_IBPM gAC limite 2 feuilles_TdB 30_04_2010 TASFR00580937AJ-1 THTH" xfId="872" xr:uid="{00000000-0005-0000-0000-000068030000}"/>
    <cellStyle name="H_Déf_IBPM gAC limite 2 feuilles_TdB 30_04_2010 TASFR00580937AJ-1 THTH 2" xfId="873" xr:uid="{00000000-0005-0000-0000-000069030000}"/>
    <cellStyle name="H_Déf_IBPM gAC limite 2 feuilles_TdB-S76-CIS-2010-03 V38 Recup" xfId="874" xr:uid="{00000000-0005-0000-0000-00006A030000}"/>
    <cellStyle name="H_Déf_LINKS_CLEANUP_17" xfId="875" xr:uid="{00000000-0005-0000-0000-00006B030000}"/>
    <cellStyle name="H_Déf_Log Risk" xfId="876" xr:uid="{00000000-0005-0000-0000-00006C030000}"/>
    <cellStyle name="H_Déf_MAP-F-DAE-005-XX_08" xfId="877" xr:uid="{00000000-0005-0000-0000-00006D030000}"/>
    <cellStyle name="H_Déf_MAP-F-DAE-008-F_03 (DOR_V5_2)_PertMaster" xfId="878" xr:uid="{00000000-0005-0000-0000-00006E030000}"/>
    <cellStyle name="H_Déf_Onglets_R_O_TDB_New" xfId="879" xr:uid="{00000000-0005-0000-0000-00006F030000}"/>
    <cellStyle name="H_Déf_P3E_DAE_DASHBOARD_MODULE_V2_12" xfId="880" xr:uid="{00000000-0005-0000-0000-000070030000}"/>
    <cellStyle name="H_Déf_Page de garde" xfId="881" xr:uid="{00000000-0005-0000-0000-000071030000}"/>
    <cellStyle name="H_Déf_Page de garde_ATA_08_4098_DIS-TdB_MAS FSTA _sept_11_ind00" xfId="882" xr:uid="{00000000-0005-0000-0000-000072030000}"/>
    <cellStyle name="H_Déf_RRJ WP4.2 Progress Report-2006-06 IR 04" xfId="883" xr:uid="{00000000-0005-0000-0000-000073030000}"/>
    <cellStyle name="H_Déf_RRJ WP4.2 Progress Report-2006-07 IR 00" xfId="884" xr:uid="{00000000-0005-0000-0000-000074030000}"/>
    <cellStyle name="H_Déf_TdB_FMS2_2006_11_28_MRTT part 1.XLS Graphique 7" xfId="885" xr:uid="{00000000-0005-0000-0000-000075030000}"/>
    <cellStyle name="H_Déf_TdB_FMS2_2006_11_28_MRTT part 1.XLS Graphique 7 2" xfId="886" xr:uid="{00000000-0005-0000-0000-000076030000}"/>
    <cellStyle name="H_Déf_TdB_FMS2_2006_11_28_MRTT part 1.XLS Graphique 7 2 2" xfId="887" xr:uid="{00000000-0005-0000-0000-000077030000}"/>
    <cellStyle name="H_Déf_TdB_FMS2_2006_11_28_MRTT part 1.XLS Graphique 7_1 - Fiche descriptive" xfId="888" xr:uid="{00000000-0005-0000-0000-000078030000}"/>
    <cellStyle name="H_Déf_TdB_FMS2_2006_11_28_MRTT part 1.XLS Graphique 7_5-Charges MO" xfId="889" xr:uid="{00000000-0005-0000-0000-000079030000}"/>
    <cellStyle name="H_Déf_TdB_FMS2_2006_11_28_MRTT part 1.XLS Graphique 7_7 - Recommandations AQ" xfId="890" xr:uid="{00000000-0005-0000-0000-00007A030000}"/>
    <cellStyle name="H_Déf_TdB_FMS2_2006_11_28_MRTT part 1.XLS Graphique 7_99-2 Baseline Status (ECRs) (2)" xfId="891" xr:uid="{00000000-0005-0000-0000-00007B030000}"/>
    <cellStyle name="H_Déf_TdB_FMS2_2006_11_28_MRTT part 1.XLS Graphique 7_99-3 Formal IVV status (2)" xfId="892" xr:uid="{00000000-0005-0000-0000-00007C030000}"/>
    <cellStyle name="H_Déf_TdB_FMS2_2006_11_28_MRTT part 1.XLS Graphique 7_MAP-F-DAE-025-00-D" xfId="893" xr:uid="{00000000-0005-0000-0000-00007D030000}"/>
    <cellStyle name="H_Déf_TdB_FMS2_2006_11_28_MRTT part 1.XLS Graphique 7_MAP-F-DAE-025-00-D 2" xfId="894" xr:uid="{00000000-0005-0000-0000-00007E030000}"/>
    <cellStyle name="H_Déf_TdB_FMS2_2006_11_28_MRTT part 1.XLS Graphique 7_MAP-F-DAE-025-00-D 2 2" xfId="895" xr:uid="{00000000-0005-0000-0000-00007F030000}"/>
    <cellStyle name="H_Déf_TdB_FMS2_2006_11_28_MRTT part 1.XLS Graphique 7_MAP-S76-AVS-2010-04.new-xls" xfId="896" xr:uid="{00000000-0005-0000-0000-000080030000}"/>
    <cellStyle name="H_Déf_TdB_FMS2_2006_11_28_MRTT part 1.XLS Graphique 7_Nettoyage_fichier" xfId="897" xr:uid="{00000000-0005-0000-0000-000081030000}"/>
    <cellStyle name="H_Déf_TdB_FMS2_2006_11_28_MRTT part 1.XLS Graphique 7_Nettoyage_fichier 2" xfId="898" xr:uid="{00000000-0005-0000-0000-000082030000}"/>
    <cellStyle name="H_Déf_TdB_FMS2_2006_11_28_MRTT part 1.XLS Graphique 7_Nettoyage_fichier 2 2" xfId="899" xr:uid="{00000000-0005-0000-0000-000083030000}"/>
    <cellStyle name="H_Déf_TdB_FMS2_2006_11_28_MRTT part 1.XLS Graphique 7_TdB 30_04_2010 TASFR00580937AJ-1 THTH" xfId="900" xr:uid="{00000000-0005-0000-0000-000084030000}"/>
    <cellStyle name="H_Déf_TdB_FMS2_2006_11_28_MRTT part 1.XLS Graphique 7_TdB 30_04_2010 TASFR00580937AJ-1 THTH 2" xfId="901" xr:uid="{00000000-0005-0000-0000-000085030000}"/>
    <cellStyle name="H_Déf_TdB_FMS2_2006_11_28_MRTT part 1.XLS Graphique 7_TdB-S76-CIS-2010-03 V38 Recup" xfId="902" xr:uid="{00000000-0005-0000-0000-000086030000}"/>
    <cellStyle name="Heading 1" xfId="903" xr:uid="{00000000-0005-0000-0000-000087030000}"/>
    <cellStyle name="Heading 2" xfId="904" xr:uid="{00000000-0005-0000-0000-000088030000}"/>
    <cellStyle name="Heading 3" xfId="905" xr:uid="{00000000-0005-0000-0000-000089030000}"/>
    <cellStyle name="Heading 4" xfId="906" xr:uid="{00000000-0005-0000-0000-00008A030000}"/>
    <cellStyle name="Here" xfId="907" xr:uid="{00000000-0005-0000-0000-00008B030000}"/>
    <cellStyle name="Here 2" xfId="908" xr:uid="{00000000-0005-0000-0000-00008C030000}"/>
    <cellStyle name="Here 2 2" xfId="909" xr:uid="{00000000-0005-0000-0000-00008D030000}"/>
    <cellStyle name="Here_1 - Fiche descriptive" xfId="910" xr:uid="{00000000-0005-0000-0000-00008E030000}"/>
    <cellStyle name="Hyperlink" xfId="911" xr:uid="{00000000-0005-0000-0000-00008F030000}"/>
    <cellStyle name="Hyperlink 2" xfId="912" xr:uid="{00000000-0005-0000-0000-000090030000}"/>
    <cellStyle name="Hyperlink 2 2" xfId="913" xr:uid="{00000000-0005-0000-0000-000091030000}"/>
    <cellStyle name="Hyperlink_1 - Fiche descriptive" xfId="914" xr:uid="{00000000-0005-0000-0000-000092030000}"/>
    <cellStyle name="Input" xfId="915" xr:uid="{00000000-0005-0000-0000-000093030000}"/>
    <cellStyle name="Insatisfaisant" xfId="916" builtinId="27" customBuiltin="1"/>
    <cellStyle name="Insatisfaisant 2" xfId="917" xr:uid="{00000000-0005-0000-0000-000095030000}"/>
    <cellStyle name="item" xfId="918" xr:uid="{00000000-0005-0000-0000-000096030000}"/>
    <cellStyle name="item 2" xfId="919" xr:uid="{00000000-0005-0000-0000-000097030000}"/>
    <cellStyle name="item 2 2" xfId="920" xr:uid="{00000000-0005-0000-0000-000098030000}"/>
    <cellStyle name="item 3" xfId="921" xr:uid="{00000000-0005-0000-0000-000099030000}"/>
    <cellStyle name="item_1 - Fiche descriptive" xfId="922" xr:uid="{00000000-0005-0000-0000-00009A030000}"/>
    <cellStyle name="keuros" xfId="923" xr:uid="{00000000-0005-0000-0000-00009B030000}"/>
    <cellStyle name="l1" xfId="924" xr:uid="{00000000-0005-0000-0000-00009C030000}"/>
    <cellStyle name="l1 2" xfId="925" xr:uid="{00000000-0005-0000-0000-00009D030000}"/>
    <cellStyle name="l1_1 - Fiche descriptive" xfId="926" xr:uid="{00000000-0005-0000-0000-00009E030000}"/>
    <cellStyle name="l2" xfId="927" xr:uid="{00000000-0005-0000-0000-00009F030000}"/>
    <cellStyle name="l3" xfId="928" xr:uid="{00000000-0005-0000-0000-0000A0030000}"/>
    <cellStyle name="l4" xfId="929" xr:uid="{00000000-0005-0000-0000-0000A1030000}"/>
    <cellStyle name="l4 2" xfId="930" xr:uid="{00000000-0005-0000-0000-0000A2030000}"/>
    <cellStyle name="l4 2 2" xfId="931" xr:uid="{00000000-0005-0000-0000-0000A3030000}"/>
    <cellStyle name="l4_1 - Fiche descriptive" xfId="932" xr:uid="{00000000-0005-0000-0000-0000A4030000}"/>
    <cellStyle name="l5" xfId="933" xr:uid="{00000000-0005-0000-0000-0000A5030000}"/>
    <cellStyle name="l5 2" xfId="934" xr:uid="{00000000-0005-0000-0000-0000A6030000}"/>
    <cellStyle name="l5 2 2" xfId="935" xr:uid="{00000000-0005-0000-0000-0000A7030000}"/>
    <cellStyle name="l5_1 - Fiche descriptive" xfId="936" xr:uid="{00000000-0005-0000-0000-0000A8030000}"/>
    <cellStyle name="Lien hypertexte" xfId="1208" builtinId="8"/>
    <cellStyle name="Lien hypertexte 2" xfId="937" xr:uid="{00000000-0005-0000-0000-0000A9030000}"/>
    <cellStyle name="Lien hypertexte 2 2" xfId="938" xr:uid="{00000000-0005-0000-0000-0000AA030000}"/>
    <cellStyle name="Lien hypertexte 3" xfId="939" xr:uid="{00000000-0005-0000-0000-0000AB030000}"/>
    <cellStyle name="Lien hypertexte 3 2" xfId="940" xr:uid="{00000000-0005-0000-0000-0000AC030000}"/>
    <cellStyle name="Lien hypertexte 4" xfId="941" xr:uid="{00000000-0005-0000-0000-0000AD030000}"/>
    <cellStyle name="Lien hypertexte 5" xfId="942" xr:uid="{00000000-0005-0000-0000-0000AE030000}"/>
    <cellStyle name="Lien hypertexte 6" xfId="943" xr:uid="{00000000-0005-0000-0000-0000AF030000}"/>
    <cellStyle name="Lien_x0018_hypertexte" xfId="944" xr:uid="{00000000-0005-0000-0000-0000B0030000}"/>
    <cellStyle name="Lien_x0018_hypertexte 2" xfId="945" xr:uid="{00000000-0005-0000-0000-0000B1030000}"/>
    <cellStyle name="Linked Cell" xfId="946" xr:uid="{00000000-0005-0000-0000-0000B2030000}"/>
    <cellStyle name="Masqué" xfId="947" xr:uid="{00000000-0005-0000-0000-0000B3030000}"/>
    <cellStyle name="Masqué 2" xfId="948" xr:uid="{00000000-0005-0000-0000-0000B4030000}"/>
    <cellStyle name="Masqué 2 2" xfId="949" xr:uid="{00000000-0005-0000-0000-0000B5030000}"/>
    <cellStyle name="Masqué 3" xfId="950" xr:uid="{00000000-0005-0000-0000-0000B6030000}"/>
    <cellStyle name="Masqué 3 2" xfId="951" xr:uid="{00000000-0005-0000-0000-0000B7030000}"/>
    <cellStyle name="Masqué 4" xfId="952" xr:uid="{00000000-0005-0000-0000-0000B8030000}"/>
    <cellStyle name="Masqué_1 - Fiche descriptive" xfId="953" xr:uid="{00000000-0005-0000-0000-0000B9030000}"/>
    <cellStyle name="money" xfId="954" xr:uid="{00000000-0005-0000-0000-0000BA030000}"/>
    <cellStyle name="money 2" xfId="955" xr:uid="{00000000-0005-0000-0000-0000BB030000}"/>
    <cellStyle name="money 2 2" xfId="956" xr:uid="{00000000-0005-0000-0000-0000BC030000}"/>
    <cellStyle name="money 3" xfId="957" xr:uid="{00000000-0005-0000-0000-0000BD030000}"/>
    <cellStyle name="money_1 - Fiche descriptive" xfId="958" xr:uid="{00000000-0005-0000-0000-0000BE030000}"/>
    <cellStyle name="Neutral" xfId="959" xr:uid="{00000000-0005-0000-0000-0000BF030000}"/>
    <cellStyle name="Neutre" xfId="960" builtinId="28" customBuiltin="1"/>
    <cellStyle name="Neutre 2" xfId="961" xr:uid="{00000000-0005-0000-0000-0000C1030000}"/>
    <cellStyle name="NEW_equipement" xfId="962" xr:uid="{00000000-0005-0000-0000-0000C2030000}"/>
    <cellStyle name="Niveau_1" xfId="963" xr:uid="{00000000-0005-0000-0000-0000C3030000}"/>
    <cellStyle name="Noeud" xfId="964" xr:uid="{00000000-0005-0000-0000-0000C4030000}"/>
    <cellStyle name="Nom Doc" xfId="965" xr:uid="{00000000-0005-0000-0000-0000C5030000}"/>
    <cellStyle name="nombre" xfId="966" xr:uid="{00000000-0005-0000-0000-0000C6030000}"/>
    <cellStyle name="nombre 2" xfId="967" xr:uid="{00000000-0005-0000-0000-0000C7030000}"/>
    <cellStyle name="nombre_1 - Fiche descriptive" xfId="968" xr:uid="{00000000-0005-0000-0000-0000C8030000}"/>
    <cellStyle name="Noms" xfId="969" xr:uid="{00000000-0005-0000-0000-0000C9030000}"/>
    <cellStyle name="Non défini" xfId="970" xr:uid="{00000000-0005-0000-0000-0000CA030000}"/>
    <cellStyle name="Non défini 2" xfId="971" xr:uid="{00000000-0005-0000-0000-0000CB030000}"/>
    <cellStyle name="Non défini 2 2" xfId="972" xr:uid="{00000000-0005-0000-0000-0000CC030000}"/>
    <cellStyle name="Non défini_1 - Fiche descriptive" xfId="973" xr:uid="{00000000-0005-0000-0000-0000CD030000}"/>
    <cellStyle name="Non modifiable" xfId="974" xr:uid="{00000000-0005-0000-0000-0000CE030000}"/>
    <cellStyle name="Non modifiable 2" xfId="975" xr:uid="{00000000-0005-0000-0000-0000CF030000}"/>
    <cellStyle name="Non modifiable 2 2" xfId="976" xr:uid="{00000000-0005-0000-0000-0000D0030000}"/>
    <cellStyle name="Non modifiable 3" xfId="977" xr:uid="{00000000-0005-0000-0000-0000D1030000}"/>
    <cellStyle name="Non modifiable 3 2" xfId="978" xr:uid="{00000000-0005-0000-0000-0000D2030000}"/>
    <cellStyle name="Non modifiable 4" xfId="979" xr:uid="{00000000-0005-0000-0000-0000D3030000}"/>
    <cellStyle name="Normal" xfId="0" builtinId="0"/>
    <cellStyle name="Normal 2" xfId="980" xr:uid="{00000000-0005-0000-0000-0000D5030000}"/>
    <cellStyle name="Normal 2 2" xfId="981" xr:uid="{00000000-0005-0000-0000-0000D6030000}"/>
    <cellStyle name="Normal 2 2 2" xfId="982" xr:uid="{00000000-0005-0000-0000-0000D7030000}"/>
    <cellStyle name="Normal 2 3" xfId="983" xr:uid="{00000000-0005-0000-0000-0000D8030000}"/>
    <cellStyle name="Normal 3" xfId="984" xr:uid="{00000000-0005-0000-0000-0000D9030000}"/>
    <cellStyle name="Normal 3 2" xfId="985" xr:uid="{00000000-0005-0000-0000-0000DA030000}"/>
    <cellStyle name="Normal 4" xfId="986" xr:uid="{00000000-0005-0000-0000-0000DB030000}"/>
    <cellStyle name="Normal 5" xfId="987" xr:uid="{00000000-0005-0000-0000-0000DC030000}"/>
    <cellStyle name="Normal 6" xfId="1207" xr:uid="{4AEF5C43-C230-4945-B337-BFBF245043CB}"/>
    <cellStyle name="Normal 97" xfId="988" xr:uid="{00000000-0005-0000-0000-0000DD030000}"/>
    <cellStyle name="Normal_2 - Evènements clés 2" xfId="989" xr:uid="{00000000-0005-0000-0000-0000DE030000}"/>
    <cellStyle name="Normal_87201044-MGPR-GRP-EN-Draft002-Project_reporting_template_b_20110121" xfId="990" xr:uid="{00000000-0005-0000-0000-0000DF030000}"/>
    <cellStyle name="Normal_87201044-MGPR-GRP-EN-Draft002-Project_reporting_template_b_20110121 2" xfId="991" xr:uid="{00000000-0005-0000-0000-0000E0030000}"/>
    <cellStyle name="Normal_Maquette_TDB4" xfId="992" xr:uid="{00000000-0005-0000-0000-0000E1030000}"/>
    <cellStyle name="Normal_Maquette_TDB4 2" xfId="993" xr:uid="{00000000-0005-0000-0000-0000E2030000}"/>
    <cellStyle name="Normal_Project reporting template-87201044-MGPR-GRP-EN- 2" xfId="994" xr:uid="{00000000-0005-0000-0000-0000E3030000}"/>
    <cellStyle name="Normal_Solution_Monitoring_Dashboard_File 2" xfId="995" xr:uid="{00000000-0005-0000-0000-0000E4030000}"/>
    <cellStyle name="Note" xfId="996" builtinId="10" customBuiltin="1"/>
    <cellStyle name="obsolete" xfId="997" xr:uid="{00000000-0005-0000-0000-0000E5030000}"/>
    <cellStyle name="one" xfId="998" xr:uid="{00000000-0005-0000-0000-0000E6030000}"/>
    <cellStyle name="Output" xfId="999" xr:uid="{00000000-0005-0000-0000-0000E7030000}"/>
    <cellStyle name="pepin" xfId="1000" xr:uid="{00000000-0005-0000-0000-0000E8030000}"/>
    <cellStyle name="pepin 2" xfId="1001" xr:uid="{00000000-0005-0000-0000-0000E9030000}"/>
    <cellStyle name="pepin_1 - Fiche descriptive" xfId="1002" xr:uid="{00000000-0005-0000-0000-0000EA030000}"/>
    <cellStyle name="Percent_ARRC-654-PRP V2.1 ARRC Programme Review Pack" xfId="1003" xr:uid="{00000000-0005-0000-0000-0000EB030000}"/>
    <cellStyle name="Pound" xfId="1004" xr:uid="{00000000-0005-0000-0000-0000EC030000}"/>
    <cellStyle name="Pound 2" xfId="1005" xr:uid="{00000000-0005-0000-0000-0000ED030000}"/>
    <cellStyle name="Pound 2 2" xfId="1006" xr:uid="{00000000-0005-0000-0000-0000EE030000}"/>
    <cellStyle name="Pound 3" xfId="1007" xr:uid="{00000000-0005-0000-0000-0000EF030000}"/>
    <cellStyle name="Pound_1 - Fiche descriptive" xfId="1008" xr:uid="{00000000-0005-0000-0000-0000F0030000}"/>
    <cellStyle name="Pound12" xfId="1009" xr:uid="{00000000-0005-0000-0000-0000F1030000}"/>
    <cellStyle name="Pourcentage 2" xfId="1010" xr:uid="{00000000-0005-0000-0000-0000F2030000}"/>
    <cellStyle name="Pourcentage 2 2" xfId="1011" xr:uid="{00000000-0005-0000-0000-0000F3030000}"/>
    <cellStyle name="Pourcentage 3" xfId="1012" xr:uid="{00000000-0005-0000-0000-0000F4030000}"/>
    <cellStyle name="Pourcentage 4" xfId="1013" xr:uid="{00000000-0005-0000-0000-0000F5030000}"/>
    <cellStyle name="Pourcentage 5" xfId="1014" xr:uid="{00000000-0005-0000-0000-0000F6030000}"/>
    <cellStyle name="Pourcentage 5 2" xfId="1015" xr:uid="{00000000-0005-0000-0000-0000F7030000}"/>
    <cellStyle name="Pourcentage entier" xfId="1016" xr:uid="{00000000-0005-0000-0000-0000F8030000}"/>
    <cellStyle name="PSChar" xfId="1017" xr:uid="{00000000-0005-0000-0000-0000F9030000}"/>
    <cellStyle name="PSChar 2" xfId="1018" xr:uid="{00000000-0005-0000-0000-0000FA030000}"/>
    <cellStyle name="PSChar 2 2" xfId="1019" xr:uid="{00000000-0005-0000-0000-0000FB030000}"/>
    <cellStyle name="PSDate" xfId="1020" xr:uid="{00000000-0005-0000-0000-0000FC030000}"/>
    <cellStyle name="PSDate 2" xfId="1021" xr:uid="{00000000-0005-0000-0000-0000FD030000}"/>
    <cellStyle name="PSDate 2 2" xfId="1022" xr:uid="{00000000-0005-0000-0000-0000FE030000}"/>
    <cellStyle name="PSDec" xfId="1023" xr:uid="{00000000-0005-0000-0000-0000FF030000}"/>
    <cellStyle name="PSDec 2" xfId="1024" xr:uid="{00000000-0005-0000-0000-000000040000}"/>
    <cellStyle name="PSDec 2 2" xfId="1025" xr:uid="{00000000-0005-0000-0000-000001040000}"/>
    <cellStyle name="PSHeading" xfId="1026" xr:uid="{00000000-0005-0000-0000-000002040000}"/>
    <cellStyle name="PSHeading 2" xfId="1027" xr:uid="{00000000-0005-0000-0000-000003040000}"/>
    <cellStyle name="PSHeading 2 2" xfId="1028" xr:uid="{00000000-0005-0000-0000-000004040000}"/>
    <cellStyle name="PSHeading_1 - Fiche descriptive" xfId="1029" xr:uid="{00000000-0005-0000-0000-000005040000}"/>
    <cellStyle name="PSInt" xfId="1030" xr:uid="{00000000-0005-0000-0000-000006040000}"/>
    <cellStyle name="PSInt 2" xfId="1031" xr:uid="{00000000-0005-0000-0000-000007040000}"/>
    <cellStyle name="PSInt 2 2" xfId="1032" xr:uid="{00000000-0005-0000-0000-000008040000}"/>
    <cellStyle name="PSSpacer" xfId="1033" xr:uid="{00000000-0005-0000-0000-000009040000}"/>
    <cellStyle name="PSSpacer 2" xfId="1034" xr:uid="{00000000-0005-0000-0000-00000A040000}"/>
    <cellStyle name="PSSpacer 2 2" xfId="1035" xr:uid="{00000000-0005-0000-0000-00000B040000}"/>
    <cellStyle name="Qty" xfId="1036" xr:uid="{00000000-0005-0000-0000-00000C040000}"/>
    <cellStyle name="Qty 2" xfId="1037" xr:uid="{00000000-0005-0000-0000-00000D040000}"/>
    <cellStyle name="Qty 2 2" xfId="1038" xr:uid="{00000000-0005-0000-0000-00000E040000}"/>
    <cellStyle name="Qty 3" xfId="1039" xr:uid="{00000000-0005-0000-0000-00000F040000}"/>
    <cellStyle name="Qty_1 - Fiche descriptive" xfId="1040" xr:uid="{00000000-0005-0000-0000-000010040000}"/>
    <cellStyle name="Réduction" xfId="1041" xr:uid="{00000000-0005-0000-0000-000011040000}"/>
    <cellStyle name="SAPBEXaggData" xfId="1042" xr:uid="{00000000-0005-0000-0000-000012040000}"/>
    <cellStyle name="SAPBEXaggData 2" xfId="1043" xr:uid="{00000000-0005-0000-0000-000013040000}"/>
    <cellStyle name="SAPBEXaggData 2 2" xfId="1044" xr:uid="{00000000-0005-0000-0000-000014040000}"/>
    <cellStyle name="SAPBEXaggData_1 - Fiche descriptive" xfId="1045" xr:uid="{00000000-0005-0000-0000-000015040000}"/>
    <cellStyle name="SAPBEXaggDataEmph" xfId="1046" xr:uid="{00000000-0005-0000-0000-000016040000}"/>
    <cellStyle name="SAPBEXaggDataEmph 2" xfId="1047" xr:uid="{00000000-0005-0000-0000-000017040000}"/>
    <cellStyle name="SAPBEXaggDataEmph 2 2" xfId="1048" xr:uid="{00000000-0005-0000-0000-000018040000}"/>
    <cellStyle name="SAPBEXaggDataEmph_1 - Fiche descriptive" xfId="1049" xr:uid="{00000000-0005-0000-0000-000019040000}"/>
    <cellStyle name="SAPBEXaggItem" xfId="1050" xr:uid="{00000000-0005-0000-0000-00001A040000}"/>
    <cellStyle name="SAPBEXaggItem 2" xfId="1051" xr:uid="{00000000-0005-0000-0000-00001B040000}"/>
    <cellStyle name="SAPBEXaggItem 2 2" xfId="1052" xr:uid="{00000000-0005-0000-0000-00001C040000}"/>
    <cellStyle name="SAPBEXaggItem_1 - Fiche descriptive" xfId="1053" xr:uid="{00000000-0005-0000-0000-00001D040000}"/>
    <cellStyle name="SAPBEXchaText" xfId="1054" xr:uid="{00000000-0005-0000-0000-00001E040000}"/>
    <cellStyle name="SAPBEXchaText 2" xfId="1055" xr:uid="{00000000-0005-0000-0000-00001F040000}"/>
    <cellStyle name="SAPBEXchaText 2 2" xfId="1056" xr:uid="{00000000-0005-0000-0000-000020040000}"/>
    <cellStyle name="SAPBEXchaText_1 - Fiche descriptive" xfId="1057" xr:uid="{00000000-0005-0000-0000-000021040000}"/>
    <cellStyle name="SAPBEXexcBad7" xfId="1058" xr:uid="{00000000-0005-0000-0000-000022040000}"/>
    <cellStyle name="SAPBEXexcBad7 2" xfId="1059" xr:uid="{00000000-0005-0000-0000-000023040000}"/>
    <cellStyle name="SAPBEXexcBad7 2 2" xfId="1060" xr:uid="{00000000-0005-0000-0000-000024040000}"/>
    <cellStyle name="SAPBEXexcBad7_1 - Fiche descriptive" xfId="1061" xr:uid="{00000000-0005-0000-0000-000025040000}"/>
    <cellStyle name="SAPBEXexcBad8" xfId="1062" xr:uid="{00000000-0005-0000-0000-000026040000}"/>
    <cellStyle name="SAPBEXexcBad8 2" xfId="1063" xr:uid="{00000000-0005-0000-0000-000027040000}"/>
    <cellStyle name="SAPBEXexcBad8 2 2" xfId="1064" xr:uid="{00000000-0005-0000-0000-000028040000}"/>
    <cellStyle name="SAPBEXexcBad8_1 - Fiche descriptive" xfId="1065" xr:uid="{00000000-0005-0000-0000-000029040000}"/>
    <cellStyle name="SAPBEXexcBad9" xfId="1066" xr:uid="{00000000-0005-0000-0000-00002A040000}"/>
    <cellStyle name="SAPBEXexcBad9 2" xfId="1067" xr:uid="{00000000-0005-0000-0000-00002B040000}"/>
    <cellStyle name="SAPBEXexcBad9 2 2" xfId="1068" xr:uid="{00000000-0005-0000-0000-00002C040000}"/>
    <cellStyle name="SAPBEXexcBad9_1 - Fiche descriptive" xfId="1069" xr:uid="{00000000-0005-0000-0000-00002D040000}"/>
    <cellStyle name="SAPBEXexcCritical4" xfId="1070" xr:uid="{00000000-0005-0000-0000-00002E040000}"/>
    <cellStyle name="SAPBEXexcCritical4 2" xfId="1071" xr:uid="{00000000-0005-0000-0000-00002F040000}"/>
    <cellStyle name="SAPBEXexcCritical4 2 2" xfId="1072" xr:uid="{00000000-0005-0000-0000-000030040000}"/>
    <cellStyle name="SAPBEXexcCritical4_1 - Fiche descriptive" xfId="1073" xr:uid="{00000000-0005-0000-0000-000031040000}"/>
    <cellStyle name="SAPBEXexcCritical5" xfId="1074" xr:uid="{00000000-0005-0000-0000-000032040000}"/>
    <cellStyle name="SAPBEXexcCritical5 2" xfId="1075" xr:uid="{00000000-0005-0000-0000-000033040000}"/>
    <cellStyle name="SAPBEXexcCritical5 2 2" xfId="1076" xr:uid="{00000000-0005-0000-0000-000034040000}"/>
    <cellStyle name="SAPBEXexcCritical5_1 - Fiche descriptive" xfId="1077" xr:uid="{00000000-0005-0000-0000-000035040000}"/>
    <cellStyle name="SAPBEXexcCritical6" xfId="1078" xr:uid="{00000000-0005-0000-0000-000036040000}"/>
    <cellStyle name="SAPBEXexcCritical6 2" xfId="1079" xr:uid="{00000000-0005-0000-0000-000037040000}"/>
    <cellStyle name="SAPBEXexcCritical6 2 2" xfId="1080" xr:uid="{00000000-0005-0000-0000-000038040000}"/>
    <cellStyle name="SAPBEXexcCritical6_1 - Fiche descriptive" xfId="1081" xr:uid="{00000000-0005-0000-0000-000039040000}"/>
    <cellStyle name="SAPBEXexcGood1" xfId="1082" xr:uid="{00000000-0005-0000-0000-00003A040000}"/>
    <cellStyle name="SAPBEXexcGood1 2" xfId="1083" xr:uid="{00000000-0005-0000-0000-00003B040000}"/>
    <cellStyle name="SAPBEXexcGood1 2 2" xfId="1084" xr:uid="{00000000-0005-0000-0000-00003C040000}"/>
    <cellStyle name="SAPBEXexcGood1_1 - Fiche descriptive" xfId="1085" xr:uid="{00000000-0005-0000-0000-00003D040000}"/>
    <cellStyle name="SAPBEXexcGood2" xfId="1086" xr:uid="{00000000-0005-0000-0000-00003E040000}"/>
    <cellStyle name="SAPBEXexcGood2 2" xfId="1087" xr:uid="{00000000-0005-0000-0000-00003F040000}"/>
    <cellStyle name="SAPBEXexcGood2 2 2" xfId="1088" xr:uid="{00000000-0005-0000-0000-000040040000}"/>
    <cellStyle name="SAPBEXexcGood2_1 - Fiche descriptive" xfId="1089" xr:uid="{00000000-0005-0000-0000-000041040000}"/>
    <cellStyle name="SAPBEXexcGood3" xfId="1090" xr:uid="{00000000-0005-0000-0000-000042040000}"/>
    <cellStyle name="SAPBEXexcGood3 2" xfId="1091" xr:uid="{00000000-0005-0000-0000-000043040000}"/>
    <cellStyle name="SAPBEXexcGood3 2 2" xfId="1092" xr:uid="{00000000-0005-0000-0000-000044040000}"/>
    <cellStyle name="SAPBEXexcGood3_1 - Fiche descriptive" xfId="1093" xr:uid="{00000000-0005-0000-0000-000045040000}"/>
    <cellStyle name="SAPBEXfilterDrill" xfId="1094" xr:uid="{00000000-0005-0000-0000-000046040000}"/>
    <cellStyle name="SAPBEXfilterDrill 2" xfId="1095" xr:uid="{00000000-0005-0000-0000-000047040000}"/>
    <cellStyle name="SAPBEXfilterDrill 2 2" xfId="1096" xr:uid="{00000000-0005-0000-0000-000048040000}"/>
    <cellStyle name="SAPBEXfilterDrill_1 - Fiche descriptive" xfId="1097" xr:uid="{00000000-0005-0000-0000-000049040000}"/>
    <cellStyle name="SAPBEXfilterItem" xfId="1098" xr:uid="{00000000-0005-0000-0000-00004A040000}"/>
    <cellStyle name="SAPBEXfilterItem 2" xfId="1099" xr:uid="{00000000-0005-0000-0000-00004B040000}"/>
    <cellStyle name="SAPBEXfilterItem 2 2" xfId="1100" xr:uid="{00000000-0005-0000-0000-00004C040000}"/>
    <cellStyle name="SAPBEXfilterItem_1 - Fiche descriptive" xfId="1101" xr:uid="{00000000-0005-0000-0000-00004D040000}"/>
    <cellStyle name="SAPBEXfilterText" xfId="1102" xr:uid="{00000000-0005-0000-0000-00004E040000}"/>
    <cellStyle name="SAPBEXfilterText 2" xfId="1103" xr:uid="{00000000-0005-0000-0000-00004F040000}"/>
    <cellStyle name="SAPBEXfilterText 2 2" xfId="1104" xr:uid="{00000000-0005-0000-0000-000050040000}"/>
    <cellStyle name="SAPBEXfilterText_1 - Fiche descriptive" xfId="1105" xr:uid="{00000000-0005-0000-0000-000051040000}"/>
    <cellStyle name="SAPBEXformats" xfId="1106" xr:uid="{00000000-0005-0000-0000-000052040000}"/>
    <cellStyle name="SAPBEXformats 2" xfId="1107" xr:uid="{00000000-0005-0000-0000-000053040000}"/>
    <cellStyle name="SAPBEXformats 2 2" xfId="1108" xr:uid="{00000000-0005-0000-0000-000054040000}"/>
    <cellStyle name="SAPBEXformats_1 - Fiche descriptive" xfId="1109" xr:uid="{00000000-0005-0000-0000-000055040000}"/>
    <cellStyle name="SAPBEXheaderItem" xfId="1110" xr:uid="{00000000-0005-0000-0000-000056040000}"/>
    <cellStyle name="SAPBEXheaderItem 2" xfId="1111" xr:uid="{00000000-0005-0000-0000-000057040000}"/>
    <cellStyle name="SAPBEXheaderItem 2 2" xfId="1112" xr:uid="{00000000-0005-0000-0000-000058040000}"/>
    <cellStyle name="SAPBEXheaderItem_1 - Fiche descriptive" xfId="1113" xr:uid="{00000000-0005-0000-0000-000059040000}"/>
    <cellStyle name="SAPBEXheaderText" xfId="1114" xr:uid="{00000000-0005-0000-0000-00005A040000}"/>
    <cellStyle name="SAPBEXheaderText 2" xfId="1115" xr:uid="{00000000-0005-0000-0000-00005B040000}"/>
    <cellStyle name="SAPBEXheaderText 2 2" xfId="1116" xr:uid="{00000000-0005-0000-0000-00005C040000}"/>
    <cellStyle name="SAPBEXheaderText_1 - Fiche descriptive" xfId="1117" xr:uid="{00000000-0005-0000-0000-00005D040000}"/>
    <cellStyle name="SAPBEXresData" xfId="1118" xr:uid="{00000000-0005-0000-0000-00005E040000}"/>
    <cellStyle name="SAPBEXresData 2" xfId="1119" xr:uid="{00000000-0005-0000-0000-00005F040000}"/>
    <cellStyle name="SAPBEXresData 2 2" xfId="1120" xr:uid="{00000000-0005-0000-0000-000060040000}"/>
    <cellStyle name="SAPBEXresData_1 - Fiche descriptive" xfId="1121" xr:uid="{00000000-0005-0000-0000-000061040000}"/>
    <cellStyle name="SAPBEXresDataEmph" xfId="1122" xr:uid="{00000000-0005-0000-0000-000062040000}"/>
    <cellStyle name="SAPBEXresDataEmph 2" xfId="1123" xr:uid="{00000000-0005-0000-0000-000063040000}"/>
    <cellStyle name="SAPBEXresDataEmph 2 2" xfId="1124" xr:uid="{00000000-0005-0000-0000-000064040000}"/>
    <cellStyle name="SAPBEXresDataEmph_1 - Fiche descriptive" xfId="1125" xr:uid="{00000000-0005-0000-0000-000065040000}"/>
    <cellStyle name="SAPBEXresItem" xfId="1126" xr:uid="{00000000-0005-0000-0000-000066040000}"/>
    <cellStyle name="SAPBEXresItem 2" xfId="1127" xr:uid="{00000000-0005-0000-0000-000067040000}"/>
    <cellStyle name="SAPBEXresItem 2 2" xfId="1128" xr:uid="{00000000-0005-0000-0000-000068040000}"/>
    <cellStyle name="SAPBEXresItem_1 - Fiche descriptive" xfId="1129" xr:uid="{00000000-0005-0000-0000-000069040000}"/>
    <cellStyle name="SAPBEXstdData" xfId="1130" xr:uid="{00000000-0005-0000-0000-00006A040000}"/>
    <cellStyle name="SAPBEXstdDataEmph" xfId="1131" xr:uid="{00000000-0005-0000-0000-00006B040000}"/>
    <cellStyle name="SAPBEXstdDataEmph 2" xfId="1132" xr:uid="{00000000-0005-0000-0000-00006C040000}"/>
    <cellStyle name="SAPBEXstdDataEmph 2 2" xfId="1133" xr:uid="{00000000-0005-0000-0000-00006D040000}"/>
    <cellStyle name="SAPBEXstdDataEmph_1 - Fiche descriptive" xfId="1134" xr:uid="{00000000-0005-0000-0000-00006E040000}"/>
    <cellStyle name="SAPBEXstdItem" xfId="1135" xr:uid="{00000000-0005-0000-0000-00006F040000}"/>
    <cellStyle name="SAPBEXstdItem 2" xfId="1136" xr:uid="{00000000-0005-0000-0000-000070040000}"/>
    <cellStyle name="SAPBEXstdItem 2 2" xfId="1137" xr:uid="{00000000-0005-0000-0000-000071040000}"/>
    <cellStyle name="SAPBEXstdItem_1 - Fiche descriptive" xfId="1138" xr:uid="{00000000-0005-0000-0000-000072040000}"/>
    <cellStyle name="SAPBEXtitle" xfId="1139" xr:uid="{00000000-0005-0000-0000-000073040000}"/>
    <cellStyle name="SAPBEXtitle 2" xfId="1140" xr:uid="{00000000-0005-0000-0000-000074040000}"/>
    <cellStyle name="SAPBEXtitle 2 2" xfId="1141" xr:uid="{00000000-0005-0000-0000-000075040000}"/>
    <cellStyle name="SAPBEXtitle_1 - Fiche descriptive" xfId="1142" xr:uid="{00000000-0005-0000-0000-000076040000}"/>
    <cellStyle name="SAPBEXundefined" xfId="1143" xr:uid="{00000000-0005-0000-0000-000077040000}"/>
    <cellStyle name="SAPBEXundefined 2" xfId="1144" xr:uid="{00000000-0005-0000-0000-000078040000}"/>
    <cellStyle name="SAPBEXundefined 2 2" xfId="1145" xr:uid="{00000000-0005-0000-0000-000079040000}"/>
    <cellStyle name="SAPBEXundefined_1 - Fiche descriptive" xfId="1146" xr:uid="{00000000-0005-0000-0000-00007A040000}"/>
    <cellStyle name="Satisfaisant" xfId="1147" builtinId="26" customBuiltin="1"/>
    <cellStyle name="Satisfaisant 2" xfId="1148" xr:uid="{00000000-0005-0000-0000-00007C040000}"/>
    <cellStyle name="Sortie" xfId="1149" builtinId="21" customBuiltin="1"/>
    <cellStyle name="Sortie 2" xfId="1150" xr:uid="{00000000-0005-0000-0000-00007E040000}"/>
    <cellStyle name="StationEach" xfId="1151" xr:uid="{00000000-0005-0000-0000-00007F040000}"/>
    <cellStyle name="StationTot" xfId="1152" xr:uid="{00000000-0005-0000-0000-000080040000}"/>
    <cellStyle name="Style 1" xfId="1153" xr:uid="{00000000-0005-0000-0000-000081040000}"/>
    <cellStyle name="Style 1 2" xfId="1154" xr:uid="{00000000-0005-0000-0000-000082040000}"/>
    <cellStyle name="StyleJour" xfId="1155" xr:uid="{00000000-0005-0000-0000-000083040000}"/>
    <cellStyle name="StyleJour 2" xfId="1156" xr:uid="{00000000-0005-0000-0000-000084040000}"/>
    <cellStyle name="StyleJour 2 2" xfId="1157" xr:uid="{00000000-0005-0000-0000-000085040000}"/>
    <cellStyle name="StyleJour 3" xfId="1158" xr:uid="{00000000-0005-0000-0000-000086040000}"/>
    <cellStyle name="StyleJour_1 - Fiche descriptive" xfId="1159" xr:uid="{00000000-0005-0000-0000-000087040000}"/>
    <cellStyle name="styleTitreHorizontal" xfId="1160" xr:uid="{00000000-0005-0000-0000-000088040000}"/>
    <cellStyle name="styleTitreHorizontal 2" xfId="1161" xr:uid="{00000000-0005-0000-0000-000089040000}"/>
    <cellStyle name="styleTitreHorizontal_1 - Fiche descriptive" xfId="1162" xr:uid="{00000000-0005-0000-0000-00008A040000}"/>
    <cellStyle name="styleTitreVertical" xfId="1163" xr:uid="{00000000-0005-0000-0000-00008B040000}"/>
    <cellStyle name="styleTitreVertical 2" xfId="1164" xr:uid="{00000000-0005-0000-0000-00008C040000}"/>
    <cellStyle name="styleTitreVertical_1 - Fiche descriptive" xfId="1165" xr:uid="{00000000-0005-0000-0000-00008D040000}"/>
    <cellStyle name="SubTot" xfId="1166" xr:uid="{00000000-0005-0000-0000-00008E040000}"/>
    <cellStyle name="Subtoteqsheet" xfId="1167" xr:uid="{00000000-0005-0000-0000-00008F040000}"/>
    <cellStyle name="Subtoteqsheet 2" xfId="1168" xr:uid="{00000000-0005-0000-0000-000090040000}"/>
    <cellStyle name="temp" xfId="1169" xr:uid="{00000000-0005-0000-0000-000091040000}"/>
    <cellStyle name="Texte explicatif" xfId="1170" builtinId="53" customBuiltin="1"/>
    <cellStyle name="Times" xfId="1171" xr:uid="{00000000-0005-0000-0000-000093040000}"/>
    <cellStyle name="Title" xfId="1172" xr:uid="{00000000-0005-0000-0000-000094040000}"/>
    <cellStyle name="Titre" xfId="1173" builtinId="15" customBuiltin="1"/>
    <cellStyle name="Titre 1" xfId="1174" xr:uid="{00000000-0005-0000-0000-000096040000}"/>
    <cellStyle name="titre ital 32" xfId="1175" xr:uid="{00000000-0005-0000-0000-000097040000}"/>
    <cellStyle name="Titre 1" xfId="1176" builtinId="16" customBuiltin="1"/>
    <cellStyle name="Titre 2" xfId="1177" builtinId="17" customBuiltin="1"/>
    <cellStyle name="Titre 3" xfId="1178" builtinId="18" customBuiltin="1"/>
    <cellStyle name="Titre 4" xfId="1179" builtinId="19" customBuiltin="1"/>
    <cellStyle name="TitreSérie" xfId="1180" xr:uid="{00000000-0005-0000-0000-00009C040000}"/>
    <cellStyle name="TitreSérie 2" xfId="1181" xr:uid="{00000000-0005-0000-0000-00009D040000}"/>
    <cellStyle name="TitreSérie 3" xfId="1182" xr:uid="{00000000-0005-0000-0000-00009E040000}"/>
    <cellStyle name="TitreSérie 3 2" xfId="1183" xr:uid="{00000000-0005-0000-0000-00009F040000}"/>
    <cellStyle name="TitreSérie 4" xfId="1184" xr:uid="{00000000-0005-0000-0000-0000A0040000}"/>
    <cellStyle name="TitreSérie 5" xfId="1185" xr:uid="{00000000-0005-0000-0000-0000A1040000}"/>
    <cellStyle name="TitreSérie_1 - Fiche descriptive" xfId="1186" xr:uid="{00000000-0005-0000-0000-0000A2040000}"/>
    <cellStyle name="Total" xfId="1187" builtinId="25" customBuiltin="1"/>
    <cellStyle name="TypeDonnée" xfId="1188" xr:uid="{00000000-0005-0000-0000-0000A4040000}"/>
    <cellStyle name="TypeDonnée 2" xfId="1189" xr:uid="{00000000-0005-0000-0000-0000A5040000}"/>
    <cellStyle name="TypeDonnée 2 2" xfId="1190" xr:uid="{00000000-0005-0000-0000-0000A6040000}"/>
    <cellStyle name="TypeDonnée 3" xfId="1191" xr:uid="{00000000-0005-0000-0000-0000A7040000}"/>
    <cellStyle name="TypeDonnée 3 2" xfId="1192" xr:uid="{00000000-0005-0000-0000-0000A8040000}"/>
    <cellStyle name="TypeDonnée 4" xfId="1193" xr:uid="{00000000-0005-0000-0000-0000A9040000}"/>
    <cellStyle name="TypeDonnée_1 - Fiche descriptive" xfId="1194" xr:uid="{00000000-0005-0000-0000-0000AA040000}"/>
    <cellStyle name="Variation" xfId="1195" xr:uid="{00000000-0005-0000-0000-0000AB040000}"/>
    <cellStyle name="Variation 2" xfId="1196" xr:uid="{00000000-0005-0000-0000-0000AC040000}"/>
    <cellStyle name="Variation 2 2" xfId="1197" xr:uid="{00000000-0005-0000-0000-0000AD040000}"/>
    <cellStyle name="Variation 3" xfId="1198" xr:uid="{00000000-0005-0000-0000-0000AE040000}"/>
    <cellStyle name="Variation 3 2" xfId="1199" xr:uid="{00000000-0005-0000-0000-0000AF040000}"/>
    <cellStyle name="Variation 4" xfId="1200" xr:uid="{00000000-0005-0000-0000-0000B0040000}"/>
    <cellStyle name="Variation_1 - Fiche descriptive" xfId="1201" xr:uid="{00000000-0005-0000-0000-0000B1040000}"/>
    <cellStyle name="Vérification" xfId="1202" builtinId="23" customBuiltin="1"/>
    <cellStyle name="Vérification 2" xfId="1203" xr:uid="{00000000-0005-0000-0000-0000B3040000}"/>
    <cellStyle name="Warning Text" xfId="1204" xr:uid="{00000000-0005-0000-0000-0000B4040000}"/>
    <cellStyle name="Обычный_2.1 GANTT" xfId="1205" xr:uid="{00000000-0005-0000-0000-0000B5040000}"/>
    <cellStyle name="標準_Application List with Client Dependencies DSL" xfId="1206" xr:uid="{00000000-0005-0000-0000-0000B6040000}"/>
  </cellStyles>
  <dxfs count="24"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39922"/>
      <rgbColor rgb="00800080"/>
      <rgbColor rgb="00008080"/>
      <rgbColor rgb="00C0C0C0"/>
      <rgbColor rgb="00808080"/>
      <rgbColor rgb="00989CFC"/>
      <rgbColor rgb="009F375A"/>
      <rgbColor rgb="00FFFFCC"/>
      <rgbColor rgb="00CCFFFF"/>
      <rgbColor rgb="00660066"/>
      <rgbColor rgb="00FF8080"/>
      <rgbColor rgb="000066CC"/>
      <rgbColor rgb="00CCCCFF"/>
      <rgbColor rgb="00EFEF8F"/>
      <rgbColor rgb="00CC9CCC"/>
      <rgbColor rgb="00FFC000"/>
      <rgbColor rgb="007FB2FF"/>
      <rgbColor rgb="00BFBFBF"/>
      <rgbColor rgb="00FFCC66"/>
      <rgbColor rgb="00488DB6"/>
      <rgbColor rgb="00D9D9D9"/>
      <rgbColor rgb="0000CCFF"/>
      <rgbColor rgb="00DFDFD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C0C0FF"/>
      <rgbColor rgb="00F79646"/>
      <rgbColor rgb="00993300"/>
      <rgbColor rgb="00DB843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0</xdr:row>
      <xdr:rowOff>94877</xdr:rowOff>
    </xdr:from>
    <xdr:to>
      <xdr:col>10</xdr:col>
      <xdr:colOff>668537</xdr:colOff>
      <xdr:row>2</xdr:row>
      <xdr:rowOff>45995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40659" y="94877"/>
          <a:ext cx="7518026" cy="27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fr-FR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Dossier de pilotage de projet ; Identification Projet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17319</xdr:rowOff>
    </xdr:from>
    <xdr:to>
      <xdr:col>13</xdr:col>
      <xdr:colOff>127077</xdr:colOff>
      <xdr:row>29</xdr:row>
      <xdr:rowOff>51955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A353710-64B8-DD9E-A94A-C15856501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13955"/>
          <a:ext cx="12890577" cy="46759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525345</xdr:colOff>
      <xdr:row>0</xdr:row>
      <xdr:rowOff>0</xdr:rowOff>
    </xdr:from>
    <xdr:to>
      <xdr:col>5</xdr:col>
      <xdr:colOff>1380067</xdr:colOff>
      <xdr:row>2</xdr:row>
      <xdr:rowOff>181535</xdr:rowOff>
    </xdr:to>
    <xdr:sp macro="" textlink="" fLocksText="0">
      <xdr:nvSpPr>
        <xdr:cNvPr id="2" name="Text Box 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525345" y="0"/>
          <a:ext cx="10659122" cy="51173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36360" rIns="45720" bIns="0" anchor="t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Besoin Capturé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231291</xdr:colOff>
      <xdr:row>0</xdr:row>
      <xdr:rowOff>71269</xdr:rowOff>
    </xdr:from>
    <xdr:to>
      <xdr:col>9</xdr:col>
      <xdr:colOff>708660</xdr:colOff>
      <xdr:row>2</xdr:row>
      <xdr:rowOff>63645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345591" y="71269"/>
          <a:ext cx="675624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Organisation Breakdown Structure (OBS)</a:t>
          </a:r>
        </a:p>
      </xdr:txBody>
    </xdr:sp>
    <xdr:clientData/>
  </xdr:twoCellAnchor>
  <xdr:twoCellAnchor>
    <xdr:from>
      <xdr:col>5</xdr:col>
      <xdr:colOff>107087</xdr:colOff>
      <xdr:row>10</xdr:row>
      <xdr:rowOff>106288</xdr:rowOff>
    </xdr:from>
    <xdr:to>
      <xdr:col>7</xdr:col>
      <xdr:colOff>95255</xdr:colOff>
      <xdr:row>13</xdr:row>
      <xdr:rowOff>168002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3269387" y="1620763"/>
          <a:ext cx="1512168" cy="576064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/>
            <a:t>Responsable Projet</a:t>
          </a:r>
        </a:p>
        <a:p>
          <a:pPr algn="ctr">
            <a:lnSpc>
              <a:spcPts val="1200"/>
            </a:lnSpc>
          </a:pPr>
          <a:r>
            <a:rPr lang="fr-FR" sz="1100"/>
            <a:t>Dwayne HERZBERG</a:t>
          </a:r>
        </a:p>
      </xdr:txBody>
    </xdr:sp>
    <xdr:clientData/>
  </xdr:twoCellAnchor>
  <xdr:twoCellAnchor>
    <xdr:from>
      <xdr:col>2</xdr:col>
      <xdr:colOff>608127</xdr:colOff>
      <xdr:row>22</xdr:row>
      <xdr:rowOff>133310</xdr:rowOff>
    </xdr:from>
    <xdr:to>
      <xdr:col>5</xdr:col>
      <xdr:colOff>418809</xdr:colOff>
      <xdr:row>26</xdr:row>
      <xdr:rowOff>125896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482770" y="3943310"/>
          <a:ext cx="2096682" cy="681699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Responsble Dev 1</a:t>
          </a:r>
        </a:p>
        <a:p>
          <a:pPr algn="ctr"/>
          <a:r>
            <a:rPr lang="fr-FR" sz="1100"/>
            <a:t>Responsable interaction homme</a:t>
          </a:r>
          <a:r>
            <a:rPr lang="fr-FR" sz="1100" baseline="0"/>
            <a:t> machine</a:t>
          </a:r>
          <a:endParaRPr lang="fr-FR" sz="1100"/>
        </a:p>
        <a:p>
          <a:pPr algn="ctr">
            <a:lnSpc>
              <a:spcPts val="1100"/>
            </a:lnSpc>
          </a:pPr>
          <a:r>
            <a:rPr lang="fr-FR" sz="1100"/>
            <a:t>HERZBERG Dwayne</a:t>
          </a:r>
        </a:p>
      </xdr:txBody>
    </xdr:sp>
    <xdr:clientData/>
  </xdr:twoCellAnchor>
  <xdr:twoCellAnchor>
    <xdr:from>
      <xdr:col>6</xdr:col>
      <xdr:colOff>137174</xdr:colOff>
      <xdr:row>22</xdr:row>
      <xdr:rowOff>129500</xdr:rowOff>
    </xdr:from>
    <xdr:to>
      <xdr:col>8</xdr:col>
      <xdr:colOff>744549</xdr:colOff>
      <xdr:row>25</xdr:row>
      <xdr:rowOff>126903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4179846" y="3875515"/>
          <a:ext cx="2177909" cy="503464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Dev</a:t>
          </a:r>
          <a:r>
            <a:rPr lang="fr-FR" sz="1100" baseline="0"/>
            <a:t> 2</a:t>
          </a:r>
        </a:p>
        <a:p>
          <a:pPr algn="ctr"/>
          <a:r>
            <a:rPr lang="fr-FR" sz="1100" baseline="0"/>
            <a:t>Responsable versionning</a:t>
          </a:r>
          <a:endParaRPr lang="fr-FR" sz="1100"/>
        </a:p>
        <a:p>
          <a:pPr algn="ctr">
            <a:lnSpc>
              <a:spcPts val="1100"/>
            </a:lnSpc>
          </a:pPr>
          <a:r>
            <a:rPr lang="fr-FR" sz="1100"/>
            <a:t>BERLIN</a:t>
          </a:r>
          <a:r>
            <a:rPr lang="fr-FR" sz="1100" baseline="0"/>
            <a:t> Florian</a:t>
          </a:r>
          <a:endParaRPr lang="fr-FR" sz="1100"/>
        </a:p>
      </xdr:txBody>
    </xdr:sp>
    <xdr:clientData/>
  </xdr:twoCellAnchor>
  <xdr:twoCellAnchor>
    <xdr:from>
      <xdr:col>4</xdr:col>
      <xdr:colOff>132467</xdr:colOff>
      <xdr:row>13</xdr:row>
      <xdr:rowOff>171813</xdr:rowOff>
    </xdr:from>
    <xdr:to>
      <xdr:col>6</xdr:col>
      <xdr:colOff>104028</xdr:colOff>
      <xdr:row>22</xdr:row>
      <xdr:rowOff>133311</xdr:rowOff>
    </xdr:to>
    <xdr:cxnSp macro="">
      <xdr:nvCxnSpPr>
        <xdr:cNvPr id="25" name="Connecteur en angl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>
          <a:cxnSpLocks/>
          <a:stCxn id="22" idx="0"/>
          <a:endCxn id="21" idx="2"/>
        </xdr:cNvCxnSpPr>
      </xdr:nvCxnSpPr>
      <xdr:spPr>
        <a:xfrm rot="5400000" flipH="1" flipV="1">
          <a:off x="2522890" y="2439529"/>
          <a:ext cx="1512002" cy="1495561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101172</xdr:colOff>
      <xdr:row>13</xdr:row>
      <xdr:rowOff>168002</xdr:rowOff>
    </xdr:from>
    <xdr:to>
      <xdr:col>7</xdr:col>
      <xdr:colOff>440863</xdr:colOff>
      <xdr:row>22</xdr:row>
      <xdr:rowOff>129500</xdr:rowOff>
    </xdr:to>
    <xdr:cxnSp macro="">
      <xdr:nvCxnSpPr>
        <xdr:cNvPr id="26" name="Connecteur en angl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>
          <a:cxnSpLocks/>
          <a:stCxn id="23" idx="0"/>
          <a:endCxn id="21" idx="2"/>
        </xdr:cNvCxnSpPr>
      </xdr:nvCxnSpPr>
      <xdr:spPr>
        <a:xfrm rot="16200000" flipV="1">
          <a:off x="3966482" y="2573196"/>
          <a:ext cx="1479681" cy="112495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434340</xdr:colOff>
      <xdr:row>10</xdr:row>
      <xdr:rowOff>114677</xdr:rowOff>
    </xdr:from>
    <xdr:to>
      <xdr:col>3</xdr:col>
      <xdr:colOff>566524</xdr:colOff>
      <xdr:row>14</xdr:row>
      <xdr:rowOff>4939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533400" y="1629152"/>
          <a:ext cx="1656184" cy="5760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Client</a:t>
          </a:r>
        </a:p>
      </xdr:txBody>
    </xdr:sp>
    <xdr:clientData/>
  </xdr:twoCellAnchor>
  <xdr:twoCellAnchor>
    <xdr:from>
      <xdr:col>3</xdr:col>
      <xdr:colOff>566524</xdr:colOff>
      <xdr:row>12</xdr:row>
      <xdr:rowOff>51420</xdr:rowOff>
    </xdr:from>
    <xdr:to>
      <xdr:col>5</xdr:col>
      <xdr:colOff>107014</xdr:colOff>
      <xdr:row>12</xdr:row>
      <xdr:rowOff>55614</xdr:rowOff>
    </xdr:to>
    <xdr:cxnSp macro="">
      <xdr:nvCxnSpPr>
        <xdr:cNvPr id="31" name="Connecteur droi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cxnSpLocks/>
          <a:stCxn id="28" idx="3"/>
          <a:endCxn id="21" idx="1"/>
        </xdr:cNvCxnSpPr>
      </xdr:nvCxnSpPr>
      <xdr:spPr>
        <a:xfrm flipV="1">
          <a:off x="2189584" y="1908795"/>
          <a:ext cx="1079803" cy="83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86511</xdr:colOff>
      <xdr:row>0</xdr:row>
      <xdr:rowOff>48409</xdr:rowOff>
    </xdr:from>
    <xdr:to>
      <xdr:col>9</xdr:col>
      <xdr:colOff>739140</xdr:colOff>
      <xdr:row>2</xdr:row>
      <xdr:rowOff>40785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200811" y="48409"/>
          <a:ext cx="693150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Product Breakdown Structure (PBS)</a:t>
          </a:r>
        </a:p>
      </xdr:txBody>
    </xdr:sp>
    <xdr:clientData/>
  </xdr:twoCellAnchor>
  <xdr:twoCellAnchor>
    <xdr:from>
      <xdr:col>5</xdr:col>
      <xdr:colOff>543958</xdr:colOff>
      <xdr:row>8</xdr:row>
      <xdr:rowOff>106085</xdr:rowOff>
    </xdr:from>
    <xdr:to>
      <xdr:col>7</xdr:col>
      <xdr:colOff>532126</xdr:colOff>
      <xdr:row>10</xdr:row>
      <xdr:rowOff>123225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797698" y="1477685"/>
          <a:ext cx="1557888" cy="3524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Scratch OS</a:t>
          </a:r>
        </a:p>
      </xdr:txBody>
    </xdr:sp>
    <xdr:clientData/>
  </xdr:twoCellAnchor>
  <xdr:twoCellAnchor>
    <xdr:from>
      <xdr:col>4</xdr:col>
      <xdr:colOff>713308</xdr:colOff>
      <xdr:row>13</xdr:row>
      <xdr:rowOff>46919</xdr:rowOff>
    </xdr:from>
    <xdr:to>
      <xdr:col>6</xdr:col>
      <xdr:colOff>335676</xdr:colOff>
      <xdr:row>15</xdr:row>
      <xdr:rowOff>71462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171586" y="2233528"/>
          <a:ext cx="1186125" cy="3558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Courche</a:t>
          </a:r>
          <a:r>
            <a:rPr lang="fr-FR" sz="1100" baseline="0">
              <a:solidFill>
                <a:schemeClr val="tx1"/>
              </a:solidFill>
            </a:rPr>
            <a:t> système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246879</xdr:colOff>
      <xdr:row>13</xdr:row>
      <xdr:rowOff>46920</xdr:rowOff>
    </xdr:from>
    <xdr:to>
      <xdr:col>9</xdr:col>
      <xdr:colOff>654107</xdr:colOff>
      <xdr:row>15</xdr:row>
      <xdr:rowOff>71721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832670" y="2233529"/>
          <a:ext cx="1189107" cy="35610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Outils</a:t>
          </a:r>
          <a:r>
            <a:rPr lang="fr-FR" sz="1100" baseline="0">
              <a:solidFill>
                <a:schemeClr val="tx1"/>
              </a:solidFill>
            </a:rPr>
            <a:t> OS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617220</xdr:colOff>
      <xdr:row>15</xdr:row>
      <xdr:rowOff>143828</xdr:rowOff>
    </xdr:from>
    <xdr:to>
      <xdr:col>8</xdr:col>
      <xdr:colOff>68843</xdr:colOff>
      <xdr:row>18</xdr:row>
      <xdr:rowOff>1314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3857377" y="2661741"/>
          <a:ext cx="1797257" cy="3544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Couche 1 -</a:t>
          </a:r>
          <a:r>
            <a:rPr lang="fr-FR" sz="1100" baseline="0">
              <a:solidFill>
                <a:schemeClr val="tx1"/>
              </a:solidFill>
            </a:rPr>
            <a:t> Les blocs et les fonctions utilitaires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635878</xdr:colOff>
      <xdr:row>36</xdr:row>
      <xdr:rowOff>3088</xdr:rowOff>
    </xdr:from>
    <xdr:to>
      <xdr:col>8</xdr:col>
      <xdr:colOff>94298</xdr:colOff>
      <xdr:row>38</xdr:row>
      <xdr:rowOff>80143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3799835" y="6297871"/>
          <a:ext cx="1744420" cy="4249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Couche 4 - Gestion des fichiers et des droits</a:t>
          </a:r>
          <a:endParaRPr lang="fr-FR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629758</xdr:colOff>
      <xdr:row>29</xdr:row>
      <xdr:rowOff>116087</xdr:rowOff>
    </xdr:from>
    <xdr:to>
      <xdr:col>8</xdr:col>
      <xdr:colOff>89033</xdr:colOff>
      <xdr:row>31</xdr:row>
      <xdr:rowOff>146375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3793715" y="5193326"/>
          <a:ext cx="1745275" cy="37815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Couche 3 - Gestion des utilisateurs</a:t>
          </a:r>
        </a:p>
      </xdr:txBody>
    </xdr:sp>
    <xdr:clientData/>
  </xdr:twoCellAnchor>
  <xdr:twoCellAnchor>
    <xdr:from>
      <xdr:col>2</xdr:col>
      <xdr:colOff>69057</xdr:colOff>
      <xdr:row>13</xdr:row>
      <xdr:rowOff>48791</xdr:rowOff>
    </xdr:from>
    <xdr:to>
      <xdr:col>3</xdr:col>
      <xdr:colOff>474445</xdr:colOff>
      <xdr:row>15</xdr:row>
      <xdr:rowOff>73334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963579" y="2235400"/>
          <a:ext cx="1187266" cy="3558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Documents Projet</a:t>
          </a:r>
        </a:p>
      </xdr:txBody>
    </xdr:sp>
    <xdr:clientData/>
  </xdr:twoCellAnchor>
  <xdr:twoCellAnchor>
    <xdr:from>
      <xdr:col>3</xdr:col>
      <xdr:colOff>55964</xdr:colOff>
      <xdr:row>15</xdr:row>
      <xdr:rowOff>151681</xdr:rowOff>
    </xdr:from>
    <xdr:to>
      <xdr:col>4</xdr:col>
      <xdr:colOff>462495</xdr:colOff>
      <xdr:row>17</xdr:row>
      <xdr:rowOff>161160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732364" y="2669594"/>
          <a:ext cx="1188409" cy="3407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Referentiel du besoin</a:t>
          </a:r>
        </a:p>
      </xdr:txBody>
    </xdr:sp>
    <xdr:clientData/>
  </xdr:twoCellAnchor>
  <xdr:twoCellAnchor>
    <xdr:from>
      <xdr:col>3</xdr:col>
      <xdr:colOff>46504</xdr:colOff>
      <xdr:row>18</xdr:row>
      <xdr:rowOff>84841</xdr:rowOff>
    </xdr:from>
    <xdr:to>
      <xdr:col>4</xdr:col>
      <xdr:colOff>449849</xdr:colOff>
      <xdr:row>20</xdr:row>
      <xdr:rowOff>94320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722904" y="3099711"/>
          <a:ext cx="1185223" cy="3407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Referentiel Projet</a:t>
          </a:r>
        </a:p>
      </xdr:txBody>
    </xdr:sp>
    <xdr:clientData/>
  </xdr:twoCellAnchor>
  <xdr:twoCellAnchor>
    <xdr:from>
      <xdr:col>3</xdr:col>
      <xdr:colOff>52843</xdr:colOff>
      <xdr:row>21</xdr:row>
      <xdr:rowOff>38809</xdr:rowOff>
    </xdr:from>
    <xdr:to>
      <xdr:col>4</xdr:col>
      <xdr:colOff>459374</xdr:colOff>
      <xdr:row>23</xdr:row>
      <xdr:rowOff>48288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729243" y="3550635"/>
          <a:ext cx="1188409" cy="3407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Tableaux de bord</a:t>
          </a:r>
        </a:p>
      </xdr:txBody>
    </xdr:sp>
    <xdr:clientData/>
  </xdr:twoCellAnchor>
  <xdr:twoCellAnchor>
    <xdr:from>
      <xdr:col>3</xdr:col>
      <xdr:colOff>52392</xdr:colOff>
      <xdr:row>23</xdr:row>
      <xdr:rowOff>157249</xdr:rowOff>
    </xdr:from>
    <xdr:to>
      <xdr:col>4</xdr:col>
      <xdr:colOff>458923</xdr:colOff>
      <xdr:row>26</xdr:row>
      <xdr:rowOff>1075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728792" y="4000379"/>
          <a:ext cx="1188409" cy="3407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Bilan</a:t>
          </a:r>
        </a:p>
      </xdr:txBody>
    </xdr:sp>
    <xdr:clientData/>
  </xdr:twoCellAnchor>
  <xdr:twoCellAnchor>
    <xdr:from>
      <xdr:col>10</xdr:col>
      <xdr:colOff>435769</xdr:colOff>
      <xdr:row>13</xdr:row>
      <xdr:rowOff>45013</xdr:rowOff>
    </xdr:from>
    <xdr:to>
      <xdr:col>12</xdr:col>
      <xdr:colOff>79157</xdr:colOff>
      <xdr:row>15</xdr:row>
      <xdr:rowOff>69556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7585317" y="2231622"/>
          <a:ext cx="1207144" cy="3558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Documents Techniques</a:t>
          </a:r>
        </a:p>
      </xdr:txBody>
    </xdr:sp>
    <xdr:clientData/>
  </xdr:twoCellAnchor>
  <xdr:twoCellAnchor>
    <xdr:from>
      <xdr:col>11</xdr:col>
      <xdr:colOff>360824</xdr:colOff>
      <xdr:row>16</xdr:row>
      <xdr:rowOff>28707</xdr:rowOff>
    </xdr:from>
    <xdr:to>
      <xdr:col>13</xdr:col>
      <xdr:colOff>4212</xdr:colOff>
      <xdr:row>18</xdr:row>
      <xdr:rowOff>38186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8292250" y="2712272"/>
          <a:ext cx="1207145" cy="3407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Documentation</a:t>
          </a:r>
        </a:p>
        <a:p>
          <a:pPr algn="ctr"/>
          <a:r>
            <a:rPr lang="fr-FR" sz="1100">
              <a:solidFill>
                <a:schemeClr val="tx1"/>
              </a:solidFill>
            </a:rPr>
            <a:t>Doxygen</a:t>
          </a:r>
        </a:p>
      </xdr:txBody>
    </xdr:sp>
    <xdr:clientData/>
  </xdr:twoCellAnchor>
  <xdr:twoCellAnchor>
    <xdr:from>
      <xdr:col>9</xdr:col>
      <xdr:colOff>167372</xdr:colOff>
      <xdr:row>16</xdr:row>
      <xdr:rowOff>49123</xdr:rowOff>
    </xdr:from>
    <xdr:to>
      <xdr:col>10</xdr:col>
      <xdr:colOff>571619</xdr:colOff>
      <xdr:row>18</xdr:row>
      <xdr:rowOff>58602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BA3561AD-9A06-4195-9F18-3A438A54D328}"/>
            </a:ext>
          </a:extLst>
        </xdr:cNvPr>
        <xdr:cNvSpPr/>
      </xdr:nvSpPr>
      <xdr:spPr>
        <a:xfrm>
          <a:off x="6535042" y="2732688"/>
          <a:ext cx="1186125" cy="3407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Install</a:t>
          </a:r>
          <a:r>
            <a:rPr lang="fr-FR" sz="1100" baseline="0">
              <a:solidFill>
                <a:schemeClr val="tx1"/>
              </a:solidFill>
            </a:rPr>
            <a:t> OS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174992</xdr:colOff>
      <xdr:row>18</xdr:row>
      <xdr:rowOff>163423</xdr:rowOff>
    </xdr:from>
    <xdr:to>
      <xdr:col>10</xdr:col>
      <xdr:colOff>579239</xdr:colOff>
      <xdr:row>21</xdr:row>
      <xdr:rowOff>5262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5D06369-4528-467F-8982-6F6737A9893F}"/>
            </a:ext>
          </a:extLst>
        </xdr:cNvPr>
        <xdr:cNvSpPr/>
      </xdr:nvSpPr>
      <xdr:spPr>
        <a:xfrm>
          <a:off x="6542662" y="3178293"/>
          <a:ext cx="1186125" cy="3387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Makefile</a:t>
          </a:r>
        </a:p>
      </xdr:txBody>
    </xdr:sp>
    <xdr:clientData/>
  </xdr:twoCellAnchor>
  <xdr:twoCellAnchor>
    <xdr:from>
      <xdr:col>9</xdr:col>
      <xdr:colOff>174992</xdr:colOff>
      <xdr:row>21</xdr:row>
      <xdr:rowOff>132943</xdr:rowOff>
    </xdr:from>
    <xdr:to>
      <xdr:col>10</xdr:col>
      <xdr:colOff>579239</xdr:colOff>
      <xdr:row>26</xdr:row>
      <xdr:rowOff>124810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20173CF6-0705-4E0D-91FA-AF68F8517039}"/>
            </a:ext>
          </a:extLst>
        </xdr:cNvPr>
        <xdr:cNvSpPr/>
      </xdr:nvSpPr>
      <xdr:spPr>
        <a:xfrm>
          <a:off x="6542662" y="3644769"/>
          <a:ext cx="1186125" cy="8201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Outil d'analyse et de diagnostique du système et des fichiers</a:t>
          </a:r>
        </a:p>
      </xdr:txBody>
    </xdr:sp>
    <xdr:clientData/>
  </xdr:twoCellAnchor>
  <xdr:twoCellAnchor>
    <xdr:from>
      <xdr:col>5</xdr:col>
      <xdr:colOff>617220</xdr:colOff>
      <xdr:row>22</xdr:row>
      <xdr:rowOff>63970</xdr:rowOff>
    </xdr:from>
    <xdr:to>
      <xdr:col>8</xdr:col>
      <xdr:colOff>79352</xdr:colOff>
      <xdr:row>25</xdr:row>
      <xdr:rowOff>87783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699DFAFF-9ECC-4472-A982-AFC78D6E5797}"/>
            </a:ext>
          </a:extLst>
        </xdr:cNvPr>
        <xdr:cNvSpPr/>
      </xdr:nvSpPr>
      <xdr:spPr>
        <a:xfrm>
          <a:off x="3781177" y="3923666"/>
          <a:ext cx="1748132" cy="5456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fr-F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Couche 2 - gestion du catalogue, du super bloc et de la table d'inode</a:t>
          </a:r>
        </a:p>
      </xdr:txBody>
    </xdr:sp>
    <xdr:clientData/>
  </xdr:twoCellAnchor>
  <xdr:twoCellAnchor>
    <xdr:from>
      <xdr:col>5</xdr:col>
      <xdr:colOff>637192</xdr:colOff>
      <xdr:row>42</xdr:row>
      <xdr:rowOff>129865</xdr:rowOff>
    </xdr:from>
    <xdr:to>
      <xdr:col>8</xdr:col>
      <xdr:colOff>99060</xdr:colOff>
      <xdr:row>45</xdr:row>
      <xdr:rowOff>51813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672E4FFF-ACCD-462A-A38E-6EF0F4D056BB}"/>
            </a:ext>
          </a:extLst>
        </xdr:cNvPr>
        <xdr:cNvSpPr/>
      </xdr:nvSpPr>
      <xdr:spPr>
        <a:xfrm>
          <a:off x="3801149" y="7443408"/>
          <a:ext cx="1747868" cy="41890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Couche 5 - interprète de commande</a:t>
          </a:r>
          <a:endParaRPr lang="fr-FR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664182</xdr:colOff>
      <xdr:row>15</xdr:row>
      <xdr:rowOff>73335</xdr:rowOff>
    </xdr:from>
    <xdr:to>
      <xdr:col>3</xdr:col>
      <xdr:colOff>55965</xdr:colOff>
      <xdr:row>16</xdr:row>
      <xdr:rowOff>156422</xdr:rowOff>
    </xdr:to>
    <xdr:cxnSp macro="">
      <xdr:nvCxnSpPr>
        <xdr:cNvPr id="30" name="Connecteur : en angle 29">
          <a:extLst>
            <a:ext uri="{FF2B5EF4-FFF2-40B4-BE49-F238E27FC236}">
              <a16:creationId xmlns:a16="http://schemas.microsoft.com/office/drawing/2014/main" id="{5444B4FD-3C11-4A32-9DA8-FB90CA8C6B83}"/>
            </a:ext>
          </a:extLst>
        </xdr:cNvPr>
        <xdr:cNvCxnSpPr>
          <a:stCxn id="19" idx="1"/>
          <a:endCxn id="18" idx="2"/>
        </xdr:cNvCxnSpPr>
      </xdr:nvCxnSpPr>
      <xdr:spPr bwMode="auto">
        <a:xfrm rot="10800000">
          <a:off x="1563342" y="2618415"/>
          <a:ext cx="176643" cy="25072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664182</xdr:colOff>
      <xdr:row>15</xdr:row>
      <xdr:rowOff>73335</xdr:rowOff>
    </xdr:from>
    <xdr:to>
      <xdr:col>3</xdr:col>
      <xdr:colOff>46505</xdr:colOff>
      <xdr:row>19</xdr:row>
      <xdr:rowOff>89582</xdr:rowOff>
    </xdr:to>
    <xdr:cxnSp macro="">
      <xdr:nvCxnSpPr>
        <xdr:cNvPr id="32" name="Connecteur : en angle 31">
          <a:extLst>
            <a:ext uri="{FF2B5EF4-FFF2-40B4-BE49-F238E27FC236}">
              <a16:creationId xmlns:a16="http://schemas.microsoft.com/office/drawing/2014/main" id="{40AECC78-E3E5-4E7C-A623-6B91B29835F7}"/>
            </a:ext>
          </a:extLst>
        </xdr:cNvPr>
        <xdr:cNvCxnSpPr>
          <a:stCxn id="21" idx="1"/>
          <a:endCxn id="18" idx="2"/>
        </xdr:cNvCxnSpPr>
      </xdr:nvCxnSpPr>
      <xdr:spPr bwMode="auto">
        <a:xfrm rot="10800000">
          <a:off x="1563342" y="2618415"/>
          <a:ext cx="167183" cy="68680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664181</xdr:colOff>
      <xdr:row>15</xdr:row>
      <xdr:rowOff>73335</xdr:rowOff>
    </xdr:from>
    <xdr:to>
      <xdr:col>3</xdr:col>
      <xdr:colOff>52843</xdr:colOff>
      <xdr:row>22</xdr:row>
      <xdr:rowOff>43550</xdr:rowOff>
    </xdr:to>
    <xdr:cxnSp macro="">
      <xdr:nvCxnSpPr>
        <xdr:cNvPr id="36" name="Connecteur : en angle 35">
          <a:extLst>
            <a:ext uri="{FF2B5EF4-FFF2-40B4-BE49-F238E27FC236}">
              <a16:creationId xmlns:a16="http://schemas.microsoft.com/office/drawing/2014/main" id="{6366ABA6-B3F2-4EC9-8EEB-968C5A7FC8A9}"/>
            </a:ext>
          </a:extLst>
        </xdr:cNvPr>
        <xdr:cNvCxnSpPr>
          <a:stCxn id="22" idx="1"/>
          <a:endCxn id="18" idx="2"/>
        </xdr:cNvCxnSpPr>
      </xdr:nvCxnSpPr>
      <xdr:spPr bwMode="auto">
        <a:xfrm rot="10800000">
          <a:off x="1563341" y="2618415"/>
          <a:ext cx="173522" cy="1143695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664182</xdr:colOff>
      <xdr:row>15</xdr:row>
      <xdr:rowOff>73334</xdr:rowOff>
    </xdr:from>
    <xdr:to>
      <xdr:col>3</xdr:col>
      <xdr:colOff>52393</xdr:colOff>
      <xdr:row>24</xdr:row>
      <xdr:rowOff>161988</xdr:rowOff>
    </xdr:to>
    <xdr:cxnSp macro="">
      <xdr:nvCxnSpPr>
        <xdr:cNvPr id="38" name="Connecteur : en angle 37">
          <a:extLst>
            <a:ext uri="{FF2B5EF4-FFF2-40B4-BE49-F238E27FC236}">
              <a16:creationId xmlns:a16="http://schemas.microsoft.com/office/drawing/2014/main" id="{1D579322-6C80-4D37-8B27-18CBB4BC9C9C}"/>
            </a:ext>
          </a:extLst>
        </xdr:cNvPr>
        <xdr:cNvCxnSpPr>
          <a:stCxn id="23" idx="1"/>
          <a:endCxn id="18" idx="2"/>
        </xdr:cNvCxnSpPr>
      </xdr:nvCxnSpPr>
      <xdr:spPr bwMode="auto">
        <a:xfrm rot="10800000">
          <a:off x="1563342" y="2618414"/>
          <a:ext cx="173071" cy="1597414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524491</xdr:colOff>
      <xdr:row>10</xdr:row>
      <xdr:rowOff>123226</xdr:rowOff>
    </xdr:from>
    <xdr:to>
      <xdr:col>6</xdr:col>
      <xdr:colOff>538042</xdr:colOff>
      <xdr:row>13</xdr:row>
      <xdr:rowOff>46920</xdr:rowOff>
    </xdr:to>
    <xdr:cxnSp macro="">
      <xdr:nvCxnSpPr>
        <xdr:cNvPr id="50" name="Connecteur : en angle 49">
          <a:extLst>
            <a:ext uri="{FF2B5EF4-FFF2-40B4-BE49-F238E27FC236}">
              <a16:creationId xmlns:a16="http://schemas.microsoft.com/office/drawing/2014/main" id="{5D6D90A9-1E07-475D-87BD-FF58EB389469}"/>
            </a:ext>
          </a:extLst>
        </xdr:cNvPr>
        <xdr:cNvCxnSpPr>
          <a:stCxn id="4" idx="0"/>
          <a:endCxn id="3" idx="2"/>
        </xdr:cNvCxnSpPr>
      </xdr:nvCxnSpPr>
      <xdr:spPr bwMode="auto">
        <a:xfrm rot="5400000" flipH="1" flipV="1">
          <a:off x="3956379" y="1641711"/>
          <a:ext cx="428190" cy="796571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538043</xdr:colOff>
      <xdr:row>10</xdr:row>
      <xdr:rowOff>123225</xdr:rowOff>
    </xdr:from>
    <xdr:to>
      <xdr:col>9</xdr:col>
      <xdr:colOff>58064</xdr:colOff>
      <xdr:row>13</xdr:row>
      <xdr:rowOff>46920</xdr:rowOff>
    </xdr:to>
    <xdr:cxnSp macro="">
      <xdr:nvCxnSpPr>
        <xdr:cNvPr id="52" name="Connecteur : en angle 51">
          <a:extLst>
            <a:ext uri="{FF2B5EF4-FFF2-40B4-BE49-F238E27FC236}">
              <a16:creationId xmlns:a16="http://schemas.microsoft.com/office/drawing/2014/main" id="{4DA46B83-5817-4747-8DB4-3718ABD2D24F}"/>
            </a:ext>
          </a:extLst>
        </xdr:cNvPr>
        <xdr:cNvCxnSpPr>
          <a:stCxn id="5" idx="0"/>
          <a:endCxn id="3" idx="2"/>
        </xdr:cNvCxnSpPr>
      </xdr:nvCxnSpPr>
      <xdr:spPr bwMode="auto">
        <a:xfrm rot="16200000" flipV="1">
          <a:off x="5300636" y="1106112"/>
          <a:ext cx="426615" cy="1874601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538043</xdr:colOff>
      <xdr:row>10</xdr:row>
      <xdr:rowOff>123225</xdr:rowOff>
    </xdr:from>
    <xdr:to>
      <xdr:col>11</xdr:col>
      <xdr:colOff>257463</xdr:colOff>
      <xdr:row>13</xdr:row>
      <xdr:rowOff>45013</xdr:rowOff>
    </xdr:to>
    <xdr:cxnSp macro="">
      <xdr:nvCxnSpPr>
        <xdr:cNvPr id="54" name="Connecteur : en angle 53">
          <a:extLst>
            <a:ext uri="{FF2B5EF4-FFF2-40B4-BE49-F238E27FC236}">
              <a16:creationId xmlns:a16="http://schemas.microsoft.com/office/drawing/2014/main" id="{3324423C-75D6-4B0E-B041-C1897C2E3ED6}"/>
            </a:ext>
          </a:extLst>
        </xdr:cNvPr>
        <xdr:cNvCxnSpPr>
          <a:stCxn id="24" idx="0"/>
          <a:endCxn id="3" idx="2"/>
        </xdr:cNvCxnSpPr>
      </xdr:nvCxnSpPr>
      <xdr:spPr bwMode="auto">
        <a:xfrm rot="16200000" flipV="1">
          <a:off x="6172880" y="221781"/>
          <a:ext cx="426284" cy="3634524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663262</xdr:colOff>
      <xdr:row>10</xdr:row>
      <xdr:rowOff>123225</xdr:rowOff>
    </xdr:from>
    <xdr:to>
      <xdr:col>6</xdr:col>
      <xdr:colOff>538043</xdr:colOff>
      <xdr:row>13</xdr:row>
      <xdr:rowOff>48791</xdr:rowOff>
    </xdr:to>
    <xdr:cxnSp macro="">
      <xdr:nvCxnSpPr>
        <xdr:cNvPr id="56" name="Connecteur : en angle 55">
          <a:extLst>
            <a:ext uri="{FF2B5EF4-FFF2-40B4-BE49-F238E27FC236}">
              <a16:creationId xmlns:a16="http://schemas.microsoft.com/office/drawing/2014/main" id="{6A11EC5D-141A-4F93-A811-3935250E15A0}"/>
            </a:ext>
          </a:extLst>
        </xdr:cNvPr>
        <xdr:cNvCxnSpPr>
          <a:stCxn id="18" idx="0"/>
          <a:endCxn id="3" idx="2"/>
        </xdr:cNvCxnSpPr>
      </xdr:nvCxnSpPr>
      <xdr:spPr bwMode="auto">
        <a:xfrm rot="5400000" flipH="1" flipV="1">
          <a:off x="2850297" y="537500"/>
          <a:ext cx="430062" cy="3006864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67885</xdr:colOff>
      <xdr:row>20</xdr:row>
      <xdr:rowOff>99270</xdr:rowOff>
    </xdr:from>
    <xdr:to>
      <xdr:col>8</xdr:col>
      <xdr:colOff>178721</xdr:colOff>
      <xdr:row>21</xdr:row>
      <xdr:rowOff>172761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B29ECD0-D72D-471B-8D9F-C5D745F267D2}"/>
            </a:ext>
          </a:extLst>
        </xdr:cNvPr>
        <xdr:cNvSpPr/>
      </xdr:nvSpPr>
      <xdr:spPr>
        <a:xfrm>
          <a:off x="4755842" y="3611096"/>
          <a:ext cx="872836" cy="247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Header</a:t>
          </a:r>
        </a:p>
      </xdr:txBody>
    </xdr:sp>
    <xdr:clientData/>
  </xdr:twoCellAnchor>
  <xdr:twoCellAnchor>
    <xdr:from>
      <xdr:col>7</xdr:col>
      <xdr:colOff>64853</xdr:colOff>
      <xdr:row>18</xdr:row>
      <xdr:rowOff>41558</xdr:rowOff>
    </xdr:from>
    <xdr:to>
      <xdr:col>8</xdr:col>
      <xdr:colOff>175259</xdr:colOff>
      <xdr:row>20</xdr:row>
      <xdr:rowOff>33130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FAE4DB7D-59BF-43BE-903B-43FB23FB5152}"/>
            </a:ext>
          </a:extLst>
        </xdr:cNvPr>
        <xdr:cNvSpPr/>
      </xdr:nvSpPr>
      <xdr:spPr>
        <a:xfrm>
          <a:off x="4752810" y="3205515"/>
          <a:ext cx="872406" cy="33944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Code</a:t>
          </a:r>
          <a:r>
            <a:rPr lang="fr-FR" sz="1100" baseline="0">
              <a:solidFill>
                <a:schemeClr val="tx1"/>
              </a:solidFill>
            </a:rPr>
            <a:t> source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724033</xdr:colOff>
      <xdr:row>18</xdr:row>
      <xdr:rowOff>1315</xdr:rowOff>
    </xdr:from>
    <xdr:to>
      <xdr:col>7</xdr:col>
      <xdr:colOff>64854</xdr:colOff>
      <xdr:row>19</xdr:row>
      <xdr:rowOff>37346</xdr:rowOff>
    </xdr:to>
    <xdr:cxnSp macro="">
      <xdr:nvCxnSpPr>
        <xdr:cNvPr id="73" name="Connecteur : en angle 72">
          <a:extLst>
            <a:ext uri="{FF2B5EF4-FFF2-40B4-BE49-F238E27FC236}">
              <a16:creationId xmlns:a16="http://schemas.microsoft.com/office/drawing/2014/main" id="{1C38A704-8769-4231-838F-4C3DFBAB4E8A}"/>
            </a:ext>
          </a:extLst>
        </xdr:cNvPr>
        <xdr:cNvCxnSpPr>
          <a:stCxn id="61" idx="1"/>
          <a:endCxn id="11" idx="2"/>
        </xdr:cNvCxnSpPr>
      </xdr:nvCxnSpPr>
      <xdr:spPr bwMode="auto">
        <a:xfrm rot="10800000">
          <a:off x="4649990" y="3165272"/>
          <a:ext cx="102821" cy="209965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724033</xdr:colOff>
      <xdr:row>18</xdr:row>
      <xdr:rowOff>1314</xdr:rowOff>
    </xdr:from>
    <xdr:to>
      <xdr:col>7</xdr:col>
      <xdr:colOff>67886</xdr:colOff>
      <xdr:row>21</xdr:row>
      <xdr:rowOff>49048</xdr:rowOff>
    </xdr:to>
    <xdr:cxnSp macro="">
      <xdr:nvCxnSpPr>
        <xdr:cNvPr id="75" name="Connecteur : en angle 74">
          <a:extLst>
            <a:ext uri="{FF2B5EF4-FFF2-40B4-BE49-F238E27FC236}">
              <a16:creationId xmlns:a16="http://schemas.microsoft.com/office/drawing/2014/main" id="{B15B39F4-24E6-4C9E-87FC-25544B596572}"/>
            </a:ext>
          </a:extLst>
        </xdr:cNvPr>
        <xdr:cNvCxnSpPr>
          <a:stCxn id="60" idx="1"/>
          <a:endCxn id="11" idx="2"/>
        </xdr:cNvCxnSpPr>
      </xdr:nvCxnSpPr>
      <xdr:spPr bwMode="auto">
        <a:xfrm rot="10800000">
          <a:off x="4649990" y="3165271"/>
          <a:ext cx="105853" cy="569538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72635</xdr:colOff>
      <xdr:row>27</xdr:row>
      <xdr:rowOff>156965</xdr:rowOff>
    </xdr:from>
    <xdr:to>
      <xdr:col>8</xdr:col>
      <xdr:colOff>183471</xdr:colOff>
      <xdr:row>29</xdr:row>
      <xdr:rowOff>58698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C4B2A05A-BE76-4080-AE7D-F0F9D3CF4D51}"/>
            </a:ext>
          </a:extLst>
        </xdr:cNvPr>
        <xdr:cNvSpPr/>
      </xdr:nvSpPr>
      <xdr:spPr>
        <a:xfrm>
          <a:off x="4760592" y="4886335"/>
          <a:ext cx="872836" cy="2496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Header</a:t>
          </a:r>
        </a:p>
      </xdr:txBody>
    </xdr:sp>
    <xdr:clientData/>
  </xdr:twoCellAnchor>
  <xdr:twoCellAnchor>
    <xdr:from>
      <xdr:col>7</xdr:col>
      <xdr:colOff>69603</xdr:colOff>
      <xdr:row>25</xdr:row>
      <xdr:rowOff>132386</xdr:rowOff>
    </xdr:from>
    <xdr:to>
      <xdr:col>8</xdr:col>
      <xdr:colOff>180009</xdr:colOff>
      <xdr:row>27</xdr:row>
      <xdr:rowOff>99391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95FDCDF7-29DA-46F6-B1E8-12ED6C89BF66}"/>
            </a:ext>
          </a:extLst>
        </xdr:cNvPr>
        <xdr:cNvSpPr/>
      </xdr:nvSpPr>
      <xdr:spPr>
        <a:xfrm>
          <a:off x="4757560" y="4513886"/>
          <a:ext cx="872406" cy="3148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Code</a:t>
          </a:r>
          <a:r>
            <a:rPr lang="fr-FR" sz="1100" baseline="0">
              <a:solidFill>
                <a:schemeClr val="tx1"/>
              </a:solidFill>
            </a:rPr>
            <a:t> source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76988</xdr:colOff>
      <xdr:row>34</xdr:row>
      <xdr:rowOff>60651</xdr:rowOff>
    </xdr:from>
    <xdr:to>
      <xdr:col>8</xdr:col>
      <xdr:colOff>187824</xdr:colOff>
      <xdr:row>35</xdr:row>
      <xdr:rowOff>136318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7B78B1E5-F663-4A46-86F0-C5F202CDEF9B}"/>
            </a:ext>
          </a:extLst>
        </xdr:cNvPr>
        <xdr:cNvSpPr/>
      </xdr:nvSpPr>
      <xdr:spPr>
        <a:xfrm>
          <a:off x="4764945" y="6007564"/>
          <a:ext cx="872836" cy="2496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Header</a:t>
          </a:r>
        </a:p>
      </xdr:txBody>
    </xdr:sp>
    <xdr:clientData/>
  </xdr:twoCellAnchor>
  <xdr:twoCellAnchor>
    <xdr:from>
      <xdr:col>7</xdr:col>
      <xdr:colOff>73956</xdr:colOff>
      <xdr:row>32</xdr:row>
      <xdr:rowOff>13211</xdr:rowOff>
    </xdr:from>
    <xdr:to>
      <xdr:col>8</xdr:col>
      <xdr:colOff>184362</xdr:colOff>
      <xdr:row>34</xdr:row>
      <xdr:rowOff>16565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E6EF52B5-B5CC-4965-B7E0-FCE89CE19B6F}"/>
            </a:ext>
          </a:extLst>
        </xdr:cNvPr>
        <xdr:cNvSpPr/>
      </xdr:nvSpPr>
      <xdr:spPr>
        <a:xfrm>
          <a:off x="4761913" y="5612254"/>
          <a:ext cx="872406" cy="3512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Code</a:t>
          </a:r>
          <a:r>
            <a:rPr lang="fr-FR" sz="1100" baseline="0">
              <a:solidFill>
                <a:schemeClr val="tx1"/>
              </a:solidFill>
            </a:rPr>
            <a:t> source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76987</xdr:colOff>
      <xdr:row>41</xdr:row>
      <xdr:rowOff>11386</xdr:rowOff>
    </xdr:from>
    <xdr:to>
      <xdr:col>8</xdr:col>
      <xdr:colOff>187823</xdr:colOff>
      <xdr:row>42</xdr:row>
      <xdr:rowOff>87054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28A877C7-CCC2-4FC0-9898-5DEBD7820B45}"/>
            </a:ext>
          </a:extLst>
        </xdr:cNvPr>
        <xdr:cNvSpPr/>
      </xdr:nvSpPr>
      <xdr:spPr>
        <a:xfrm>
          <a:off x="4764944" y="7159277"/>
          <a:ext cx="872836" cy="2413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Header</a:t>
          </a:r>
        </a:p>
      </xdr:txBody>
    </xdr:sp>
    <xdr:clientData/>
  </xdr:twoCellAnchor>
  <xdr:twoCellAnchor>
    <xdr:from>
      <xdr:col>7</xdr:col>
      <xdr:colOff>73955</xdr:colOff>
      <xdr:row>38</xdr:row>
      <xdr:rowOff>127608</xdr:rowOff>
    </xdr:from>
    <xdr:to>
      <xdr:col>8</xdr:col>
      <xdr:colOff>184361</xdr:colOff>
      <xdr:row>40</xdr:row>
      <xdr:rowOff>132522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B7EAEC19-0F4C-4A2F-8AC4-B4AD48D6F496}"/>
            </a:ext>
          </a:extLst>
        </xdr:cNvPr>
        <xdr:cNvSpPr/>
      </xdr:nvSpPr>
      <xdr:spPr>
        <a:xfrm>
          <a:off x="4761912" y="6770260"/>
          <a:ext cx="872406" cy="3445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Code</a:t>
          </a:r>
          <a:r>
            <a:rPr lang="fr-FR" sz="1100" baseline="0">
              <a:solidFill>
                <a:schemeClr val="tx1"/>
              </a:solidFill>
            </a:rPr>
            <a:t> source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746089</xdr:colOff>
      <xdr:row>38</xdr:row>
      <xdr:rowOff>80143</xdr:rowOff>
    </xdr:from>
    <xdr:to>
      <xdr:col>7</xdr:col>
      <xdr:colOff>76988</xdr:colOff>
      <xdr:row>41</xdr:row>
      <xdr:rowOff>132046</xdr:rowOff>
    </xdr:to>
    <xdr:cxnSp macro="">
      <xdr:nvCxnSpPr>
        <xdr:cNvPr id="85" name="Connecteur : en angle 84">
          <a:extLst>
            <a:ext uri="{FF2B5EF4-FFF2-40B4-BE49-F238E27FC236}">
              <a16:creationId xmlns:a16="http://schemas.microsoft.com/office/drawing/2014/main" id="{77E0C397-12E1-48F8-A902-6460B1FEA76F}"/>
            </a:ext>
          </a:extLst>
        </xdr:cNvPr>
        <xdr:cNvCxnSpPr>
          <a:stCxn id="82" idx="1"/>
          <a:endCxn id="12" idx="2"/>
        </xdr:cNvCxnSpPr>
      </xdr:nvCxnSpPr>
      <xdr:spPr bwMode="auto">
        <a:xfrm rot="10800000">
          <a:off x="4672046" y="6722795"/>
          <a:ext cx="92899" cy="557142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746089</xdr:colOff>
      <xdr:row>38</xdr:row>
      <xdr:rowOff>80143</xdr:rowOff>
    </xdr:from>
    <xdr:to>
      <xdr:col>7</xdr:col>
      <xdr:colOff>73956</xdr:colOff>
      <xdr:row>39</xdr:row>
      <xdr:rowOff>125924</xdr:rowOff>
    </xdr:to>
    <xdr:cxnSp macro="">
      <xdr:nvCxnSpPr>
        <xdr:cNvPr id="87" name="Connecteur : en angle 86">
          <a:extLst>
            <a:ext uri="{FF2B5EF4-FFF2-40B4-BE49-F238E27FC236}">
              <a16:creationId xmlns:a16="http://schemas.microsoft.com/office/drawing/2014/main" id="{919C3A9E-8E4D-4CD7-92AA-BAA18794233C}"/>
            </a:ext>
          </a:extLst>
        </xdr:cNvPr>
        <xdr:cNvCxnSpPr>
          <a:stCxn id="83" idx="1"/>
          <a:endCxn id="12" idx="2"/>
        </xdr:cNvCxnSpPr>
      </xdr:nvCxnSpPr>
      <xdr:spPr bwMode="auto">
        <a:xfrm rot="10800000">
          <a:off x="4672046" y="6722795"/>
          <a:ext cx="89867" cy="21971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740396</xdr:colOff>
      <xdr:row>31</xdr:row>
      <xdr:rowOff>146376</xdr:rowOff>
    </xdr:from>
    <xdr:to>
      <xdr:col>7</xdr:col>
      <xdr:colOff>76988</xdr:colOff>
      <xdr:row>35</xdr:row>
      <xdr:rowOff>11518</xdr:rowOff>
    </xdr:to>
    <xdr:cxnSp macro="">
      <xdr:nvCxnSpPr>
        <xdr:cNvPr id="91" name="Connecteur : en angle 90">
          <a:extLst>
            <a:ext uri="{FF2B5EF4-FFF2-40B4-BE49-F238E27FC236}">
              <a16:creationId xmlns:a16="http://schemas.microsoft.com/office/drawing/2014/main" id="{7F937D3C-03FC-4E25-B61D-4D1A415E8C98}"/>
            </a:ext>
          </a:extLst>
        </xdr:cNvPr>
        <xdr:cNvCxnSpPr>
          <a:stCxn id="80" idx="1"/>
          <a:endCxn id="13" idx="2"/>
        </xdr:cNvCxnSpPr>
      </xdr:nvCxnSpPr>
      <xdr:spPr bwMode="auto">
        <a:xfrm rot="10800000">
          <a:off x="4666353" y="5571485"/>
          <a:ext cx="98592" cy="560881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740396</xdr:colOff>
      <xdr:row>31</xdr:row>
      <xdr:rowOff>146375</xdr:rowOff>
    </xdr:from>
    <xdr:to>
      <xdr:col>7</xdr:col>
      <xdr:colOff>73956</xdr:colOff>
      <xdr:row>33</xdr:row>
      <xdr:rowOff>14888</xdr:rowOff>
    </xdr:to>
    <xdr:cxnSp macro="">
      <xdr:nvCxnSpPr>
        <xdr:cNvPr id="93" name="Connecteur : en angle 92">
          <a:extLst>
            <a:ext uri="{FF2B5EF4-FFF2-40B4-BE49-F238E27FC236}">
              <a16:creationId xmlns:a16="http://schemas.microsoft.com/office/drawing/2014/main" id="{6FE5422C-3CA1-425E-839C-7B6CD04FB52A}"/>
            </a:ext>
          </a:extLst>
        </xdr:cNvPr>
        <xdr:cNvCxnSpPr>
          <a:stCxn id="81" idx="1"/>
          <a:endCxn id="13" idx="2"/>
        </xdr:cNvCxnSpPr>
      </xdr:nvCxnSpPr>
      <xdr:spPr bwMode="auto">
        <a:xfrm rot="10800000">
          <a:off x="4666353" y="5571484"/>
          <a:ext cx="95560" cy="216382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729287</xdr:colOff>
      <xdr:row>25</xdr:row>
      <xdr:rowOff>87784</xdr:rowOff>
    </xdr:from>
    <xdr:to>
      <xdr:col>7</xdr:col>
      <xdr:colOff>69604</xdr:colOff>
      <xdr:row>26</xdr:row>
      <xdr:rowOff>115890</xdr:rowOff>
    </xdr:to>
    <xdr:cxnSp macro="">
      <xdr:nvCxnSpPr>
        <xdr:cNvPr id="95" name="Connecteur : en angle 94">
          <a:extLst>
            <a:ext uri="{FF2B5EF4-FFF2-40B4-BE49-F238E27FC236}">
              <a16:creationId xmlns:a16="http://schemas.microsoft.com/office/drawing/2014/main" id="{FF53954D-17A1-4E8B-928D-BA8F4A5EA9AF}"/>
            </a:ext>
          </a:extLst>
        </xdr:cNvPr>
        <xdr:cNvCxnSpPr>
          <a:stCxn id="79" idx="1"/>
          <a:endCxn id="33" idx="2"/>
        </xdr:cNvCxnSpPr>
      </xdr:nvCxnSpPr>
      <xdr:spPr bwMode="auto">
        <a:xfrm rot="10800000">
          <a:off x="4655244" y="4469284"/>
          <a:ext cx="102317" cy="202041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729287</xdr:colOff>
      <xdr:row>25</xdr:row>
      <xdr:rowOff>87784</xdr:rowOff>
    </xdr:from>
    <xdr:to>
      <xdr:col>7</xdr:col>
      <xdr:colOff>72636</xdr:colOff>
      <xdr:row>28</xdr:row>
      <xdr:rowOff>107833</xdr:rowOff>
    </xdr:to>
    <xdr:cxnSp macro="">
      <xdr:nvCxnSpPr>
        <xdr:cNvPr id="97" name="Connecteur : en angle 96">
          <a:extLst>
            <a:ext uri="{FF2B5EF4-FFF2-40B4-BE49-F238E27FC236}">
              <a16:creationId xmlns:a16="http://schemas.microsoft.com/office/drawing/2014/main" id="{090BE9EC-5A7F-4411-A6BD-21ACDAC2D1FB}"/>
            </a:ext>
          </a:extLst>
        </xdr:cNvPr>
        <xdr:cNvCxnSpPr>
          <a:stCxn id="78" idx="1"/>
          <a:endCxn id="33" idx="2"/>
        </xdr:cNvCxnSpPr>
      </xdr:nvCxnSpPr>
      <xdr:spPr bwMode="auto">
        <a:xfrm rot="10800000">
          <a:off x="4655244" y="4469284"/>
          <a:ext cx="105349" cy="541853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524492</xdr:colOff>
      <xdr:row>15</xdr:row>
      <xdr:rowOff>71463</xdr:rowOff>
    </xdr:from>
    <xdr:to>
      <xdr:col>5</xdr:col>
      <xdr:colOff>617220</xdr:colOff>
      <xdr:row>16</xdr:row>
      <xdr:rowOff>156392</xdr:rowOff>
    </xdr:to>
    <xdr:cxnSp macro="">
      <xdr:nvCxnSpPr>
        <xdr:cNvPr id="99" name="Connecteur : en angle 98">
          <a:extLst>
            <a:ext uri="{FF2B5EF4-FFF2-40B4-BE49-F238E27FC236}">
              <a16:creationId xmlns:a16="http://schemas.microsoft.com/office/drawing/2014/main" id="{438BFC1D-E67A-40B0-A517-9199FC0407C9}"/>
            </a:ext>
          </a:extLst>
        </xdr:cNvPr>
        <xdr:cNvCxnSpPr>
          <a:stCxn id="11" idx="1"/>
          <a:endCxn id="4" idx="2"/>
        </xdr:cNvCxnSpPr>
      </xdr:nvCxnSpPr>
      <xdr:spPr bwMode="auto">
        <a:xfrm rot="10800000">
          <a:off x="3778232" y="2616543"/>
          <a:ext cx="92728" cy="25256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524492</xdr:colOff>
      <xdr:row>15</xdr:row>
      <xdr:rowOff>71463</xdr:rowOff>
    </xdr:from>
    <xdr:to>
      <xdr:col>5</xdr:col>
      <xdr:colOff>617220</xdr:colOff>
      <xdr:row>23</xdr:row>
      <xdr:rowOff>162846</xdr:rowOff>
    </xdr:to>
    <xdr:cxnSp macro="">
      <xdr:nvCxnSpPr>
        <xdr:cNvPr id="101" name="Connecteur : en angle 100">
          <a:extLst>
            <a:ext uri="{FF2B5EF4-FFF2-40B4-BE49-F238E27FC236}">
              <a16:creationId xmlns:a16="http://schemas.microsoft.com/office/drawing/2014/main" id="{46303DD9-4324-431C-BCCE-A3DE1EAC7B1D}"/>
            </a:ext>
          </a:extLst>
        </xdr:cNvPr>
        <xdr:cNvCxnSpPr>
          <a:stCxn id="33" idx="1"/>
          <a:endCxn id="4" idx="2"/>
        </xdr:cNvCxnSpPr>
      </xdr:nvCxnSpPr>
      <xdr:spPr bwMode="auto">
        <a:xfrm rot="10800000">
          <a:off x="3688449" y="2713615"/>
          <a:ext cx="92728" cy="1482861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524492</xdr:colOff>
      <xdr:row>15</xdr:row>
      <xdr:rowOff>71463</xdr:rowOff>
    </xdr:from>
    <xdr:to>
      <xdr:col>5</xdr:col>
      <xdr:colOff>629758</xdr:colOff>
      <xdr:row>30</xdr:row>
      <xdr:rowOff>131232</xdr:rowOff>
    </xdr:to>
    <xdr:cxnSp macro="">
      <xdr:nvCxnSpPr>
        <xdr:cNvPr id="105" name="Connecteur : en angle 104">
          <a:extLst>
            <a:ext uri="{FF2B5EF4-FFF2-40B4-BE49-F238E27FC236}">
              <a16:creationId xmlns:a16="http://schemas.microsoft.com/office/drawing/2014/main" id="{85040147-154D-476C-A548-1C364470CB72}"/>
            </a:ext>
          </a:extLst>
        </xdr:cNvPr>
        <xdr:cNvCxnSpPr>
          <a:stCxn id="13" idx="1"/>
          <a:endCxn id="4" idx="2"/>
        </xdr:cNvCxnSpPr>
      </xdr:nvCxnSpPr>
      <xdr:spPr bwMode="auto">
        <a:xfrm rot="10800000">
          <a:off x="3688449" y="2713615"/>
          <a:ext cx="105266" cy="2668791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524492</xdr:colOff>
      <xdr:row>15</xdr:row>
      <xdr:rowOff>71463</xdr:rowOff>
    </xdr:from>
    <xdr:to>
      <xdr:col>5</xdr:col>
      <xdr:colOff>637192</xdr:colOff>
      <xdr:row>44</xdr:row>
      <xdr:rowOff>8014</xdr:rowOff>
    </xdr:to>
    <xdr:cxnSp macro="">
      <xdr:nvCxnSpPr>
        <xdr:cNvPr id="109" name="Connecteur : en angle 108">
          <a:extLst>
            <a:ext uri="{FF2B5EF4-FFF2-40B4-BE49-F238E27FC236}">
              <a16:creationId xmlns:a16="http://schemas.microsoft.com/office/drawing/2014/main" id="{E075CEA4-EA84-42BF-9FDF-1EF3E0BF0B99}"/>
            </a:ext>
          </a:extLst>
        </xdr:cNvPr>
        <xdr:cNvCxnSpPr>
          <a:stCxn id="34" idx="1"/>
          <a:endCxn id="4" idx="2"/>
        </xdr:cNvCxnSpPr>
      </xdr:nvCxnSpPr>
      <xdr:spPr bwMode="auto">
        <a:xfrm rot="10800000">
          <a:off x="3688449" y="2713615"/>
          <a:ext cx="112700" cy="493924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524492</xdr:colOff>
      <xdr:row>15</xdr:row>
      <xdr:rowOff>71463</xdr:rowOff>
    </xdr:from>
    <xdr:to>
      <xdr:col>5</xdr:col>
      <xdr:colOff>635878</xdr:colOff>
      <xdr:row>37</xdr:row>
      <xdr:rowOff>41617</xdr:rowOff>
    </xdr:to>
    <xdr:cxnSp macro="">
      <xdr:nvCxnSpPr>
        <xdr:cNvPr id="111" name="Connecteur : en angle 110">
          <a:extLst>
            <a:ext uri="{FF2B5EF4-FFF2-40B4-BE49-F238E27FC236}">
              <a16:creationId xmlns:a16="http://schemas.microsoft.com/office/drawing/2014/main" id="{B49B08E1-E89F-4687-AAC8-9985C5B8583E}"/>
            </a:ext>
          </a:extLst>
        </xdr:cNvPr>
        <xdr:cNvCxnSpPr>
          <a:stCxn id="12" idx="1"/>
          <a:endCxn id="4" idx="2"/>
        </xdr:cNvCxnSpPr>
      </xdr:nvCxnSpPr>
      <xdr:spPr bwMode="auto">
        <a:xfrm rot="10800000">
          <a:off x="3688449" y="2713615"/>
          <a:ext cx="111386" cy="379671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76987</xdr:colOff>
      <xdr:row>47</xdr:row>
      <xdr:rowOff>133641</xdr:rowOff>
    </xdr:from>
    <xdr:to>
      <xdr:col>8</xdr:col>
      <xdr:colOff>187823</xdr:colOff>
      <xdr:row>49</xdr:row>
      <xdr:rowOff>35373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DA48956F-9384-4B40-A3F4-19D0C273DA8F}"/>
            </a:ext>
          </a:extLst>
        </xdr:cNvPr>
        <xdr:cNvSpPr/>
      </xdr:nvSpPr>
      <xdr:spPr>
        <a:xfrm>
          <a:off x="4764944" y="8275445"/>
          <a:ext cx="872836" cy="2330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Header</a:t>
          </a:r>
        </a:p>
      </xdr:txBody>
    </xdr:sp>
    <xdr:clientData/>
  </xdr:twoCellAnchor>
  <xdr:twoCellAnchor>
    <xdr:from>
      <xdr:col>7</xdr:col>
      <xdr:colOff>73955</xdr:colOff>
      <xdr:row>45</xdr:row>
      <xdr:rowOff>92496</xdr:rowOff>
    </xdr:from>
    <xdr:to>
      <xdr:col>8</xdr:col>
      <xdr:colOff>184361</xdr:colOff>
      <xdr:row>47</xdr:row>
      <xdr:rowOff>82826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857C123C-75A3-4DE0-A923-EA49CC155006}"/>
            </a:ext>
          </a:extLst>
        </xdr:cNvPr>
        <xdr:cNvSpPr/>
      </xdr:nvSpPr>
      <xdr:spPr>
        <a:xfrm>
          <a:off x="4761912" y="7902996"/>
          <a:ext cx="872406" cy="3216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Code</a:t>
          </a:r>
          <a:r>
            <a:rPr lang="fr-FR" sz="1100" baseline="0">
              <a:solidFill>
                <a:schemeClr val="tx1"/>
              </a:solidFill>
            </a:rPr>
            <a:t> source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749127</xdr:colOff>
      <xdr:row>45</xdr:row>
      <xdr:rowOff>51813</xdr:rowOff>
    </xdr:from>
    <xdr:to>
      <xdr:col>7</xdr:col>
      <xdr:colOff>73956</xdr:colOff>
      <xdr:row>46</xdr:row>
      <xdr:rowOff>87661</xdr:rowOff>
    </xdr:to>
    <xdr:cxnSp macro="">
      <xdr:nvCxnSpPr>
        <xdr:cNvPr id="115" name="Connecteur : en angle 114">
          <a:extLst>
            <a:ext uri="{FF2B5EF4-FFF2-40B4-BE49-F238E27FC236}">
              <a16:creationId xmlns:a16="http://schemas.microsoft.com/office/drawing/2014/main" id="{D2E6B671-AB85-41FE-82A2-DD196459701A}"/>
            </a:ext>
          </a:extLst>
        </xdr:cNvPr>
        <xdr:cNvCxnSpPr>
          <a:stCxn id="113" idx="1"/>
          <a:endCxn id="34" idx="2"/>
        </xdr:cNvCxnSpPr>
      </xdr:nvCxnSpPr>
      <xdr:spPr bwMode="auto">
        <a:xfrm rot="10800000">
          <a:off x="4675084" y="7862313"/>
          <a:ext cx="86829" cy="201500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749127</xdr:colOff>
      <xdr:row>45</xdr:row>
      <xdr:rowOff>51814</xdr:rowOff>
    </xdr:from>
    <xdr:to>
      <xdr:col>7</xdr:col>
      <xdr:colOff>76988</xdr:colOff>
      <xdr:row>48</xdr:row>
      <xdr:rowOff>84508</xdr:rowOff>
    </xdr:to>
    <xdr:cxnSp macro="">
      <xdr:nvCxnSpPr>
        <xdr:cNvPr id="117" name="Connecteur : en angle 116">
          <a:extLst>
            <a:ext uri="{FF2B5EF4-FFF2-40B4-BE49-F238E27FC236}">
              <a16:creationId xmlns:a16="http://schemas.microsoft.com/office/drawing/2014/main" id="{688B1A0E-D9CA-45C6-B313-B69120CD13F5}"/>
            </a:ext>
          </a:extLst>
        </xdr:cNvPr>
        <xdr:cNvCxnSpPr>
          <a:stCxn id="112" idx="1"/>
          <a:endCxn id="34" idx="2"/>
        </xdr:cNvCxnSpPr>
      </xdr:nvCxnSpPr>
      <xdr:spPr bwMode="auto">
        <a:xfrm rot="10800000">
          <a:off x="4675084" y="7862314"/>
          <a:ext cx="89861" cy="529651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59554</xdr:colOff>
      <xdr:row>15</xdr:row>
      <xdr:rowOff>71721</xdr:rowOff>
    </xdr:from>
    <xdr:to>
      <xdr:col>9</xdr:col>
      <xdr:colOff>167372</xdr:colOff>
      <xdr:row>17</xdr:row>
      <xdr:rowOff>53863</xdr:rowOff>
    </xdr:to>
    <xdr:cxnSp macro="">
      <xdr:nvCxnSpPr>
        <xdr:cNvPr id="119" name="Connecteur : en angle 118">
          <a:extLst>
            <a:ext uri="{FF2B5EF4-FFF2-40B4-BE49-F238E27FC236}">
              <a16:creationId xmlns:a16="http://schemas.microsoft.com/office/drawing/2014/main" id="{CFECF3ED-F387-4A86-A1FF-BAC5653583EC}"/>
            </a:ext>
          </a:extLst>
        </xdr:cNvPr>
        <xdr:cNvCxnSpPr>
          <a:stCxn id="40" idx="1"/>
          <a:endCxn id="5" idx="2"/>
        </xdr:cNvCxnSpPr>
      </xdr:nvCxnSpPr>
      <xdr:spPr bwMode="auto">
        <a:xfrm rot="10800000">
          <a:off x="6427224" y="2589634"/>
          <a:ext cx="107818" cy="31344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59554</xdr:colOff>
      <xdr:row>15</xdr:row>
      <xdr:rowOff>71722</xdr:rowOff>
    </xdr:from>
    <xdr:to>
      <xdr:col>9</xdr:col>
      <xdr:colOff>174992</xdr:colOff>
      <xdr:row>20</xdr:row>
      <xdr:rowOff>1518</xdr:rowOff>
    </xdr:to>
    <xdr:cxnSp macro="">
      <xdr:nvCxnSpPr>
        <xdr:cNvPr id="121" name="Connecteur : en angle 120">
          <a:extLst>
            <a:ext uri="{FF2B5EF4-FFF2-40B4-BE49-F238E27FC236}">
              <a16:creationId xmlns:a16="http://schemas.microsoft.com/office/drawing/2014/main" id="{B1F1BAB5-B28B-4057-8967-38B18EAAC7B1}"/>
            </a:ext>
          </a:extLst>
        </xdr:cNvPr>
        <xdr:cNvCxnSpPr>
          <a:stCxn id="41" idx="1"/>
          <a:endCxn id="5" idx="2"/>
        </xdr:cNvCxnSpPr>
      </xdr:nvCxnSpPr>
      <xdr:spPr bwMode="auto">
        <a:xfrm rot="10800000">
          <a:off x="6427224" y="2589635"/>
          <a:ext cx="115438" cy="75805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59554</xdr:colOff>
      <xdr:row>15</xdr:row>
      <xdr:rowOff>71722</xdr:rowOff>
    </xdr:from>
    <xdr:to>
      <xdr:col>9</xdr:col>
      <xdr:colOff>174992</xdr:colOff>
      <xdr:row>24</xdr:row>
      <xdr:rowOff>46051</xdr:rowOff>
    </xdr:to>
    <xdr:cxnSp macro="">
      <xdr:nvCxnSpPr>
        <xdr:cNvPr id="123" name="Connecteur : en angle 122">
          <a:extLst>
            <a:ext uri="{FF2B5EF4-FFF2-40B4-BE49-F238E27FC236}">
              <a16:creationId xmlns:a16="http://schemas.microsoft.com/office/drawing/2014/main" id="{49169979-C740-4A64-A0AD-04A47EA6BC33}"/>
            </a:ext>
          </a:extLst>
        </xdr:cNvPr>
        <xdr:cNvCxnSpPr>
          <a:stCxn id="42" idx="1"/>
          <a:endCxn id="5" idx="2"/>
        </xdr:cNvCxnSpPr>
      </xdr:nvCxnSpPr>
      <xdr:spPr bwMode="auto">
        <a:xfrm rot="10800000">
          <a:off x="6427224" y="2589635"/>
          <a:ext cx="115438" cy="146519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257464</xdr:colOff>
      <xdr:row>15</xdr:row>
      <xdr:rowOff>69557</xdr:rowOff>
    </xdr:from>
    <xdr:to>
      <xdr:col>11</xdr:col>
      <xdr:colOff>360825</xdr:colOff>
      <xdr:row>17</xdr:row>
      <xdr:rowOff>33448</xdr:rowOff>
    </xdr:to>
    <xdr:cxnSp macro="">
      <xdr:nvCxnSpPr>
        <xdr:cNvPr id="127" name="Connecteur : en angle 126">
          <a:extLst>
            <a:ext uri="{FF2B5EF4-FFF2-40B4-BE49-F238E27FC236}">
              <a16:creationId xmlns:a16="http://schemas.microsoft.com/office/drawing/2014/main" id="{B5453861-C295-4C93-B22B-83DE66936918}"/>
            </a:ext>
          </a:extLst>
        </xdr:cNvPr>
        <xdr:cNvCxnSpPr>
          <a:stCxn id="25" idx="1"/>
          <a:endCxn id="24" idx="2"/>
        </xdr:cNvCxnSpPr>
      </xdr:nvCxnSpPr>
      <xdr:spPr bwMode="auto">
        <a:xfrm rot="10800000">
          <a:off x="8188890" y="2587470"/>
          <a:ext cx="103361" cy="295195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124611</xdr:colOff>
      <xdr:row>0</xdr:row>
      <xdr:rowOff>78889</xdr:rowOff>
    </xdr:from>
    <xdr:to>
      <xdr:col>9</xdr:col>
      <xdr:colOff>762000</xdr:colOff>
      <xdr:row>2</xdr:row>
      <xdr:rowOff>71265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238911" y="78889"/>
          <a:ext cx="691626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Work Breakdown Structure (WBS)</a:t>
          </a:r>
        </a:p>
      </xdr:txBody>
    </xdr:sp>
    <xdr:clientData/>
  </xdr:twoCellAnchor>
  <xdr:twoCellAnchor>
    <xdr:from>
      <xdr:col>5</xdr:col>
      <xdr:colOff>679967</xdr:colOff>
      <xdr:row>8</xdr:row>
      <xdr:rowOff>35600</xdr:rowOff>
    </xdr:from>
    <xdr:to>
      <xdr:col>7</xdr:col>
      <xdr:colOff>675772</xdr:colOff>
      <xdr:row>10</xdr:row>
      <xdr:rowOff>45242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3827027" y="1892975"/>
          <a:ext cx="151216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Projet</a:t>
          </a:r>
        </a:p>
      </xdr:txBody>
    </xdr:sp>
    <xdr:clientData/>
  </xdr:twoCellAnchor>
  <xdr:twoCellAnchor>
    <xdr:from>
      <xdr:col>3</xdr:col>
      <xdr:colOff>198125</xdr:colOff>
      <xdr:row>13</xdr:row>
      <xdr:rowOff>6914</xdr:rowOff>
    </xdr:from>
    <xdr:to>
      <xdr:col>4</xdr:col>
      <xdr:colOff>603513</xdr:colOff>
      <xdr:row>15</xdr:row>
      <xdr:rowOff>15983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828805" y="2721539"/>
          <a:ext cx="1152128" cy="3596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WP1 Pilotage  Projet</a:t>
          </a:r>
        </a:p>
      </xdr:txBody>
    </xdr:sp>
    <xdr:clientData/>
  </xdr:twoCellAnchor>
  <xdr:twoCellAnchor>
    <xdr:from>
      <xdr:col>6</xdr:col>
      <xdr:colOff>295380</xdr:colOff>
      <xdr:row>14</xdr:row>
      <xdr:rowOff>62541</xdr:rowOff>
    </xdr:from>
    <xdr:to>
      <xdr:col>7</xdr:col>
      <xdr:colOff>711703</xdr:colOff>
      <xdr:row>16</xdr:row>
      <xdr:rowOff>79681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4219680" y="2491416"/>
          <a:ext cx="1178323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WP3 développement</a:t>
          </a:r>
        </a:p>
      </xdr:txBody>
    </xdr:sp>
    <xdr:clientData/>
  </xdr:twoCellAnchor>
  <xdr:twoCellAnchor>
    <xdr:from>
      <xdr:col>4</xdr:col>
      <xdr:colOff>4569</xdr:colOff>
      <xdr:row>10</xdr:row>
      <xdr:rowOff>45120</xdr:rowOff>
    </xdr:from>
    <xdr:to>
      <xdr:col>6</xdr:col>
      <xdr:colOff>681660</xdr:colOff>
      <xdr:row>13</xdr:row>
      <xdr:rowOff>7041</xdr:rowOff>
    </xdr:to>
    <xdr:cxnSp macro="">
      <xdr:nvCxnSpPr>
        <xdr:cNvPr id="57" name="Connecteur en angle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CxnSpPr>
          <a:stCxn id="54" idx="0"/>
          <a:endCxn id="53" idx="2"/>
        </xdr:cNvCxnSpPr>
      </xdr:nvCxnSpPr>
      <xdr:spPr>
        <a:xfrm rot="5400000" flipH="1" flipV="1">
          <a:off x="3259728" y="1398156"/>
          <a:ext cx="468524" cy="2178242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677871</xdr:colOff>
      <xdr:row>10</xdr:row>
      <xdr:rowOff>45242</xdr:rowOff>
    </xdr:from>
    <xdr:to>
      <xdr:col>7</xdr:col>
      <xdr:colOff>122543</xdr:colOff>
      <xdr:row>14</xdr:row>
      <xdr:rowOff>62541</xdr:rowOff>
    </xdr:to>
    <xdr:cxnSp macro="">
      <xdr:nvCxnSpPr>
        <xdr:cNvPr id="59" name="Connecteur en angl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CxnSpPr>
          <a:stCxn id="56" idx="0"/>
          <a:endCxn id="53" idx="2"/>
        </xdr:cNvCxnSpPr>
      </xdr:nvCxnSpPr>
      <xdr:spPr>
        <a:xfrm rot="16200000" flipV="1">
          <a:off x="4353957" y="2036531"/>
          <a:ext cx="703099" cy="20667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676517</xdr:colOff>
      <xdr:row>5</xdr:row>
      <xdr:rowOff>9525</xdr:rowOff>
    </xdr:from>
    <xdr:to>
      <xdr:col>7</xdr:col>
      <xdr:colOff>754723</xdr:colOff>
      <xdr:row>7</xdr:row>
      <xdr:rowOff>48386</xdr:rowOff>
    </xdr:to>
    <xdr:sp macro="" textlink="">
      <xdr:nvSpPr>
        <xdr:cNvPr id="60" name="ZoneTexte 3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3930257" y="657225"/>
          <a:ext cx="1647926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/>
            <a:t>WBS (exemple)</a:t>
          </a:r>
        </a:p>
      </xdr:txBody>
    </xdr:sp>
    <xdr:clientData/>
  </xdr:twoCellAnchor>
  <xdr:twoCellAnchor>
    <xdr:from>
      <xdr:col>4</xdr:col>
      <xdr:colOff>228213</xdr:colOff>
      <xdr:row>15</xdr:row>
      <xdr:rowOff>167233</xdr:rowOff>
    </xdr:from>
    <xdr:to>
      <xdr:col>5</xdr:col>
      <xdr:colOff>625971</xdr:colOff>
      <xdr:row>18</xdr:row>
      <xdr:rowOff>12923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2620893" y="3224758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Structuration projet</a:t>
          </a:r>
        </a:p>
      </xdr:txBody>
    </xdr:sp>
    <xdr:clientData/>
  </xdr:twoCellAnchor>
  <xdr:twoCellAnchor>
    <xdr:from>
      <xdr:col>4</xdr:col>
      <xdr:colOff>228213</xdr:colOff>
      <xdr:row>21</xdr:row>
      <xdr:rowOff>146645</xdr:rowOff>
    </xdr:from>
    <xdr:to>
      <xdr:col>5</xdr:col>
      <xdr:colOff>625971</xdr:colOff>
      <xdr:row>23</xdr:row>
      <xdr:rowOff>163785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/>
      </xdr:nvSpPr>
      <xdr:spPr>
        <a:xfrm>
          <a:off x="2620893" y="4232870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Bilan Projet</a:t>
          </a:r>
        </a:p>
      </xdr:txBody>
    </xdr:sp>
    <xdr:clientData/>
  </xdr:twoCellAnchor>
  <xdr:twoCellAnchor>
    <xdr:from>
      <xdr:col>4</xdr:col>
      <xdr:colOff>228213</xdr:colOff>
      <xdr:row>18</xdr:row>
      <xdr:rowOff>156939</xdr:rowOff>
    </xdr:from>
    <xdr:to>
      <xdr:col>5</xdr:col>
      <xdr:colOff>625971</xdr:colOff>
      <xdr:row>21</xdr:row>
      <xdr:rowOff>2629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/>
      </xdr:nvSpPr>
      <xdr:spPr>
        <a:xfrm>
          <a:off x="2620893" y="3728814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Suivi Projet</a:t>
          </a:r>
        </a:p>
      </xdr:txBody>
    </xdr:sp>
    <xdr:clientData/>
  </xdr:twoCellAnchor>
  <xdr:twoCellAnchor>
    <xdr:from>
      <xdr:col>4</xdr:col>
      <xdr:colOff>4569</xdr:colOff>
      <xdr:row>15</xdr:row>
      <xdr:rowOff>16015</xdr:rowOff>
    </xdr:from>
    <xdr:to>
      <xdr:col>4</xdr:col>
      <xdr:colOff>228042</xdr:colOff>
      <xdr:row>17</xdr:row>
      <xdr:rowOff>4440</xdr:rowOff>
    </xdr:to>
    <xdr:cxnSp macro="">
      <xdr:nvCxnSpPr>
        <xdr:cNvPr id="64" name="Connecteur en angle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CxnSpPr>
          <a:stCxn id="61" idx="1"/>
          <a:endCxn id="54" idx="2"/>
        </xdr:cNvCxnSpPr>
      </xdr:nvCxnSpPr>
      <xdr:spPr>
        <a:xfrm rot="10800000">
          <a:off x="2404869" y="3081160"/>
          <a:ext cx="216024" cy="323618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4569</xdr:colOff>
      <xdr:row>15</xdr:row>
      <xdr:rowOff>16015</xdr:rowOff>
    </xdr:from>
    <xdr:to>
      <xdr:col>4</xdr:col>
      <xdr:colOff>228042</xdr:colOff>
      <xdr:row>22</xdr:row>
      <xdr:rowOff>155227</xdr:rowOff>
    </xdr:to>
    <xdr:cxnSp macro="">
      <xdr:nvCxnSpPr>
        <xdr:cNvPr id="65" name="Connecteur en angle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CxnSpPr>
          <a:stCxn id="62" idx="1"/>
          <a:endCxn id="54" idx="2"/>
        </xdr:cNvCxnSpPr>
      </xdr:nvCxnSpPr>
      <xdr:spPr>
        <a:xfrm rot="10800000">
          <a:off x="2404869" y="3081160"/>
          <a:ext cx="216024" cy="133173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4569</xdr:colOff>
      <xdr:row>15</xdr:row>
      <xdr:rowOff>16015</xdr:rowOff>
    </xdr:from>
    <xdr:to>
      <xdr:col>4</xdr:col>
      <xdr:colOff>228042</xdr:colOff>
      <xdr:row>19</xdr:row>
      <xdr:rowOff>165553</xdr:rowOff>
    </xdr:to>
    <xdr:cxnSp macro="">
      <xdr:nvCxnSpPr>
        <xdr:cNvPr id="66" name="Connecteur en angle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CxnSpPr>
          <a:stCxn id="63" idx="1"/>
          <a:endCxn id="54" idx="2"/>
        </xdr:cNvCxnSpPr>
      </xdr:nvCxnSpPr>
      <xdr:spPr>
        <a:xfrm rot="10800000">
          <a:off x="2404869" y="3081160"/>
          <a:ext cx="216024" cy="827674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64408</xdr:colOff>
      <xdr:row>22</xdr:row>
      <xdr:rowOff>138411</xdr:rowOff>
    </xdr:from>
    <xdr:to>
      <xdr:col>10</xdr:col>
      <xdr:colOff>480731</xdr:colOff>
      <xdr:row>24</xdr:row>
      <xdr:rowOff>155551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>
        <a:xfrm>
          <a:off x="6274708" y="4396086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Couche 2</a:t>
          </a:r>
        </a:p>
      </xdr:txBody>
    </xdr:sp>
    <xdr:clientData/>
  </xdr:twoCellAnchor>
  <xdr:twoCellAnchor>
    <xdr:from>
      <xdr:col>9</xdr:col>
      <xdr:colOff>64408</xdr:colOff>
      <xdr:row>16</xdr:row>
      <xdr:rowOff>139799</xdr:rowOff>
    </xdr:from>
    <xdr:to>
      <xdr:col>10</xdr:col>
      <xdr:colOff>480731</xdr:colOff>
      <xdr:row>18</xdr:row>
      <xdr:rowOff>156939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/>
      </xdr:nvSpPr>
      <xdr:spPr>
        <a:xfrm>
          <a:off x="6274708" y="3368774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Makefile</a:t>
          </a:r>
        </a:p>
      </xdr:txBody>
    </xdr:sp>
    <xdr:clientData/>
  </xdr:twoCellAnchor>
  <xdr:twoCellAnchor>
    <xdr:from>
      <xdr:col>9</xdr:col>
      <xdr:colOff>64408</xdr:colOff>
      <xdr:row>19</xdr:row>
      <xdr:rowOff>89765</xdr:rowOff>
    </xdr:from>
    <xdr:to>
      <xdr:col>10</xdr:col>
      <xdr:colOff>480731</xdr:colOff>
      <xdr:row>21</xdr:row>
      <xdr:rowOff>114566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6274708" y="3840710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Couche 1</a:t>
          </a:r>
        </a:p>
      </xdr:txBody>
    </xdr:sp>
    <xdr:clientData/>
  </xdr:twoCellAnchor>
  <xdr:twoCellAnchor>
    <xdr:from>
      <xdr:col>7</xdr:col>
      <xdr:colOff>122542</xdr:colOff>
      <xdr:row>16</xdr:row>
      <xdr:rowOff>79681</xdr:rowOff>
    </xdr:from>
    <xdr:to>
      <xdr:col>9</xdr:col>
      <xdr:colOff>64408</xdr:colOff>
      <xdr:row>17</xdr:row>
      <xdr:rowOff>148369</xdr:rowOff>
    </xdr:to>
    <xdr:cxnSp macro="">
      <xdr:nvCxnSpPr>
        <xdr:cNvPr id="73" name="Connecteur en angle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CxnSpPr>
          <a:stCxn id="70" idx="1"/>
          <a:endCxn id="56" idx="2"/>
        </xdr:cNvCxnSpPr>
      </xdr:nvCxnSpPr>
      <xdr:spPr>
        <a:xfrm rot="10800000">
          <a:off x="4808842" y="2851456"/>
          <a:ext cx="1465866" cy="240138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122542</xdr:colOff>
      <xdr:row>16</xdr:row>
      <xdr:rowOff>79682</xdr:rowOff>
    </xdr:from>
    <xdr:to>
      <xdr:col>9</xdr:col>
      <xdr:colOff>64408</xdr:colOff>
      <xdr:row>20</xdr:row>
      <xdr:rowOff>102167</xdr:rowOff>
    </xdr:to>
    <xdr:cxnSp macro="">
      <xdr:nvCxnSpPr>
        <xdr:cNvPr id="75" name="Connecteur en angle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CxnSpPr>
          <a:stCxn id="71" idx="1"/>
          <a:endCxn id="56" idx="2"/>
        </xdr:cNvCxnSpPr>
      </xdr:nvCxnSpPr>
      <xdr:spPr>
        <a:xfrm rot="10800000">
          <a:off x="4808842" y="2851457"/>
          <a:ext cx="1465866" cy="70828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122542</xdr:colOff>
      <xdr:row>16</xdr:row>
      <xdr:rowOff>79681</xdr:rowOff>
    </xdr:from>
    <xdr:to>
      <xdr:col>9</xdr:col>
      <xdr:colOff>64408</xdr:colOff>
      <xdr:row>23</xdr:row>
      <xdr:rowOff>146981</xdr:rowOff>
    </xdr:to>
    <xdr:cxnSp macro="">
      <xdr:nvCxnSpPr>
        <xdr:cNvPr id="76" name="Connecteur en angle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CxnSpPr>
          <a:stCxn id="69" idx="1"/>
          <a:endCxn id="56" idx="2"/>
        </xdr:cNvCxnSpPr>
      </xdr:nvCxnSpPr>
      <xdr:spPr>
        <a:xfrm rot="10800000">
          <a:off x="4808842" y="2851456"/>
          <a:ext cx="1465866" cy="126745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443865</xdr:colOff>
      <xdr:row>13</xdr:row>
      <xdr:rowOff>11939</xdr:rowOff>
    </xdr:from>
    <xdr:to>
      <xdr:col>3</xdr:col>
      <xdr:colOff>56830</xdr:colOff>
      <xdr:row>15</xdr:row>
      <xdr:rowOff>36312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>
        <a:xfrm>
          <a:off x="542925" y="2734184"/>
          <a:ext cx="1152128" cy="3596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fr-FR" sz="1100">
              <a:solidFill>
                <a:schemeClr val="tx1"/>
              </a:solidFill>
            </a:rPr>
            <a:t>WP0 Capture Besoin</a:t>
          </a:r>
        </a:p>
      </xdr:txBody>
    </xdr:sp>
    <xdr:clientData/>
  </xdr:twoCellAnchor>
  <xdr:twoCellAnchor>
    <xdr:from>
      <xdr:col>2</xdr:col>
      <xdr:colOff>250310</xdr:colOff>
      <xdr:row>10</xdr:row>
      <xdr:rowOff>45120</xdr:rowOff>
    </xdr:from>
    <xdr:to>
      <xdr:col>6</xdr:col>
      <xdr:colOff>681659</xdr:colOff>
      <xdr:row>13</xdr:row>
      <xdr:rowOff>11939</xdr:rowOff>
    </xdr:to>
    <xdr:cxnSp macro="">
      <xdr:nvCxnSpPr>
        <xdr:cNvPr id="78" name="Connecteur en angle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CxnSpPr>
          <a:stCxn id="77" idx="0"/>
          <a:endCxn id="53" idx="2"/>
        </xdr:cNvCxnSpPr>
      </xdr:nvCxnSpPr>
      <xdr:spPr>
        <a:xfrm rot="5400000" flipH="1" flipV="1">
          <a:off x="2610466" y="761539"/>
          <a:ext cx="481169" cy="346412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64408</xdr:colOff>
      <xdr:row>25</xdr:row>
      <xdr:rowOff>128886</xdr:rowOff>
    </xdr:from>
    <xdr:to>
      <xdr:col>10</xdr:col>
      <xdr:colOff>480731</xdr:colOff>
      <xdr:row>27</xdr:row>
      <xdr:rowOff>146026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E97DE6D9-28D4-42F4-86A0-C4246D51E8CA}"/>
            </a:ext>
          </a:extLst>
        </xdr:cNvPr>
        <xdr:cNvSpPr/>
      </xdr:nvSpPr>
      <xdr:spPr>
        <a:xfrm>
          <a:off x="6274708" y="4443711"/>
          <a:ext cx="1178323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Couche 3</a:t>
          </a:r>
        </a:p>
      </xdr:txBody>
    </xdr:sp>
    <xdr:clientData/>
  </xdr:twoCellAnchor>
  <xdr:twoCellAnchor>
    <xdr:from>
      <xdr:col>9</xdr:col>
      <xdr:colOff>73933</xdr:colOff>
      <xdr:row>28</xdr:row>
      <xdr:rowOff>119361</xdr:rowOff>
    </xdr:from>
    <xdr:to>
      <xdr:col>10</xdr:col>
      <xdr:colOff>490256</xdr:colOff>
      <xdr:row>29</xdr:row>
      <xdr:rowOff>107926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1A110948-1611-4D8A-9EA4-999B02264AAB}"/>
            </a:ext>
          </a:extLst>
        </xdr:cNvPr>
        <xdr:cNvSpPr/>
      </xdr:nvSpPr>
      <xdr:spPr>
        <a:xfrm>
          <a:off x="6284233" y="4948536"/>
          <a:ext cx="1178323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Couche 4</a:t>
          </a:r>
        </a:p>
      </xdr:txBody>
    </xdr:sp>
    <xdr:clientData/>
  </xdr:twoCellAnchor>
  <xdr:twoCellAnchor>
    <xdr:from>
      <xdr:col>9</xdr:col>
      <xdr:colOff>73933</xdr:colOff>
      <xdr:row>30</xdr:row>
      <xdr:rowOff>24111</xdr:rowOff>
    </xdr:from>
    <xdr:to>
      <xdr:col>10</xdr:col>
      <xdr:colOff>490256</xdr:colOff>
      <xdr:row>32</xdr:row>
      <xdr:rowOff>41251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A3811BEF-2BCA-4E5C-932B-0986F032BA00}"/>
            </a:ext>
          </a:extLst>
        </xdr:cNvPr>
        <xdr:cNvSpPr/>
      </xdr:nvSpPr>
      <xdr:spPr>
        <a:xfrm>
          <a:off x="6284233" y="5396211"/>
          <a:ext cx="1178323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Couche 5</a:t>
          </a:r>
        </a:p>
      </xdr:txBody>
    </xdr:sp>
    <xdr:clientData/>
  </xdr:twoCellAnchor>
  <xdr:twoCellAnchor>
    <xdr:from>
      <xdr:col>9</xdr:col>
      <xdr:colOff>64408</xdr:colOff>
      <xdr:row>33</xdr:row>
      <xdr:rowOff>52686</xdr:rowOff>
    </xdr:from>
    <xdr:to>
      <xdr:col>10</xdr:col>
      <xdr:colOff>480731</xdr:colOff>
      <xdr:row>35</xdr:row>
      <xdr:rowOff>79351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D982D52-AFB8-4DC7-A65D-6E33A1A5DF37}"/>
            </a:ext>
          </a:extLst>
        </xdr:cNvPr>
        <xdr:cNvSpPr/>
      </xdr:nvSpPr>
      <xdr:spPr>
        <a:xfrm>
          <a:off x="6274708" y="5939136"/>
          <a:ext cx="1178323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Installeur</a:t>
          </a:r>
        </a:p>
      </xdr:txBody>
    </xdr:sp>
    <xdr:clientData/>
  </xdr:twoCellAnchor>
  <xdr:twoCellAnchor>
    <xdr:from>
      <xdr:col>9</xdr:col>
      <xdr:colOff>83458</xdr:colOff>
      <xdr:row>36</xdr:row>
      <xdr:rowOff>90786</xdr:rowOff>
    </xdr:from>
    <xdr:to>
      <xdr:col>10</xdr:col>
      <xdr:colOff>499781</xdr:colOff>
      <xdr:row>38</xdr:row>
      <xdr:rowOff>126976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B895A212-164C-43C3-B1AF-C6596B0B14EC}"/>
            </a:ext>
          </a:extLst>
        </xdr:cNvPr>
        <xdr:cNvSpPr/>
      </xdr:nvSpPr>
      <xdr:spPr>
        <a:xfrm>
          <a:off x="6293758" y="6472536"/>
          <a:ext cx="1178323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Outil d'analyse système</a:t>
          </a:r>
        </a:p>
      </xdr:txBody>
    </xdr:sp>
    <xdr:clientData/>
  </xdr:twoCellAnchor>
  <xdr:twoCellAnchor>
    <xdr:from>
      <xdr:col>7</xdr:col>
      <xdr:colOff>122542</xdr:colOff>
      <xdr:row>16</xdr:row>
      <xdr:rowOff>79682</xdr:rowOff>
    </xdr:from>
    <xdr:to>
      <xdr:col>9</xdr:col>
      <xdr:colOff>64408</xdr:colOff>
      <xdr:row>26</xdr:row>
      <xdr:rowOff>137457</xdr:rowOff>
    </xdr:to>
    <xdr:cxnSp macro="">
      <xdr:nvCxnSpPr>
        <xdr:cNvPr id="35" name="Connecteur en angle 75">
          <a:extLst>
            <a:ext uri="{FF2B5EF4-FFF2-40B4-BE49-F238E27FC236}">
              <a16:creationId xmlns:a16="http://schemas.microsoft.com/office/drawing/2014/main" id="{A9118682-4FC7-4F2F-90C2-C2D7087EF254}"/>
            </a:ext>
          </a:extLst>
        </xdr:cNvPr>
        <xdr:cNvCxnSpPr>
          <a:stCxn id="29" idx="1"/>
          <a:endCxn id="56" idx="2"/>
        </xdr:cNvCxnSpPr>
      </xdr:nvCxnSpPr>
      <xdr:spPr>
        <a:xfrm rot="10800000">
          <a:off x="4808842" y="2851457"/>
          <a:ext cx="1465866" cy="17722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122543</xdr:colOff>
      <xdr:row>16</xdr:row>
      <xdr:rowOff>79681</xdr:rowOff>
    </xdr:from>
    <xdr:to>
      <xdr:col>9</xdr:col>
      <xdr:colOff>73934</xdr:colOff>
      <xdr:row>28</xdr:row>
      <xdr:rowOff>299381</xdr:rowOff>
    </xdr:to>
    <xdr:cxnSp macro="">
      <xdr:nvCxnSpPr>
        <xdr:cNvPr id="38" name="Connecteur en angle 75">
          <a:extLst>
            <a:ext uri="{FF2B5EF4-FFF2-40B4-BE49-F238E27FC236}">
              <a16:creationId xmlns:a16="http://schemas.microsoft.com/office/drawing/2014/main" id="{DF4AA0F4-1BBD-4BB8-9067-E1D69D3110F2}"/>
            </a:ext>
          </a:extLst>
        </xdr:cNvPr>
        <xdr:cNvCxnSpPr>
          <a:stCxn id="30" idx="1"/>
          <a:endCxn id="56" idx="2"/>
        </xdr:cNvCxnSpPr>
      </xdr:nvCxnSpPr>
      <xdr:spPr>
        <a:xfrm rot="10800000">
          <a:off x="4808843" y="2851456"/>
          <a:ext cx="1475391" cy="22771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122543</xdr:colOff>
      <xdr:row>16</xdr:row>
      <xdr:rowOff>79682</xdr:rowOff>
    </xdr:from>
    <xdr:to>
      <xdr:col>9</xdr:col>
      <xdr:colOff>73934</xdr:colOff>
      <xdr:row>31</xdr:row>
      <xdr:rowOff>32682</xdr:rowOff>
    </xdr:to>
    <xdr:cxnSp macro="">
      <xdr:nvCxnSpPr>
        <xdr:cNvPr id="41" name="Connecteur en angle 75">
          <a:extLst>
            <a:ext uri="{FF2B5EF4-FFF2-40B4-BE49-F238E27FC236}">
              <a16:creationId xmlns:a16="http://schemas.microsoft.com/office/drawing/2014/main" id="{31D0760B-A77D-4592-B65A-6FBEE013A052}"/>
            </a:ext>
          </a:extLst>
        </xdr:cNvPr>
        <xdr:cNvCxnSpPr>
          <a:stCxn id="31" idx="1"/>
          <a:endCxn id="56" idx="2"/>
        </xdr:cNvCxnSpPr>
      </xdr:nvCxnSpPr>
      <xdr:spPr>
        <a:xfrm rot="10800000">
          <a:off x="4808843" y="2851457"/>
          <a:ext cx="1475391" cy="2724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122542</xdr:colOff>
      <xdr:row>16</xdr:row>
      <xdr:rowOff>79681</xdr:rowOff>
    </xdr:from>
    <xdr:to>
      <xdr:col>9</xdr:col>
      <xdr:colOff>83458</xdr:colOff>
      <xdr:row>37</xdr:row>
      <xdr:rowOff>108881</xdr:rowOff>
    </xdr:to>
    <xdr:cxnSp macro="">
      <xdr:nvCxnSpPr>
        <xdr:cNvPr id="43" name="Connecteur en angle 75">
          <a:extLst>
            <a:ext uri="{FF2B5EF4-FFF2-40B4-BE49-F238E27FC236}">
              <a16:creationId xmlns:a16="http://schemas.microsoft.com/office/drawing/2014/main" id="{712D6E1A-38F7-4747-A044-F3DE5CB21CDC}"/>
            </a:ext>
          </a:extLst>
        </xdr:cNvPr>
        <xdr:cNvCxnSpPr>
          <a:stCxn id="33" idx="1"/>
          <a:endCxn id="56" idx="2"/>
        </xdr:cNvCxnSpPr>
      </xdr:nvCxnSpPr>
      <xdr:spPr>
        <a:xfrm rot="10800000">
          <a:off x="4808842" y="2851456"/>
          <a:ext cx="1484916" cy="38011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122542</xdr:colOff>
      <xdr:row>16</xdr:row>
      <xdr:rowOff>79681</xdr:rowOff>
    </xdr:from>
    <xdr:to>
      <xdr:col>9</xdr:col>
      <xdr:colOff>64408</xdr:colOff>
      <xdr:row>34</xdr:row>
      <xdr:rowOff>61256</xdr:rowOff>
    </xdr:to>
    <xdr:cxnSp macro="">
      <xdr:nvCxnSpPr>
        <xdr:cNvPr id="45" name="Connecteur en angle 75">
          <a:extLst>
            <a:ext uri="{FF2B5EF4-FFF2-40B4-BE49-F238E27FC236}">
              <a16:creationId xmlns:a16="http://schemas.microsoft.com/office/drawing/2014/main" id="{BDED2439-CE51-4DF3-B9FD-199F7CDD221A}"/>
            </a:ext>
          </a:extLst>
        </xdr:cNvPr>
        <xdr:cNvCxnSpPr>
          <a:stCxn id="32" idx="1"/>
          <a:endCxn id="56" idx="2"/>
        </xdr:cNvCxnSpPr>
      </xdr:nvCxnSpPr>
      <xdr:spPr>
        <a:xfrm rot="10800000">
          <a:off x="4808842" y="2851456"/>
          <a:ext cx="1465866" cy="32677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657330</xdr:colOff>
      <xdr:row>10</xdr:row>
      <xdr:rowOff>119688</xdr:rowOff>
    </xdr:from>
    <xdr:to>
      <xdr:col>11</xdr:col>
      <xdr:colOff>311653</xdr:colOff>
      <xdr:row>12</xdr:row>
      <xdr:rowOff>136827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9E90D8DD-CBE5-4F66-A9B8-56769AF8E6B2}"/>
            </a:ext>
          </a:extLst>
        </xdr:cNvPr>
        <xdr:cNvSpPr/>
      </xdr:nvSpPr>
      <xdr:spPr>
        <a:xfrm>
          <a:off x="6865389" y="1822982"/>
          <a:ext cx="1178323" cy="35331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WP4 Documentation</a:t>
          </a:r>
        </a:p>
      </xdr:txBody>
    </xdr:sp>
    <xdr:clientData/>
  </xdr:twoCellAnchor>
  <xdr:twoCellAnchor>
    <xdr:from>
      <xdr:col>6</xdr:col>
      <xdr:colOff>677870</xdr:colOff>
      <xdr:row>10</xdr:row>
      <xdr:rowOff>45242</xdr:rowOff>
    </xdr:from>
    <xdr:to>
      <xdr:col>9</xdr:col>
      <xdr:colOff>657330</xdr:colOff>
      <xdr:row>11</xdr:row>
      <xdr:rowOff>128258</xdr:rowOff>
    </xdr:to>
    <xdr:cxnSp macro="">
      <xdr:nvCxnSpPr>
        <xdr:cNvPr id="80" name="Connecteur en angle 58">
          <a:extLst>
            <a:ext uri="{FF2B5EF4-FFF2-40B4-BE49-F238E27FC236}">
              <a16:creationId xmlns:a16="http://schemas.microsoft.com/office/drawing/2014/main" id="{9F9E708C-65E8-437D-B1CA-909B98604943}"/>
            </a:ext>
          </a:extLst>
        </xdr:cNvPr>
        <xdr:cNvCxnSpPr>
          <a:stCxn id="79" idx="1"/>
          <a:endCxn id="53" idx="2"/>
        </xdr:cNvCxnSpPr>
      </xdr:nvCxnSpPr>
      <xdr:spPr>
        <a:xfrm rot="10800000">
          <a:off x="4599929" y="1748536"/>
          <a:ext cx="2265460" cy="251104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437031</xdr:colOff>
      <xdr:row>0</xdr:row>
      <xdr:rowOff>56029</xdr:rowOff>
    </xdr:from>
    <xdr:to>
      <xdr:col>8</xdr:col>
      <xdr:colOff>662940</xdr:colOff>
      <xdr:row>2</xdr:row>
      <xdr:rowOff>48405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551331" y="56029"/>
          <a:ext cx="792972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 Initial</a:t>
          </a:r>
        </a:p>
      </xdr:txBody>
    </xdr:sp>
    <xdr:clientData/>
  </xdr:twoCellAnchor>
  <xdr:twoCellAnchor editAs="oneCell">
    <xdr:from>
      <xdr:col>1</xdr:col>
      <xdr:colOff>0</xdr:colOff>
      <xdr:row>3</xdr:row>
      <xdr:rowOff>150471</xdr:rowOff>
    </xdr:from>
    <xdr:to>
      <xdr:col>19</xdr:col>
      <xdr:colOff>445027</xdr:colOff>
      <xdr:row>45</xdr:row>
      <xdr:rowOff>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8C82E88-22E9-4B9C-BB8C-62076234C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36" y="704653"/>
          <a:ext cx="18254353" cy="702618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1899733</xdr:colOff>
      <xdr:row>0</xdr:row>
      <xdr:rowOff>130549</xdr:rowOff>
    </xdr:from>
    <xdr:to>
      <xdr:col>1</xdr:col>
      <xdr:colOff>3885133</xdr:colOff>
      <xdr:row>2</xdr:row>
      <xdr:rowOff>126657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 bwMode="auto">
        <a:xfrm>
          <a:off x="1899733" y="130549"/>
          <a:ext cx="8062350" cy="377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Historique des principaux évènements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1" name="AutoShape 1">
          <a:extLst>
            <a:ext uri="{FF2B5EF4-FFF2-40B4-BE49-F238E27FC236}">
              <a16:creationId xmlns:a16="http://schemas.microsoft.com/office/drawing/2014/main" id="{00000000-0008-0000-0900-000099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2" name="AutoShape 2">
          <a:extLst>
            <a:ext uri="{FF2B5EF4-FFF2-40B4-BE49-F238E27FC236}">
              <a16:creationId xmlns:a16="http://schemas.microsoft.com/office/drawing/2014/main" id="{00000000-0008-0000-0900-00009A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3" name="AutoShape 3">
          <a:extLst>
            <a:ext uri="{FF2B5EF4-FFF2-40B4-BE49-F238E27FC236}">
              <a16:creationId xmlns:a16="http://schemas.microsoft.com/office/drawing/2014/main" id="{00000000-0008-0000-0900-00009B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4" name="AutoShape 4">
          <a:extLst>
            <a:ext uri="{FF2B5EF4-FFF2-40B4-BE49-F238E27FC236}">
              <a16:creationId xmlns:a16="http://schemas.microsoft.com/office/drawing/2014/main" id="{00000000-0008-0000-0900-00009C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5" name="AutoShape 5">
          <a:extLst>
            <a:ext uri="{FF2B5EF4-FFF2-40B4-BE49-F238E27FC236}">
              <a16:creationId xmlns:a16="http://schemas.microsoft.com/office/drawing/2014/main" id="{00000000-0008-0000-0900-00009D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6" name="AutoShape 6">
          <a:extLst>
            <a:ext uri="{FF2B5EF4-FFF2-40B4-BE49-F238E27FC236}">
              <a16:creationId xmlns:a16="http://schemas.microsoft.com/office/drawing/2014/main" id="{00000000-0008-0000-0900-00009E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7" name="AutoShape 10">
          <a:extLst>
            <a:ext uri="{FF2B5EF4-FFF2-40B4-BE49-F238E27FC236}">
              <a16:creationId xmlns:a16="http://schemas.microsoft.com/office/drawing/2014/main" id="{00000000-0008-0000-0900-00009F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8" name="AutoShape 11">
          <a:extLst>
            <a:ext uri="{FF2B5EF4-FFF2-40B4-BE49-F238E27FC236}">
              <a16:creationId xmlns:a16="http://schemas.microsoft.com/office/drawing/2014/main" id="{00000000-0008-0000-0900-0000A0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9" name="AutoShape 12">
          <a:extLst>
            <a:ext uri="{FF2B5EF4-FFF2-40B4-BE49-F238E27FC236}">
              <a16:creationId xmlns:a16="http://schemas.microsoft.com/office/drawing/2014/main" id="{00000000-0008-0000-0900-0000A1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0" name="AutoShape 13">
          <a:extLst>
            <a:ext uri="{FF2B5EF4-FFF2-40B4-BE49-F238E27FC236}">
              <a16:creationId xmlns:a16="http://schemas.microsoft.com/office/drawing/2014/main" id="{00000000-0008-0000-0900-0000A2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1" name="AutoShape 14">
          <a:extLst>
            <a:ext uri="{FF2B5EF4-FFF2-40B4-BE49-F238E27FC236}">
              <a16:creationId xmlns:a16="http://schemas.microsoft.com/office/drawing/2014/main" id="{00000000-0008-0000-0900-0000A3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2" name="AutoShape 15">
          <a:extLst>
            <a:ext uri="{FF2B5EF4-FFF2-40B4-BE49-F238E27FC236}">
              <a16:creationId xmlns:a16="http://schemas.microsoft.com/office/drawing/2014/main" id="{00000000-0008-0000-0900-0000A4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107156</xdr:colOff>
      <xdr:row>1</xdr:row>
      <xdr:rowOff>154781</xdr:rowOff>
    </xdr:from>
    <xdr:to>
      <xdr:col>13</xdr:col>
      <xdr:colOff>190499</xdr:colOff>
      <xdr:row>8</xdr:row>
      <xdr:rowOff>23813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>
          <a:off x="15037594" y="321469"/>
          <a:ext cx="3131343" cy="1214438"/>
        </a:xfrm>
        <a:prstGeom prst="wedgeRoundRectCallout">
          <a:avLst>
            <a:gd name="adj1" fmla="val -166825"/>
            <a:gd name="adj2" fmla="val -1189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Identifiez les  livrables (élément de configurations (documents, produits, ...) que vous devez livrer à votre client). Au fur et à mesure de l'avancée du projet indiquez leur état à la date courante du tableau de bord.</a:t>
          </a:r>
        </a:p>
        <a:p>
          <a:endParaRPr lang="fr-FR" sz="1100">
            <a:effectLst/>
            <a:latin typeface="+mn-lt"/>
            <a:ea typeface="+mn-ea"/>
            <a:cs typeface="+mn-cs"/>
          </a:endParaRP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HDwayne/ProjetS4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8">
    <tabColor rgb="FF92D050"/>
    <pageSetUpPr fitToPage="1"/>
  </sheetPr>
  <dimension ref="B1:P15"/>
  <sheetViews>
    <sheetView showGridLines="0" zoomScale="85" zoomScaleNormal="85" zoomScalePageLayoutView="70" workbookViewId="0">
      <selection activeCell="R9" sqref="R9"/>
    </sheetView>
  </sheetViews>
  <sheetFormatPr baseColWidth="10" defaultColWidth="11.44140625" defaultRowHeight="13.2"/>
  <cols>
    <col min="1" max="1" width="1.6640625" style="4" customWidth="1"/>
    <col min="2" max="2" width="11.44140625" style="4"/>
    <col min="3" max="3" width="29.5546875" style="4" customWidth="1"/>
    <col min="4" max="4" width="0.88671875" style="4" customWidth="1"/>
    <col min="5" max="13" width="10.6640625" style="4" customWidth="1"/>
    <col min="14" max="14" width="15.6640625" style="4" customWidth="1"/>
    <col min="15" max="16384" width="11.44140625" style="4"/>
  </cols>
  <sheetData>
    <row r="1" spans="2:16" ht="17.399999999999999">
      <c r="B1" s="131"/>
      <c r="C1" s="132"/>
      <c r="D1" s="132"/>
      <c r="E1" s="132"/>
      <c r="F1" s="132"/>
      <c r="G1" s="132"/>
      <c r="H1" s="132"/>
      <c r="I1" s="132"/>
      <c r="J1" s="132"/>
      <c r="K1" s="132"/>
      <c r="L1" s="203" t="s">
        <v>27</v>
      </c>
      <c r="M1" s="204"/>
      <c r="N1" s="205"/>
      <c r="P1" s="27"/>
    </row>
    <row r="2" spans="2:16" ht="12.75" customHeight="1">
      <c r="B2" s="133"/>
      <c r="C2" s="134"/>
      <c r="D2" s="134"/>
      <c r="E2" s="134"/>
      <c r="F2" s="134"/>
      <c r="G2" s="134"/>
      <c r="H2" s="134"/>
      <c r="I2" s="134"/>
      <c r="J2" s="134"/>
      <c r="K2" s="134"/>
      <c r="L2" s="206">
        <v>44694</v>
      </c>
      <c r="M2" s="207"/>
      <c r="N2" s="208"/>
    </row>
    <row r="3" spans="2:16" ht="12.75" customHeight="1" thickBot="1">
      <c r="B3" s="135"/>
      <c r="C3" s="136"/>
      <c r="D3" s="136"/>
      <c r="E3" s="136"/>
      <c r="F3" s="136"/>
      <c r="G3" s="136"/>
      <c r="H3" s="136"/>
      <c r="I3" s="136"/>
      <c r="J3" s="136"/>
      <c r="K3" s="136"/>
      <c r="L3" s="209" t="s">
        <v>395</v>
      </c>
      <c r="M3" s="210"/>
      <c r="N3" s="211"/>
      <c r="P3" s="27"/>
    </row>
    <row r="4" spans="2:16" ht="12.75" customHeight="1" thickBot="1">
      <c r="P4" s="28"/>
    </row>
    <row r="5" spans="2:16" ht="23.4" thickBot="1">
      <c r="B5" s="190" t="s">
        <v>17</v>
      </c>
      <c r="C5" s="190"/>
      <c r="D5" s="5"/>
      <c r="E5" s="212" t="s">
        <v>156</v>
      </c>
      <c r="F5" s="212"/>
      <c r="G5" s="212"/>
      <c r="H5" s="212"/>
      <c r="I5" s="212"/>
      <c r="J5" s="212"/>
      <c r="K5" s="212"/>
      <c r="L5" s="212"/>
      <c r="M5" s="212"/>
      <c r="N5" s="212"/>
    </row>
    <row r="6" spans="2:16" ht="12" customHeight="1" thickBot="1">
      <c r="B6" s="6"/>
      <c r="C6" s="7"/>
      <c r="D6" s="8"/>
      <c r="E6" s="9"/>
      <c r="F6" s="9"/>
      <c r="G6" s="9"/>
      <c r="H6" s="9"/>
      <c r="I6" s="9"/>
      <c r="J6" s="9"/>
      <c r="K6" s="9"/>
      <c r="L6" s="9"/>
      <c r="M6" s="9"/>
      <c r="N6" s="9"/>
    </row>
    <row r="7" spans="2:16" ht="18" thickBot="1">
      <c r="B7" s="190" t="s">
        <v>118</v>
      </c>
      <c r="C7" s="190"/>
      <c r="D7" s="5"/>
      <c r="E7" s="194" t="s">
        <v>157</v>
      </c>
      <c r="F7" s="195"/>
      <c r="G7" s="195"/>
      <c r="H7" s="195"/>
      <c r="I7" s="195"/>
      <c r="J7" s="195"/>
      <c r="K7" s="195"/>
      <c r="L7" s="195"/>
      <c r="M7" s="195"/>
      <c r="N7" s="196"/>
    </row>
    <row r="8" spans="2:16" ht="9.6" customHeight="1" thickBot="1">
      <c r="B8" s="10"/>
      <c r="C8" s="11"/>
      <c r="D8" s="5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2:16" ht="54.6" customHeight="1" thickBot="1">
      <c r="B9" s="197" t="s">
        <v>2</v>
      </c>
      <c r="C9" s="197"/>
      <c r="D9" s="5"/>
      <c r="E9" s="198" t="s">
        <v>425</v>
      </c>
      <c r="F9" s="199"/>
      <c r="G9" s="199"/>
      <c r="H9" s="199"/>
      <c r="I9" s="199"/>
      <c r="J9" s="199"/>
      <c r="K9" s="199"/>
      <c r="L9" s="199"/>
      <c r="M9" s="199"/>
      <c r="N9" s="200"/>
    </row>
    <row r="10" spans="2:16" ht="10.95" customHeight="1" thickBot="1">
      <c r="B10" s="10"/>
      <c r="C10" s="11"/>
      <c r="D10" s="5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6" ht="61.2" customHeight="1" thickBot="1">
      <c r="B11" s="190" t="s">
        <v>16</v>
      </c>
      <c r="C11" s="190"/>
      <c r="D11" s="5"/>
      <c r="E11" s="201" t="s">
        <v>391</v>
      </c>
      <c r="F11" s="202"/>
      <c r="G11" s="202"/>
      <c r="H11" s="202"/>
      <c r="I11" s="202"/>
      <c r="J11" s="202"/>
      <c r="K11" s="202"/>
      <c r="L11" s="202"/>
      <c r="M11" s="202"/>
      <c r="N11" s="202"/>
    </row>
    <row r="12" spans="2:16" ht="10.95" customHeight="1" thickBot="1">
      <c r="B12" s="10"/>
      <c r="C12" s="11"/>
      <c r="D12" s="5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2:16" ht="99" customHeight="1" thickBot="1">
      <c r="B13" s="190" t="s">
        <v>3</v>
      </c>
      <c r="C13" s="190"/>
      <c r="D13" s="5"/>
      <c r="E13" s="191" t="s">
        <v>396</v>
      </c>
      <c r="F13" s="192"/>
      <c r="G13" s="192"/>
      <c r="H13" s="192"/>
      <c r="I13" s="192"/>
      <c r="J13" s="192"/>
      <c r="K13" s="192"/>
      <c r="L13" s="192"/>
      <c r="M13" s="192"/>
      <c r="N13" s="193"/>
    </row>
    <row r="14" spans="2:16" ht="73.5" customHeight="1">
      <c r="B14" s="13"/>
      <c r="C14" s="13"/>
      <c r="D14" s="14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2:16" ht="18.75" customHeight="1"/>
  </sheetData>
  <sheetProtection selectLockedCells="1" selectUnlockedCells="1"/>
  <mergeCells count="13">
    <mergeCell ref="L1:N1"/>
    <mergeCell ref="L2:N2"/>
    <mergeCell ref="L3:N3"/>
    <mergeCell ref="B5:C5"/>
    <mergeCell ref="E5:N5"/>
    <mergeCell ref="B13:C13"/>
    <mergeCell ref="E13:N13"/>
    <mergeCell ref="B7:C7"/>
    <mergeCell ref="E7:N7"/>
    <mergeCell ref="B9:C9"/>
    <mergeCell ref="E9:N9"/>
    <mergeCell ref="B11:C11"/>
    <mergeCell ref="E11:N11"/>
  </mergeCells>
  <dataValidations count="1">
    <dataValidation type="list" allowBlank="1" showErrorMessage="1" sqref="E8:N8 E10:N10 E12:N12" xr:uid="{00000000-0002-0000-0000-000000000000}">
      <formula1>"Customer funding,Private Venture on Business Plan,Mixed"</formula1>
      <formula2>0</formula2>
    </dataValidation>
  </dataValidations>
  <pageMargins left="0.23622047244094491" right="0.23622047244094491" top="0.23622047244094491" bottom="0.23622047244094491" header="0" footer="0"/>
  <pageSetup paperSize="9" scale="93" firstPageNumber="0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4">
    <tabColor theme="9" tint="-0.249977111117893"/>
    <pageSetUpPr fitToPage="1"/>
  </sheetPr>
  <dimension ref="A1:K11"/>
  <sheetViews>
    <sheetView showGridLines="0" zoomScale="130" zoomScaleNormal="130" workbookViewId="0">
      <selection activeCell="B20" sqref="B20"/>
    </sheetView>
  </sheetViews>
  <sheetFormatPr baseColWidth="10" defaultColWidth="11.44140625" defaultRowHeight="13.2"/>
  <cols>
    <col min="1" max="1" width="16" style="3" customWidth="1"/>
    <col min="2" max="2" width="52" style="3" customWidth="1"/>
    <col min="3" max="3" width="10.6640625" style="3" customWidth="1"/>
    <col min="4" max="4" width="6.6640625" style="3" customWidth="1"/>
    <col min="5" max="5" width="6.33203125" style="2" customWidth="1"/>
    <col min="6" max="6" width="7.109375" style="2" customWidth="1"/>
    <col min="7" max="7" width="27.6640625" style="2" customWidth="1"/>
    <col min="8" max="8" width="17.109375" style="2" customWidth="1"/>
    <col min="9" max="9" width="17.5546875" style="2" customWidth="1"/>
    <col min="10" max="10" width="26.5546875" style="3" customWidth="1"/>
    <col min="11" max="16384" width="11.44140625" style="3"/>
  </cols>
  <sheetData>
    <row r="1" spans="1:11" ht="13.5" customHeight="1">
      <c r="A1" s="269" t="str">
        <f>"LISTE DES DECISIONS au "&amp;TEXT(J2,"jj/mm/aaaa")</f>
        <v>LISTE DES DECISIONS au 13/05/2022</v>
      </c>
      <c r="B1" s="256"/>
      <c r="C1" s="256"/>
      <c r="D1" s="256"/>
      <c r="E1" s="256"/>
      <c r="F1" s="256"/>
      <c r="G1" s="256"/>
      <c r="H1" s="256"/>
      <c r="I1" s="257"/>
      <c r="J1" s="213" t="str">
        <f>'1a-Identification Projet'!$L1</f>
        <v>reference Tableau de bord</v>
      </c>
      <c r="K1" s="214"/>
    </row>
    <row r="2" spans="1:11" ht="12.75" customHeight="1">
      <c r="A2" s="259"/>
      <c r="B2" s="259"/>
      <c r="C2" s="259"/>
      <c r="D2" s="259"/>
      <c r="E2" s="259"/>
      <c r="F2" s="259"/>
      <c r="G2" s="259"/>
      <c r="H2" s="259"/>
      <c r="I2" s="260"/>
      <c r="J2" s="215">
        <f>'1a-Identification Projet'!$L2</f>
        <v>44694</v>
      </c>
      <c r="K2" s="216"/>
    </row>
    <row r="3" spans="1:11" ht="16.5" customHeight="1" thickBot="1">
      <c r="A3" s="262"/>
      <c r="B3" s="262"/>
      <c r="C3" s="262"/>
      <c r="D3" s="262"/>
      <c r="E3" s="262"/>
      <c r="F3" s="262"/>
      <c r="G3" s="262"/>
      <c r="H3" s="262"/>
      <c r="I3" s="263"/>
      <c r="J3" s="217" t="str">
        <f>'1a-Identification Projet'!$L3</f>
        <v>SOSS4</v>
      </c>
      <c r="K3" s="218"/>
    </row>
    <row r="4" spans="1:11" ht="12.75" customHeight="1" thickBot="1">
      <c r="A4" s="29"/>
      <c r="B4" s="29"/>
      <c r="C4" s="29"/>
      <c r="D4" s="29"/>
    </row>
    <row r="5" spans="1:11" ht="26.4">
      <c r="A5" s="89" t="s">
        <v>1</v>
      </c>
      <c r="B5" s="266" t="s">
        <v>26</v>
      </c>
      <c r="C5" s="267"/>
      <c r="D5" s="267"/>
      <c r="E5" s="267"/>
      <c r="F5" s="268"/>
      <c r="G5" s="90" t="s">
        <v>20</v>
      </c>
      <c r="H5" s="90" t="s">
        <v>23</v>
      </c>
      <c r="I5" s="90" t="s">
        <v>24</v>
      </c>
      <c r="J5" s="89" t="s">
        <v>25</v>
      </c>
      <c r="K5" s="89" t="s">
        <v>21</v>
      </c>
    </row>
    <row r="6" spans="1:11" ht="15">
      <c r="A6" s="91">
        <v>1</v>
      </c>
      <c r="B6" s="264"/>
      <c r="C6" s="264"/>
      <c r="D6" s="264"/>
      <c r="E6" s="264"/>
      <c r="F6" s="264"/>
      <c r="G6" s="92"/>
      <c r="H6" s="92"/>
      <c r="I6" s="92"/>
      <c r="J6" s="93"/>
      <c r="K6" s="94" t="s">
        <v>22</v>
      </c>
    </row>
    <row r="7" spans="1:11" ht="15">
      <c r="A7" s="91">
        <v>2</v>
      </c>
      <c r="B7" s="264"/>
      <c r="C7" s="264"/>
      <c r="D7" s="264"/>
      <c r="E7" s="264"/>
      <c r="F7" s="264"/>
      <c r="G7" s="92"/>
      <c r="H7" s="92"/>
      <c r="I7" s="92"/>
      <c r="J7" s="93"/>
      <c r="K7" s="94" t="s">
        <v>22</v>
      </c>
    </row>
    <row r="8" spans="1:11" ht="15">
      <c r="A8" s="91">
        <v>3</v>
      </c>
      <c r="B8" s="264"/>
      <c r="C8" s="264"/>
      <c r="D8" s="264"/>
      <c r="E8" s="264"/>
      <c r="F8" s="264"/>
      <c r="G8" s="92"/>
      <c r="H8" s="92"/>
      <c r="I8" s="92"/>
      <c r="J8" s="93"/>
      <c r="K8" s="94" t="s">
        <v>22</v>
      </c>
    </row>
    <row r="9" spans="1:11" ht="15.6">
      <c r="A9" s="91">
        <v>4</v>
      </c>
      <c r="B9" s="265"/>
      <c r="C9" s="265"/>
      <c r="D9" s="265"/>
      <c r="E9" s="265"/>
      <c r="F9" s="265"/>
      <c r="G9" s="95"/>
      <c r="H9" s="95"/>
      <c r="I9" s="95"/>
      <c r="J9" s="96"/>
      <c r="K9" s="97"/>
    </row>
    <row r="10" spans="1:11" ht="15.6">
      <c r="A10" s="91">
        <v>5</v>
      </c>
      <c r="B10" s="265"/>
      <c r="C10" s="265"/>
      <c r="D10" s="265"/>
      <c r="E10" s="265"/>
      <c r="F10" s="265"/>
      <c r="G10" s="95"/>
      <c r="H10" s="95"/>
      <c r="I10" s="95"/>
      <c r="J10" s="98"/>
      <c r="K10" s="97"/>
    </row>
    <row r="11" spans="1:11" ht="15.6">
      <c r="A11" s="91">
        <v>6</v>
      </c>
      <c r="B11" s="265"/>
      <c r="C11" s="265"/>
      <c r="D11" s="265"/>
      <c r="E11" s="265"/>
      <c r="F11" s="265"/>
      <c r="G11" s="95"/>
      <c r="H11" s="95"/>
      <c r="I11" s="95"/>
      <c r="J11" s="96"/>
      <c r="K11" s="97"/>
    </row>
  </sheetData>
  <mergeCells count="11">
    <mergeCell ref="B8:F8"/>
    <mergeCell ref="B9:F9"/>
    <mergeCell ref="B10:F10"/>
    <mergeCell ref="B11:F11"/>
    <mergeCell ref="J1:K1"/>
    <mergeCell ref="J2:K2"/>
    <mergeCell ref="J3:K3"/>
    <mergeCell ref="B5:F5"/>
    <mergeCell ref="B6:F6"/>
    <mergeCell ref="B7:F7"/>
    <mergeCell ref="A1:I3"/>
  </mergeCells>
  <printOptions horizontalCentered="1"/>
  <pageMargins left="0.23622047244094491" right="0.23622047244094491" top="0.23622047244094491" bottom="0.23622047244094491" header="0" footer="0"/>
  <pageSetup paperSize="9" scale="73" fitToHeight="4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6">
    <tabColor rgb="FF92D050"/>
    <outlinePr summaryBelow="0" summaryRight="0"/>
    <pageSetUpPr fitToPage="1"/>
  </sheetPr>
  <dimension ref="A1:J33"/>
  <sheetViews>
    <sheetView showGridLines="0" topLeftCell="B1" zoomScale="115" zoomScaleNormal="115" workbookViewId="0">
      <selection activeCell="H34" sqref="H34"/>
    </sheetView>
  </sheetViews>
  <sheetFormatPr baseColWidth="10" defaultColWidth="11.44140625" defaultRowHeight="13.2" outlineLevelRow="2"/>
  <cols>
    <col min="1" max="1" width="33.6640625" style="3" customWidth="1"/>
    <col min="2" max="2" width="38.6640625" style="3" customWidth="1"/>
    <col min="3" max="3" width="15.109375" style="3" customWidth="1"/>
    <col min="4" max="4" width="14" style="3" customWidth="1"/>
    <col min="5" max="5" width="15.44140625" style="3" customWidth="1"/>
    <col min="6" max="6" width="6.33203125" style="2" customWidth="1"/>
    <col min="7" max="7" width="57.6640625" style="2" customWidth="1"/>
    <col min="8" max="8" width="26.6640625" style="2" customWidth="1"/>
    <col min="9" max="9" width="17.109375" style="2" customWidth="1"/>
    <col min="10" max="10" width="17.5546875" style="2" customWidth="1"/>
    <col min="11" max="11" width="26.5546875" style="3" customWidth="1"/>
    <col min="12" max="16384" width="11.44140625" style="3"/>
  </cols>
  <sheetData>
    <row r="1" spans="1:10" ht="13.5" customHeight="1">
      <c r="A1" s="255" t="str">
        <f>"DOCUMENTS PROJET au "&amp;TEXT(I2,"jj/mm/aaaa")</f>
        <v>DOCUMENTS PROJET au 13/05/2022</v>
      </c>
      <c r="B1" s="269"/>
      <c r="C1" s="269"/>
      <c r="D1" s="269"/>
      <c r="E1" s="269"/>
      <c r="F1" s="269"/>
      <c r="G1" s="269"/>
      <c r="H1" s="276"/>
      <c r="I1" s="213" t="str">
        <f>'1a-Identification Projet'!$L1</f>
        <v>reference Tableau de bord</v>
      </c>
      <c r="J1" s="214"/>
    </row>
    <row r="2" spans="1:10" ht="12.75" customHeight="1">
      <c r="A2" s="277"/>
      <c r="B2" s="278"/>
      <c r="C2" s="278"/>
      <c r="D2" s="278"/>
      <c r="E2" s="278"/>
      <c r="F2" s="278"/>
      <c r="G2" s="278"/>
      <c r="H2" s="279"/>
      <c r="I2" s="215">
        <f>'1a-Identification Projet'!$L2</f>
        <v>44694</v>
      </c>
      <c r="J2" s="216"/>
    </row>
    <row r="3" spans="1:10" ht="16.5" customHeight="1" thickBot="1">
      <c r="A3" s="280"/>
      <c r="B3" s="281"/>
      <c r="C3" s="281"/>
      <c r="D3" s="281"/>
      <c r="E3" s="281"/>
      <c r="F3" s="281"/>
      <c r="G3" s="281"/>
      <c r="H3" s="282"/>
      <c r="I3" s="217" t="str">
        <f>'1a-Identification Projet'!$L3</f>
        <v>SOSS4</v>
      </c>
      <c r="J3" s="218"/>
    </row>
    <row r="4" spans="1:10" ht="13.8" thickBot="1">
      <c r="A4" s="44"/>
      <c r="B4" s="44"/>
      <c r="C4" s="43"/>
      <c r="D4" s="42"/>
      <c r="E4" s="42"/>
      <c r="F4" s="42"/>
      <c r="G4" s="42"/>
      <c r="H4" s="42"/>
      <c r="I4" s="42"/>
      <c r="J4" s="42"/>
    </row>
    <row r="5" spans="1:10" ht="21" thickBot="1">
      <c r="A5" s="57" t="s">
        <v>28</v>
      </c>
      <c r="B5" s="57" t="s">
        <v>29</v>
      </c>
      <c r="C5" s="57" t="s">
        <v>6</v>
      </c>
      <c r="D5" s="57" t="s">
        <v>0</v>
      </c>
      <c r="E5" s="57" t="s">
        <v>30</v>
      </c>
      <c r="F5" s="57" t="s">
        <v>31</v>
      </c>
      <c r="G5" s="57" t="s">
        <v>32</v>
      </c>
      <c r="H5" s="57" t="s">
        <v>33</v>
      </c>
      <c r="I5" s="57" t="s">
        <v>34</v>
      </c>
      <c r="J5" s="57" t="s">
        <v>35</v>
      </c>
    </row>
    <row r="6" spans="1:10" ht="13.5" customHeight="1" thickBot="1">
      <c r="A6" s="58" t="s">
        <v>37</v>
      </c>
      <c r="B6" s="48"/>
      <c r="C6" s="48"/>
      <c r="D6" s="48"/>
      <c r="E6" s="48"/>
      <c r="F6" s="48"/>
      <c r="G6" s="48"/>
      <c r="H6" s="48"/>
      <c r="I6" s="48"/>
      <c r="J6" s="47"/>
    </row>
    <row r="7" spans="1:10" ht="13.8" thickBot="1">
      <c r="A7" s="60" t="s">
        <v>51</v>
      </c>
      <c r="B7" s="46"/>
      <c r="C7" s="46"/>
      <c r="D7" s="46"/>
      <c r="E7" s="46"/>
      <c r="F7" s="46"/>
      <c r="G7" s="46"/>
      <c r="H7" s="46"/>
      <c r="I7" s="46"/>
      <c r="J7" s="45"/>
    </row>
    <row r="8" spans="1:10" ht="13.8" outlineLevel="1" thickBot="1">
      <c r="A8" s="61" t="s">
        <v>55</v>
      </c>
      <c r="B8" s="61"/>
      <c r="C8" s="61"/>
      <c r="D8" s="61" t="s">
        <v>78</v>
      </c>
      <c r="E8" s="61"/>
      <c r="F8" s="61"/>
      <c r="G8" s="61"/>
      <c r="H8" s="61" t="s">
        <v>416</v>
      </c>
      <c r="I8" s="61"/>
      <c r="J8" s="61" t="s">
        <v>54</v>
      </c>
    </row>
    <row r="9" spans="1:10" ht="13.8" outlineLevel="2" thickBot="1">
      <c r="A9" s="60" t="s">
        <v>52</v>
      </c>
      <c r="B9" s="46"/>
      <c r="C9" s="46"/>
      <c r="D9" s="46"/>
      <c r="E9" s="46"/>
      <c r="F9" s="46"/>
      <c r="G9" s="46"/>
      <c r="H9" s="46"/>
      <c r="I9" s="46"/>
      <c r="J9" s="45"/>
    </row>
    <row r="10" spans="1:10" outlineLevel="1">
      <c r="A10" s="61" t="s">
        <v>53</v>
      </c>
      <c r="B10" s="61" t="s">
        <v>318</v>
      </c>
      <c r="C10" s="61"/>
      <c r="D10" s="61" t="s">
        <v>316</v>
      </c>
      <c r="E10" s="61"/>
      <c r="F10" s="61"/>
      <c r="G10" s="61" t="s">
        <v>327</v>
      </c>
      <c r="H10" s="61" t="s">
        <v>415</v>
      </c>
      <c r="I10" s="61"/>
      <c r="J10" s="61"/>
    </row>
    <row r="11" spans="1:10" outlineLevel="2">
      <c r="A11" s="61" t="s">
        <v>322</v>
      </c>
      <c r="B11" s="61" t="s">
        <v>319</v>
      </c>
      <c r="C11" s="61"/>
      <c r="D11" s="61" t="s">
        <v>315</v>
      </c>
      <c r="E11" s="61"/>
      <c r="F11" s="61"/>
      <c r="G11" s="61" t="s">
        <v>326</v>
      </c>
      <c r="H11" s="61" t="s">
        <v>415</v>
      </c>
      <c r="I11" s="61"/>
      <c r="J11" s="61"/>
    </row>
    <row r="12" spans="1:10" outlineLevel="2">
      <c r="A12" s="61" t="s">
        <v>265</v>
      </c>
      <c r="B12" s="61" t="s">
        <v>320</v>
      </c>
      <c r="C12" s="61"/>
      <c r="D12" s="61" t="s">
        <v>317</v>
      </c>
      <c r="E12" s="61"/>
      <c r="F12" s="61"/>
      <c r="G12" s="61" t="s">
        <v>325</v>
      </c>
      <c r="H12" s="61" t="s">
        <v>415</v>
      </c>
      <c r="I12" s="61"/>
      <c r="J12" s="61"/>
    </row>
    <row r="13" spans="1:10" ht="13.8" outlineLevel="2" thickBot="1">
      <c r="A13" s="61" t="s">
        <v>266</v>
      </c>
      <c r="B13" s="61"/>
      <c r="C13" s="61"/>
      <c r="D13" s="61" t="s">
        <v>321</v>
      </c>
      <c r="E13" s="61"/>
      <c r="F13" s="61"/>
      <c r="G13" s="187" t="s">
        <v>324</v>
      </c>
      <c r="H13" s="61" t="s">
        <v>415</v>
      </c>
      <c r="I13" s="61"/>
      <c r="J13" s="61"/>
    </row>
    <row r="14" spans="1:10" ht="13.8" outlineLevel="2" thickBot="1">
      <c r="A14" s="58" t="s">
        <v>38</v>
      </c>
      <c r="B14" s="46"/>
      <c r="C14" s="46"/>
      <c r="D14" s="46"/>
      <c r="E14" s="46"/>
      <c r="F14" s="46"/>
      <c r="G14" s="46"/>
      <c r="H14" s="46"/>
      <c r="I14" s="46"/>
      <c r="J14" s="45"/>
    </row>
    <row r="15" spans="1:10" ht="13.8" thickBot="1">
      <c r="A15" s="60" t="s">
        <v>60</v>
      </c>
      <c r="B15" s="46"/>
      <c r="C15" s="46"/>
      <c r="D15" s="46"/>
      <c r="E15" s="46"/>
      <c r="F15" s="46"/>
      <c r="G15" s="46"/>
      <c r="H15" s="46"/>
      <c r="I15" s="46"/>
      <c r="J15" s="45"/>
    </row>
    <row r="16" spans="1:10" outlineLevel="1">
      <c r="A16" s="61" t="s">
        <v>56</v>
      </c>
      <c r="B16" s="61"/>
      <c r="C16" s="61"/>
      <c r="D16" s="61"/>
      <c r="E16" s="61"/>
      <c r="F16" s="61"/>
      <c r="G16" s="61"/>
      <c r="H16" s="61">
        <v>44601</v>
      </c>
      <c r="I16" s="61"/>
      <c r="J16" s="61" t="s">
        <v>54</v>
      </c>
    </row>
    <row r="17" spans="1:10" outlineLevel="2">
      <c r="A17" s="61" t="s">
        <v>57</v>
      </c>
      <c r="B17" s="283" t="s">
        <v>310</v>
      </c>
      <c r="C17" s="283" t="s">
        <v>313</v>
      </c>
      <c r="D17" s="61" t="s">
        <v>77</v>
      </c>
      <c r="E17" s="61"/>
      <c r="F17" s="61"/>
      <c r="G17" s="61"/>
      <c r="H17" s="61">
        <v>44643</v>
      </c>
      <c r="I17" s="61"/>
      <c r="J17" s="61" t="s">
        <v>54</v>
      </c>
    </row>
    <row r="18" spans="1:10" outlineLevel="2">
      <c r="A18" s="61" t="s">
        <v>58</v>
      </c>
      <c r="B18" s="284"/>
      <c r="C18" s="284"/>
      <c r="D18" s="61" t="s">
        <v>76</v>
      </c>
      <c r="E18" s="61"/>
      <c r="F18" s="61"/>
      <c r="G18" s="61"/>
      <c r="H18" s="61" t="s">
        <v>330</v>
      </c>
      <c r="I18" s="61"/>
      <c r="J18" s="61" t="s">
        <v>267</v>
      </c>
    </row>
    <row r="19" spans="1:10" ht="13.8" outlineLevel="2" thickBot="1">
      <c r="A19" s="61" t="s">
        <v>59</v>
      </c>
      <c r="B19" s="285"/>
      <c r="C19" s="285"/>
      <c r="D19" s="61" t="s">
        <v>77</v>
      </c>
      <c r="E19" s="61"/>
      <c r="F19" s="61"/>
      <c r="G19" s="61"/>
      <c r="H19" s="61">
        <v>44695</v>
      </c>
      <c r="I19" s="61"/>
      <c r="J19" s="61" t="s">
        <v>54</v>
      </c>
    </row>
    <row r="20" spans="1:10" ht="13.8" outlineLevel="2" thickBot="1">
      <c r="A20" s="60" t="s">
        <v>71</v>
      </c>
      <c r="B20" s="46"/>
      <c r="C20" s="46"/>
      <c r="D20" s="46"/>
      <c r="E20" s="46"/>
      <c r="F20" s="46"/>
      <c r="G20" s="46"/>
      <c r="H20" s="46"/>
      <c r="I20" s="46"/>
      <c r="J20" s="45"/>
    </row>
    <row r="21" spans="1:10" outlineLevel="1" collapsed="1">
      <c r="A21" s="61" t="s">
        <v>61</v>
      </c>
      <c r="B21" s="61" t="s">
        <v>308</v>
      </c>
      <c r="C21" s="61" t="s">
        <v>312</v>
      </c>
      <c r="D21" s="61" t="s">
        <v>314</v>
      </c>
      <c r="E21" s="61"/>
      <c r="F21" s="61"/>
      <c r="G21" s="270" t="s">
        <v>328</v>
      </c>
      <c r="H21" s="273" t="s">
        <v>329</v>
      </c>
      <c r="I21" s="61">
        <v>44696</v>
      </c>
      <c r="J21" s="61" t="s">
        <v>323</v>
      </c>
    </row>
    <row r="22" spans="1:10" ht="13.2" hidden="1" customHeight="1" outlineLevel="2">
      <c r="A22" s="61" t="s">
        <v>62</v>
      </c>
      <c r="B22" s="61"/>
      <c r="C22" s="61"/>
      <c r="D22" s="61" t="s">
        <v>75</v>
      </c>
      <c r="E22" s="61"/>
      <c r="F22" s="61"/>
      <c r="G22" s="271"/>
      <c r="H22" s="274"/>
      <c r="I22" s="61">
        <v>44697</v>
      </c>
      <c r="J22" s="61" t="s">
        <v>36</v>
      </c>
    </row>
    <row r="23" spans="1:10" ht="13.2" hidden="1" customHeight="1" outlineLevel="2">
      <c r="A23" s="61" t="s">
        <v>63</v>
      </c>
      <c r="B23" s="61"/>
      <c r="C23" s="61"/>
      <c r="D23" s="61" t="s">
        <v>75</v>
      </c>
      <c r="E23" s="61"/>
      <c r="F23" s="61"/>
      <c r="G23" s="271"/>
      <c r="H23" s="274"/>
      <c r="I23" s="61">
        <v>44698</v>
      </c>
      <c r="J23" s="61" t="s">
        <v>36</v>
      </c>
    </row>
    <row r="24" spans="1:10" ht="13.2" hidden="1" customHeight="1" outlineLevel="2">
      <c r="A24" s="61" t="s">
        <v>64</v>
      </c>
      <c r="B24" s="61"/>
      <c r="C24" s="61"/>
      <c r="D24" s="61" t="s">
        <v>76</v>
      </c>
      <c r="E24" s="61"/>
      <c r="F24" s="61"/>
      <c r="G24" s="271"/>
      <c r="H24" s="274"/>
      <c r="I24" s="61">
        <v>44699</v>
      </c>
      <c r="J24" s="61" t="s">
        <v>36</v>
      </c>
    </row>
    <row r="25" spans="1:10" ht="13.2" hidden="1" customHeight="1" outlineLevel="2">
      <c r="A25" s="61" t="s">
        <v>65</v>
      </c>
      <c r="B25" s="61"/>
      <c r="C25" s="61"/>
      <c r="D25" s="61" t="s">
        <v>76</v>
      </c>
      <c r="E25" s="61"/>
      <c r="F25" s="61"/>
      <c r="G25" s="271"/>
      <c r="H25" s="274"/>
      <c r="I25" s="61">
        <v>44700</v>
      </c>
      <c r="J25" s="61" t="s">
        <v>36</v>
      </c>
    </row>
    <row r="26" spans="1:10" ht="13.2" hidden="1" customHeight="1" outlineLevel="2">
      <c r="A26" s="61" t="s">
        <v>66</v>
      </c>
      <c r="B26" s="61"/>
      <c r="C26" s="61"/>
      <c r="D26" s="61" t="s">
        <v>76</v>
      </c>
      <c r="E26" s="61"/>
      <c r="F26" s="61"/>
      <c r="G26" s="271"/>
      <c r="H26" s="274"/>
      <c r="I26" s="61">
        <v>44701</v>
      </c>
      <c r="J26" s="61" t="s">
        <v>36</v>
      </c>
    </row>
    <row r="27" spans="1:10" ht="13.2" hidden="1" customHeight="1" outlineLevel="2">
      <c r="A27" s="61" t="s">
        <v>67</v>
      </c>
      <c r="B27" s="61"/>
      <c r="C27" s="61"/>
      <c r="D27" s="61" t="s">
        <v>77</v>
      </c>
      <c r="E27" s="61"/>
      <c r="F27" s="61"/>
      <c r="G27" s="271"/>
      <c r="H27" s="274"/>
      <c r="I27" s="61">
        <v>44702</v>
      </c>
      <c r="J27" s="61" t="s">
        <v>36</v>
      </c>
    </row>
    <row r="28" spans="1:10" ht="13.2" hidden="1" customHeight="1" outlineLevel="2">
      <c r="A28" s="61" t="s">
        <v>70</v>
      </c>
      <c r="B28" s="61"/>
      <c r="C28" s="61"/>
      <c r="D28" s="61" t="s">
        <v>77</v>
      </c>
      <c r="E28" s="61"/>
      <c r="F28" s="61"/>
      <c r="G28" s="271"/>
      <c r="H28" s="274"/>
      <c r="I28" s="61">
        <v>44703</v>
      </c>
      <c r="J28" s="61" t="s">
        <v>36</v>
      </c>
    </row>
    <row r="29" spans="1:10" ht="13.2" hidden="1" customHeight="1" outlineLevel="2">
      <c r="A29" s="61" t="s">
        <v>68</v>
      </c>
      <c r="B29" s="61"/>
      <c r="C29" s="61"/>
      <c r="D29" s="61" t="s">
        <v>77</v>
      </c>
      <c r="E29" s="61"/>
      <c r="F29" s="61"/>
      <c r="G29" s="271"/>
      <c r="H29" s="274"/>
      <c r="I29" s="61">
        <v>44704</v>
      </c>
      <c r="J29" s="61" t="s">
        <v>36</v>
      </c>
    </row>
    <row r="30" spans="1:10" ht="13.2" hidden="1" customHeight="1" outlineLevel="2">
      <c r="A30" s="61" t="s">
        <v>69</v>
      </c>
      <c r="B30" s="61"/>
      <c r="C30" s="61"/>
      <c r="D30" s="61" t="s">
        <v>77</v>
      </c>
      <c r="E30" s="61"/>
      <c r="F30" s="61"/>
      <c r="G30" s="271"/>
      <c r="H30" s="274"/>
      <c r="I30" s="61">
        <v>44705</v>
      </c>
      <c r="J30" s="61" t="s">
        <v>36</v>
      </c>
    </row>
    <row r="31" spans="1:10" ht="13.95" hidden="1" customHeight="1" outlineLevel="2" thickBot="1">
      <c r="A31" s="60" t="s">
        <v>72</v>
      </c>
      <c r="B31" s="46"/>
      <c r="C31" s="46"/>
      <c r="D31" s="46"/>
      <c r="E31" s="46"/>
      <c r="F31" s="46"/>
      <c r="G31" s="271"/>
      <c r="H31" s="274"/>
      <c r="I31" s="61">
        <v>44706</v>
      </c>
      <c r="J31" s="45"/>
    </row>
    <row r="32" spans="1:10" outlineLevel="1">
      <c r="A32" s="61" t="s">
        <v>73</v>
      </c>
      <c r="B32" s="61" t="s">
        <v>309</v>
      </c>
      <c r="C32" s="61" t="s">
        <v>311</v>
      </c>
      <c r="D32" s="61" t="s">
        <v>76</v>
      </c>
      <c r="E32" s="61"/>
      <c r="F32" s="61"/>
      <c r="G32" s="272"/>
      <c r="H32" s="275"/>
      <c r="I32" s="61">
        <v>44696</v>
      </c>
      <c r="J32" s="61" t="s">
        <v>323</v>
      </c>
    </row>
    <row r="33" outlineLevel="2"/>
  </sheetData>
  <mergeCells count="8">
    <mergeCell ref="G21:G32"/>
    <mergeCell ref="H21:H32"/>
    <mergeCell ref="I1:J1"/>
    <mergeCell ref="I2:J2"/>
    <mergeCell ref="I3:J3"/>
    <mergeCell ref="A1:H3"/>
    <mergeCell ref="B17:B19"/>
    <mergeCell ref="C17:C19"/>
  </mergeCells>
  <dataValidations count="1">
    <dataValidation type="list" allowBlank="1" showInputMessage="1" showErrorMessage="1" sqref="J8 J10:J13 J32 J21:J30 J16:J19" xr:uid="{00000000-0002-0000-0A00-000000000000}">
      <formula1>"à realiser,en cours,en validaion,validé,périodic"</formula1>
    </dataValidation>
  </dataValidations>
  <hyperlinks>
    <hyperlink ref="G21" r:id="rId1" xr:uid="{FA604296-B72A-4430-98D1-5718C9C71CF4}"/>
  </hyperlinks>
  <printOptions horizontalCentered="1"/>
  <pageMargins left="0.23622047244094491" right="0.23622047244094491" top="0.23622047244094491" bottom="0.23622047244094491" header="0" footer="0"/>
  <pageSetup paperSize="9" scale="40" orientation="landscape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7">
    <tabColor rgb="FF92D050"/>
    <outlinePr summaryBelow="0" summaryRight="0"/>
    <pageSetUpPr fitToPage="1"/>
  </sheetPr>
  <dimension ref="A1:L36"/>
  <sheetViews>
    <sheetView showGridLines="0" topLeftCell="A22" zoomScale="115" zoomScaleNormal="115" workbookViewId="0">
      <selection activeCell="B29" sqref="B29"/>
    </sheetView>
  </sheetViews>
  <sheetFormatPr baseColWidth="10" defaultColWidth="11.44140625" defaultRowHeight="13.2" outlineLevelRow="2"/>
  <cols>
    <col min="1" max="1" width="32.5546875" style="3" customWidth="1"/>
    <col min="2" max="2" width="76.33203125" style="3" customWidth="1"/>
    <col min="3" max="3" width="19.5546875" style="2" customWidth="1"/>
    <col min="4" max="4" width="17.109375" style="2" customWidth="1"/>
    <col min="5" max="5" width="17.5546875" style="2" customWidth="1"/>
    <col min="6" max="6" width="26.5546875" style="3" customWidth="1"/>
    <col min="7" max="16384" width="11.44140625" style="3"/>
  </cols>
  <sheetData>
    <row r="1" spans="1:12" ht="13.5" customHeight="1">
      <c r="A1" s="286" t="str">
        <f>"LIVRABLES PROJET au "&amp;TEXT(D2,"jj/mm/aaaa")</f>
        <v>LIVRABLES PROJET au 13/05/2022</v>
      </c>
      <c r="B1" s="287"/>
      <c r="C1" s="287"/>
      <c r="D1" s="213" t="str">
        <f>'1a-Identification Projet'!$L1</f>
        <v>reference Tableau de bord</v>
      </c>
      <c r="E1" s="214"/>
    </row>
    <row r="2" spans="1:12" ht="12.75" customHeight="1">
      <c r="A2" s="288"/>
      <c r="B2" s="289"/>
      <c r="C2" s="289"/>
      <c r="D2" s="215">
        <f>'1a-Identification Projet'!$L2</f>
        <v>44694</v>
      </c>
      <c r="E2" s="216"/>
    </row>
    <row r="3" spans="1:12" ht="16.5" customHeight="1" thickBot="1">
      <c r="A3" s="290"/>
      <c r="B3" s="291"/>
      <c r="C3" s="291"/>
      <c r="D3" s="217" t="str">
        <f>'1a-Identification Projet'!$L3</f>
        <v>SOSS4</v>
      </c>
      <c r="E3" s="218"/>
    </row>
    <row r="4" spans="1:12" ht="12.75" customHeight="1" thickBot="1">
      <c r="B4" s="29"/>
    </row>
    <row r="5" spans="1:12" ht="21" thickBot="1">
      <c r="A5" s="57" t="s">
        <v>39</v>
      </c>
      <c r="B5" s="59" t="s">
        <v>40</v>
      </c>
      <c r="C5" s="57" t="s">
        <v>41</v>
      </c>
      <c r="D5" s="57" t="s">
        <v>34</v>
      </c>
      <c r="E5" s="57" t="s">
        <v>35</v>
      </c>
    </row>
    <row r="6" spans="1:12" ht="13.5" customHeight="1" thickBot="1">
      <c r="A6" s="58" t="s">
        <v>79</v>
      </c>
      <c r="B6" s="46"/>
      <c r="C6" s="46"/>
      <c r="D6" s="46"/>
      <c r="E6" s="45"/>
    </row>
    <row r="7" spans="1:12">
      <c r="A7" s="61" t="s">
        <v>331</v>
      </c>
      <c r="B7" s="61" t="s">
        <v>353</v>
      </c>
      <c r="C7" s="61">
        <v>44697</v>
      </c>
      <c r="D7" s="61"/>
      <c r="E7" s="61" t="s">
        <v>54</v>
      </c>
    </row>
    <row r="8" spans="1:12" outlineLevel="2">
      <c r="A8" s="61" t="s">
        <v>332</v>
      </c>
      <c r="B8" s="61" t="s">
        <v>354</v>
      </c>
      <c r="C8" s="61">
        <v>44697</v>
      </c>
      <c r="D8" s="61"/>
      <c r="E8" s="61" t="s">
        <v>54</v>
      </c>
    </row>
    <row r="9" spans="1:12" outlineLevel="2">
      <c r="A9" s="61" t="s">
        <v>333</v>
      </c>
      <c r="B9" s="61" t="s">
        <v>355</v>
      </c>
      <c r="C9" s="61">
        <v>44697</v>
      </c>
      <c r="D9" s="61"/>
      <c r="E9" s="61" t="s">
        <v>54</v>
      </c>
      <c r="F9" s="2"/>
      <c r="G9" s="2"/>
      <c r="H9" s="2"/>
      <c r="I9" s="2"/>
      <c r="J9" s="2"/>
      <c r="K9" s="2"/>
      <c r="L9" s="2"/>
    </row>
    <row r="10" spans="1:12" s="2" customFormat="1" outlineLevel="2">
      <c r="A10" s="61" t="s">
        <v>334</v>
      </c>
      <c r="B10" s="61" t="s">
        <v>356</v>
      </c>
      <c r="C10" s="61">
        <v>44697</v>
      </c>
      <c r="D10" s="61"/>
      <c r="E10" s="61" t="s">
        <v>54</v>
      </c>
    </row>
    <row r="11" spans="1:12" s="2" customFormat="1" outlineLevel="2">
      <c r="A11" s="61" t="s">
        <v>335</v>
      </c>
      <c r="B11" s="61" t="s">
        <v>357</v>
      </c>
      <c r="C11" s="61">
        <v>44697</v>
      </c>
      <c r="D11" s="61"/>
      <c r="E11" s="61" t="s">
        <v>54</v>
      </c>
    </row>
    <row r="12" spans="1:12" s="2" customFormat="1" outlineLevel="2">
      <c r="A12" s="61" t="s">
        <v>336</v>
      </c>
      <c r="B12" s="61" t="s">
        <v>358</v>
      </c>
      <c r="C12" s="61">
        <v>44697</v>
      </c>
      <c r="D12" s="61"/>
      <c r="E12" s="61" t="s">
        <v>54</v>
      </c>
      <c r="F12" s="3"/>
      <c r="G12" s="3"/>
      <c r="H12" s="3"/>
      <c r="I12" s="3"/>
      <c r="J12" s="3"/>
      <c r="K12" s="3"/>
      <c r="L12" s="3"/>
    </row>
    <row r="13" spans="1:12" outlineLevel="2">
      <c r="A13" s="61" t="s">
        <v>337</v>
      </c>
      <c r="B13" s="61" t="s">
        <v>359</v>
      </c>
      <c r="C13" s="61">
        <v>44697</v>
      </c>
      <c r="D13" s="61"/>
      <c r="E13" s="61" t="s">
        <v>54</v>
      </c>
    </row>
    <row r="14" spans="1:12" outlineLevel="2">
      <c r="A14" s="61" t="s">
        <v>338</v>
      </c>
      <c r="B14" s="61" t="s">
        <v>360</v>
      </c>
      <c r="C14" s="61">
        <v>44697</v>
      </c>
      <c r="D14" s="61"/>
      <c r="E14" s="61" t="s">
        <v>54</v>
      </c>
    </row>
    <row r="15" spans="1:12">
      <c r="A15" s="61" t="s">
        <v>339</v>
      </c>
      <c r="B15" s="61" t="s">
        <v>361</v>
      </c>
      <c r="C15" s="61">
        <v>44697</v>
      </c>
      <c r="D15" s="61"/>
      <c r="E15" s="61" t="s">
        <v>54</v>
      </c>
    </row>
    <row r="16" spans="1:12">
      <c r="A16" s="61" t="s">
        <v>340</v>
      </c>
      <c r="B16" s="61" t="s">
        <v>362</v>
      </c>
      <c r="C16" s="61">
        <v>44697</v>
      </c>
      <c r="D16" s="61"/>
      <c r="E16" s="61" t="s">
        <v>54</v>
      </c>
    </row>
    <row r="17" spans="1:5">
      <c r="A17" s="61" t="s">
        <v>341</v>
      </c>
      <c r="B17" s="61" t="s">
        <v>363</v>
      </c>
      <c r="C17" s="61">
        <v>44697</v>
      </c>
      <c r="D17" s="61"/>
      <c r="E17" s="61" t="s">
        <v>54</v>
      </c>
    </row>
    <row r="18" spans="1:5">
      <c r="A18" s="61" t="s">
        <v>342</v>
      </c>
      <c r="B18" s="61" t="s">
        <v>364</v>
      </c>
      <c r="C18" s="61">
        <v>44697</v>
      </c>
      <c r="D18" s="61"/>
      <c r="E18" s="61" t="s">
        <v>54</v>
      </c>
    </row>
    <row r="19" spans="1:5">
      <c r="A19" s="61" t="s">
        <v>343</v>
      </c>
      <c r="B19" s="61"/>
      <c r="C19" s="61">
        <v>44697</v>
      </c>
      <c r="D19" s="61"/>
      <c r="E19" s="61" t="s">
        <v>54</v>
      </c>
    </row>
    <row r="20" spans="1:5">
      <c r="A20" s="61" t="s">
        <v>344</v>
      </c>
      <c r="B20" s="61"/>
      <c r="C20" s="61">
        <v>44697</v>
      </c>
      <c r="D20" s="61"/>
      <c r="E20" s="61" t="s">
        <v>54</v>
      </c>
    </row>
    <row r="21" spans="1:5">
      <c r="A21" s="61" t="s">
        <v>345</v>
      </c>
      <c r="B21" s="61"/>
      <c r="C21" s="61">
        <v>44697</v>
      </c>
      <c r="D21" s="61"/>
      <c r="E21" s="61" t="s">
        <v>54</v>
      </c>
    </row>
    <row r="22" spans="1:5">
      <c r="A22" s="61" t="s">
        <v>346</v>
      </c>
      <c r="B22" s="61"/>
      <c r="C22" s="61">
        <v>44697</v>
      </c>
      <c r="D22" s="61"/>
      <c r="E22" s="61" t="s">
        <v>54</v>
      </c>
    </row>
    <row r="23" spans="1:5">
      <c r="A23" s="61" t="s">
        <v>347</v>
      </c>
      <c r="B23" s="61"/>
      <c r="C23" s="61">
        <v>44697</v>
      </c>
      <c r="D23" s="61"/>
      <c r="E23" s="61" t="s">
        <v>54</v>
      </c>
    </row>
    <row r="24" spans="1:5">
      <c r="A24" s="61" t="s">
        <v>348</v>
      </c>
      <c r="B24" s="61"/>
      <c r="C24" s="61">
        <v>44697</v>
      </c>
      <c r="D24" s="61"/>
      <c r="E24" s="61" t="s">
        <v>54</v>
      </c>
    </row>
    <row r="25" spans="1:5">
      <c r="A25" s="61" t="s">
        <v>349</v>
      </c>
      <c r="B25" s="61"/>
      <c r="C25" s="61">
        <v>44697</v>
      </c>
      <c r="D25" s="61"/>
      <c r="E25" s="61" t="s">
        <v>54</v>
      </c>
    </row>
    <row r="26" spans="1:5">
      <c r="A26" s="61" t="s">
        <v>350</v>
      </c>
      <c r="B26" s="61"/>
      <c r="C26" s="61">
        <v>44697</v>
      </c>
      <c r="D26" s="61"/>
      <c r="E26" s="61" t="s">
        <v>54</v>
      </c>
    </row>
    <row r="27" spans="1:5">
      <c r="A27" s="61" t="s">
        <v>351</v>
      </c>
      <c r="B27" s="61" t="s">
        <v>365</v>
      </c>
      <c r="C27" s="61">
        <v>44697</v>
      </c>
      <c r="D27" s="61"/>
      <c r="E27" s="61" t="s">
        <v>54</v>
      </c>
    </row>
    <row r="28" spans="1:5">
      <c r="A28" s="61" t="s">
        <v>352</v>
      </c>
      <c r="B28" s="61" t="s">
        <v>366</v>
      </c>
      <c r="C28" s="61">
        <v>44697</v>
      </c>
      <c r="D28" s="61"/>
      <c r="E28" s="61" t="s">
        <v>54</v>
      </c>
    </row>
    <row r="29" spans="1:5">
      <c r="A29" s="61" t="s">
        <v>424</v>
      </c>
      <c r="B29" s="61"/>
      <c r="C29" s="61">
        <v>44697</v>
      </c>
      <c r="D29" s="61"/>
      <c r="E29" s="61" t="s">
        <v>54</v>
      </c>
    </row>
    <row r="30" spans="1:5">
      <c r="A30" s="61" t="s">
        <v>417</v>
      </c>
      <c r="B30" s="61"/>
      <c r="C30" s="61">
        <v>44697</v>
      </c>
      <c r="D30" s="61"/>
      <c r="E30" s="61" t="s">
        <v>54</v>
      </c>
    </row>
    <row r="31" spans="1:5">
      <c r="A31" s="61" t="s">
        <v>418</v>
      </c>
      <c r="B31" s="61"/>
      <c r="C31" s="61">
        <v>44697</v>
      </c>
      <c r="D31" s="61"/>
      <c r="E31" s="61" t="s">
        <v>54</v>
      </c>
    </row>
    <row r="32" spans="1:5">
      <c r="A32" s="61" t="s">
        <v>419</v>
      </c>
      <c r="B32" s="61"/>
      <c r="C32" s="61">
        <v>44697</v>
      </c>
      <c r="D32" s="61"/>
      <c r="E32" s="61" t="s">
        <v>54</v>
      </c>
    </row>
    <row r="33" spans="1:5">
      <c r="A33" s="61" t="s">
        <v>420</v>
      </c>
      <c r="B33" s="61"/>
      <c r="C33" s="61">
        <v>44697</v>
      </c>
      <c r="D33" s="61"/>
      <c r="E33" s="61" t="s">
        <v>54</v>
      </c>
    </row>
    <row r="34" spans="1:5">
      <c r="A34" s="61" t="s">
        <v>421</v>
      </c>
      <c r="B34" s="61"/>
      <c r="C34" s="61">
        <v>44697</v>
      </c>
      <c r="D34" s="61"/>
      <c r="E34" s="61" t="s">
        <v>54</v>
      </c>
    </row>
    <row r="35" spans="1:5">
      <c r="A35" s="61" t="s">
        <v>422</v>
      </c>
      <c r="B35" s="61"/>
      <c r="C35" s="61">
        <v>44697</v>
      </c>
      <c r="D35" s="61"/>
      <c r="E35" s="61" t="s">
        <v>54</v>
      </c>
    </row>
    <row r="36" spans="1:5">
      <c r="A36" s="61" t="s">
        <v>423</v>
      </c>
      <c r="B36" s="61"/>
      <c r="C36" s="61">
        <v>44697</v>
      </c>
      <c r="D36" s="61"/>
      <c r="E36" s="61" t="s">
        <v>54</v>
      </c>
    </row>
  </sheetData>
  <mergeCells count="4">
    <mergeCell ref="D1:E1"/>
    <mergeCell ref="D2:E2"/>
    <mergeCell ref="D3:E3"/>
    <mergeCell ref="A1:C3"/>
  </mergeCells>
  <dataValidations count="1">
    <dataValidation type="list" allowBlank="1" showInputMessage="1" showErrorMessage="1" sqref="E7:E36" xr:uid="{00000000-0002-0000-0B00-000000000000}">
      <formula1>"à realiser,en cours,en validaion,validé"</formula1>
    </dataValidation>
  </dataValidations>
  <printOptions horizontalCentered="1"/>
  <pageMargins left="0.23622047244094491" right="0.23622047244094491" top="0.23622047244094491" bottom="0.23622047244094491" header="0" footer="0"/>
  <pageSetup paperSize="9" scale="51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20">
    <tabColor rgb="FF92D050"/>
    <pageSetUpPr fitToPage="1"/>
  </sheetPr>
  <dimension ref="A1:N26"/>
  <sheetViews>
    <sheetView showGridLines="0" zoomScaleNormal="100" workbookViewId="0">
      <selection activeCell="T68" sqref="T68"/>
    </sheetView>
  </sheetViews>
  <sheetFormatPr baseColWidth="10" defaultColWidth="11.44140625" defaultRowHeight="13.2"/>
  <cols>
    <col min="1" max="1" width="1.6640625" style="3" customWidth="1"/>
    <col min="2" max="2" width="14" style="3" customWidth="1"/>
    <col min="3" max="3" width="29" style="3" customWidth="1"/>
    <col min="4" max="5" width="17" style="3" customWidth="1"/>
    <col min="6" max="6" width="16.109375" style="3" customWidth="1"/>
    <col min="7" max="8" width="11.44140625" style="3"/>
    <col min="9" max="10" width="17" style="3" customWidth="1"/>
    <col min="11" max="12" width="11.44140625" style="3"/>
    <col min="13" max="13" width="17.109375" style="3" customWidth="1"/>
    <col min="14" max="16384" width="11.44140625" style="3"/>
  </cols>
  <sheetData>
    <row r="1" spans="1:14">
      <c r="A1" s="16"/>
      <c r="B1" s="286" t="str">
        <f>"PLANNING COURANT  au "&amp;TEXT(K2,"jj/mm/aaaa")</f>
        <v>PLANNING COURANT  au 13/05/2022</v>
      </c>
      <c r="C1" s="298"/>
      <c r="D1" s="287"/>
      <c r="E1" s="287"/>
      <c r="F1" s="287"/>
      <c r="G1" s="287"/>
      <c r="H1" s="287"/>
      <c r="I1" s="287"/>
      <c r="J1" s="299"/>
      <c r="K1" s="238" t="str">
        <f>'1a-Identification Projet'!$L$1</f>
        <v>reference Tableau de bord</v>
      </c>
      <c r="L1" s="235"/>
      <c r="M1" s="239"/>
      <c r="N1" s="19"/>
    </row>
    <row r="2" spans="1:14" s="16" customFormat="1" ht="12.75" customHeight="1">
      <c r="B2" s="288"/>
      <c r="C2" s="300"/>
      <c r="D2" s="289"/>
      <c r="E2" s="289"/>
      <c r="F2" s="289"/>
      <c r="G2" s="289"/>
      <c r="H2" s="289"/>
      <c r="I2" s="289"/>
      <c r="J2" s="301"/>
      <c r="K2" s="226">
        <f>'1a-Identification Projet'!$L$2</f>
        <v>44694</v>
      </c>
      <c r="L2" s="227"/>
      <c r="M2" s="228"/>
      <c r="N2" s="19"/>
    </row>
    <row r="3" spans="1:14" s="16" customFormat="1" ht="12.75" customHeight="1" thickBot="1">
      <c r="B3" s="290"/>
      <c r="C3" s="291"/>
      <c r="D3" s="291"/>
      <c r="E3" s="291"/>
      <c r="F3" s="291"/>
      <c r="G3" s="291"/>
      <c r="H3" s="291"/>
      <c r="I3" s="291"/>
      <c r="J3" s="302"/>
      <c r="K3" s="229" t="str">
        <f>'1a-Identification Projet'!$L$3</f>
        <v>SOSS4</v>
      </c>
      <c r="L3" s="230"/>
      <c r="M3" s="231"/>
      <c r="N3" s="19"/>
    </row>
    <row r="4" spans="1:14" s="16" customFormat="1" ht="12.75" customHeight="1">
      <c r="A4" s="3"/>
      <c r="B4" s="3"/>
      <c r="C4" s="3"/>
      <c r="D4" s="3"/>
      <c r="E4" s="17"/>
      <c r="F4" s="17"/>
      <c r="G4" s="17"/>
      <c r="H4" s="17"/>
      <c r="I4" s="17"/>
      <c r="J4" s="17"/>
      <c r="K4" s="17"/>
      <c r="L4" s="18"/>
      <c r="M4" s="18"/>
      <c r="N4" s="19"/>
    </row>
    <row r="5" spans="1:14" ht="13.5" customHeight="1">
      <c r="A5" s="19"/>
      <c r="D5" s="17"/>
      <c r="E5" s="17"/>
      <c r="F5" s="17"/>
      <c r="G5" s="17"/>
      <c r="H5" s="17"/>
      <c r="I5" s="17"/>
      <c r="J5" s="17"/>
      <c r="K5" s="18"/>
      <c r="L5" s="18"/>
      <c r="N5" s="19"/>
    </row>
    <row r="6" spans="1:14" s="19" customFormat="1" ht="29.25" customHeight="1" thickBot="1">
      <c r="B6" s="3"/>
      <c r="C6" s="3"/>
      <c r="D6" s="17"/>
      <c r="E6" s="17"/>
      <c r="F6" s="17"/>
      <c r="G6" s="17"/>
      <c r="H6" s="17"/>
      <c r="I6" s="17"/>
      <c r="J6" s="17"/>
      <c r="K6" s="18"/>
      <c r="L6" s="18"/>
      <c r="M6" s="3"/>
    </row>
    <row r="7" spans="1:14" s="19" customFormat="1" ht="13.8" thickBot="1">
      <c r="B7" s="3"/>
      <c r="C7" s="3"/>
      <c r="D7" s="292" t="s">
        <v>139</v>
      </c>
      <c r="E7" s="293"/>
      <c r="F7" s="293"/>
      <c r="G7" s="293"/>
      <c r="H7" s="294"/>
      <c r="I7" s="295" t="s">
        <v>137</v>
      </c>
      <c r="J7" s="296"/>
      <c r="K7" s="296"/>
      <c r="L7" s="297"/>
      <c r="M7" s="144" t="s">
        <v>140</v>
      </c>
    </row>
    <row r="8" spans="1:14" s="19" customFormat="1" ht="41.4">
      <c r="B8" s="160" t="s">
        <v>145</v>
      </c>
      <c r="C8" s="167" t="s">
        <v>80</v>
      </c>
      <c r="D8" s="149" t="s">
        <v>134</v>
      </c>
      <c r="E8" s="104" t="s">
        <v>142</v>
      </c>
      <c r="F8" s="104" t="s">
        <v>81</v>
      </c>
      <c r="G8" s="104" t="s">
        <v>82</v>
      </c>
      <c r="H8" s="150" t="s">
        <v>138</v>
      </c>
      <c r="I8" s="141" t="s">
        <v>135</v>
      </c>
      <c r="J8" s="104" t="s">
        <v>143</v>
      </c>
      <c r="K8" s="104" t="s">
        <v>136</v>
      </c>
      <c r="L8" s="150" t="s">
        <v>83</v>
      </c>
      <c r="M8" s="145" t="s">
        <v>144</v>
      </c>
    </row>
    <row r="9" spans="1:14" s="19" customFormat="1" ht="13.5" customHeight="1">
      <c r="B9" s="161">
        <v>1</v>
      </c>
      <c r="C9" s="168" t="s">
        <v>17</v>
      </c>
      <c r="D9" s="151">
        <f>+MIN(D10:D26)</f>
        <v>42828</v>
      </c>
      <c r="E9" s="138">
        <f>+MAX(E10:E26)</f>
        <v>42864</v>
      </c>
      <c r="F9" s="139" t="s">
        <v>141</v>
      </c>
      <c r="G9" s="139" t="s">
        <v>141</v>
      </c>
      <c r="H9" s="152">
        <f>+SUM(H10:H26)</f>
        <v>228.9</v>
      </c>
      <c r="I9" s="142">
        <f>+MIN(I10:I26)</f>
        <v>42828</v>
      </c>
      <c r="J9" s="138"/>
      <c r="K9" s="140">
        <f>+SUM(K10:K26)</f>
        <v>68</v>
      </c>
      <c r="L9" s="152">
        <f>+SUM(L10:L26)</f>
        <v>166.5</v>
      </c>
      <c r="M9" s="146">
        <f>+SUM(M10:M26)</f>
        <v>5.6000000000000014</v>
      </c>
    </row>
    <row r="10" spans="1:14" s="19" customFormat="1" ht="13.5" customHeight="1">
      <c r="B10" s="162">
        <v>2</v>
      </c>
      <c r="C10" s="169" t="s">
        <v>84</v>
      </c>
      <c r="D10" s="153">
        <v>42828</v>
      </c>
      <c r="E10" s="137">
        <v>42829</v>
      </c>
      <c r="F10" s="105"/>
      <c r="G10" s="106" t="s">
        <v>85</v>
      </c>
      <c r="H10" s="154">
        <v>14</v>
      </c>
      <c r="I10" s="143">
        <v>42828</v>
      </c>
      <c r="J10" s="137">
        <v>42829</v>
      </c>
      <c r="K10" s="107">
        <v>18</v>
      </c>
      <c r="L10" s="154">
        <v>0</v>
      </c>
      <c r="M10" s="147">
        <f t="shared" ref="M10:M26" si="0">+K10+L10-H10</f>
        <v>4</v>
      </c>
    </row>
    <row r="11" spans="1:14" s="19" customFormat="1" ht="13.5" customHeight="1">
      <c r="B11" s="162">
        <v>3</v>
      </c>
      <c r="C11" s="169" t="s">
        <v>86</v>
      </c>
      <c r="D11" s="153">
        <v>42830</v>
      </c>
      <c r="E11" s="137">
        <v>42832</v>
      </c>
      <c r="F11" s="106">
        <v>2</v>
      </c>
      <c r="G11" s="106" t="s">
        <v>74</v>
      </c>
      <c r="H11" s="154">
        <v>21</v>
      </c>
      <c r="I11" s="143">
        <v>42831</v>
      </c>
      <c r="J11" s="137">
        <v>42835</v>
      </c>
      <c r="K11" s="107">
        <v>24</v>
      </c>
      <c r="L11" s="154">
        <v>0</v>
      </c>
      <c r="M11" s="147">
        <f t="shared" si="0"/>
        <v>3</v>
      </c>
    </row>
    <row r="12" spans="1:14" s="19" customFormat="1" ht="13.5" customHeight="1">
      <c r="B12" s="162">
        <v>4</v>
      </c>
      <c r="C12" s="169" t="s">
        <v>87</v>
      </c>
      <c r="D12" s="153">
        <v>42835</v>
      </c>
      <c r="E12" s="137">
        <v>42853</v>
      </c>
      <c r="F12" s="106">
        <v>3</v>
      </c>
      <c r="G12" s="106" t="s">
        <v>88</v>
      </c>
      <c r="H12" s="154">
        <v>10.5</v>
      </c>
      <c r="I12" s="143">
        <v>42835</v>
      </c>
      <c r="J12" s="137"/>
      <c r="K12" s="107">
        <v>1</v>
      </c>
      <c r="L12" s="154">
        <v>9.5</v>
      </c>
      <c r="M12" s="147">
        <f t="shared" si="0"/>
        <v>0</v>
      </c>
    </row>
    <row r="13" spans="1:14" s="19" customFormat="1" ht="13.5" customHeight="1">
      <c r="B13" s="162">
        <v>5</v>
      </c>
      <c r="C13" s="169" t="s">
        <v>89</v>
      </c>
      <c r="D13" s="153">
        <v>42857</v>
      </c>
      <c r="E13" s="137">
        <v>42858</v>
      </c>
      <c r="F13" s="106" t="s">
        <v>90</v>
      </c>
      <c r="G13" s="106" t="s">
        <v>74</v>
      </c>
      <c r="H13" s="154">
        <v>14</v>
      </c>
      <c r="I13" s="143"/>
      <c r="J13" s="137"/>
      <c r="K13" s="107">
        <v>0</v>
      </c>
      <c r="L13" s="154">
        <v>14</v>
      </c>
      <c r="M13" s="147">
        <f t="shared" si="0"/>
        <v>0</v>
      </c>
    </row>
    <row r="14" spans="1:14" s="19" customFormat="1" ht="13.5" customHeight="1">
      <c r="B14" s="162">
        <v>6</v>
      </c>
      <c r="C14" s="169" t="s">
        <v>91</v>
      </c>
      <c r="D14" s="153">
        <v>42835</v>
      </c>
      <c r="E14" s="137">
        <v>42838</v>
      </c>
      <c r="F14" s="106">
        <v>3</v>
      </c>
      <c r="G14" s="106" t="s">
        <v>92</v>
      </c>
      <c r="H14" s="154">
        <v>29.4</v>
      </c>
      <c r="I14" s="143">
        <v>42835</v>
      </c>
      <c r="J14" s="137"/>
      <c r="K14" s="107">
        <v>25</v>
      </c>
      <c r="L14" s="154">
        <v>3</v>
      </c>
      <c r="M14" s="147">
        <f t="shared" si="0"/>
        <v>-1.3999999999999986</v>
      </c>
    </row>
    <row r="15" spans="1:14" s="19" customFormat="1" ht="13.5" customHeight="1">
      <c r="B15" s="162">
        <v>7</v>
      </c>
      <c r="C15" s="169" t="s">
        <v>93</v>
      </c>
      <c r="D15" s="153">
        <v>42839</v>
      </c>
      <c r="E15" s="137">
        <v>42843</v>
      </c>
      <c r="F15" s="106">
        <v>6</v>
      </c>
      <c r="G15" s="106" t="s">
        <v>76</v>
      </c>
      <c r="H15" s="154">
        <v>21</v>
      </c>
      <c r="I15" s="143"/>
      <c r="J15" s="137"/>
      <c r="K15" s="107">
        <v>0</v>
      </c>
      <c r="L15" s="154">
        <v>21</v>
      </c>
      <c r="M15" s="147">
        <f t="shared" si="0"/>
        <v>0</v>
      </c>
    </row>
    <row r="16" spans="1:14" s="19" customFormat="1" ht="13.5" customHeight="1">
      <c r="B16" s="162">
        <v>8</v>
      </c>
      <c r="C16" s="169" t="s">
        <v>94</v>
      </c>
      <c r="D16" s="153">
        <v>42844</v>
      </c>
      <c r="E16" s="137">
        <v>42849</v>
      </c>
      <c r="F16" s="106">
        <v>7</v>
      </c>
      <c r="G16" s="106" t="s">
        <v>77</v>
      </c>
      <c r="H16" s="154">
        <v>28</v>
      </c>
      <c r="I16" s="143"/>
      <c r="J16" s="137"/>
      <c r="K16" s="107">
        <v>0</v>
      </c>
      <c r="L16" s="154">
        <v>28</v>
      </c>
      <c r="M16" s="147">
        <f t="shared" si="0"/>
        <v>0</v>
      </c>
    </row>
    <row r="17" spans="1:14" s="19" customFormat="1" ht="13.5" customHeight="1">
      <c r="B17" s="162">
        <v>9</v>
      </c>
      <c r="C17" s="169" t="s">
        <v>95</v>
      </c>
      <c r="D17" s="153">
        <v>42844</v>
      </c>
      <c r="E17" s="137">
        <v>42845</v>
      </c>
      <c r="F17" s="106">
        <v>7</v>
      </c>
      <c r="G17" s="106" t="s">
        <v>76</v>
      </c>
      <c r="H17" s="154">
        <v>14</v>
      </c>
      <c r="I17" s="143"/>
      <c r="J17" s="137"/>
      <c r="K17" s="107">
        <v>0</v>
      </c>
      <c r="L17" s="154">
        <v>14</v>
      </c>
      <c r="M17" s="147">
        <f t="shared" si="0"/>
        <v>0</v>
      </c>
    </row>
    <row r="18" spans="1:14" s="19" customFormat="1" ht="13.5" customHeight="1">
      <c r="B18" s="162">
        <v>10</v>
      </c>
      <c r="C18" s="169" t="s">
        <v>96</v>
      </c>
      <c r="D18" s="153">
        <v>42846</v>
      </c>
      <c r="E18" s="137">
        <v>42846</v>
      </c>
      <c r="F18" s="106">
        <v>7</v>
      </c>
      <c r="G18" s="106" t="s">
        <v>76</v>
      </c>
      <c r="H18" s="154">
        <v>7</v>
      </c>
      <c r="I18" s="143"/>
      <c r="J18" s="137"/>
      <c r="K18" s="107">
        <v>0</v>
      </c>
      <c r="L18" s="154">
        <v>7</v>
      </c>
      <c r="M18" s="147">
        <f t="shared" si="0"/>
        <v>0</v>
      </c>
    </row>
    <row r="19" spans="1:14" s="19" customFormat="1" ht="13.5" customHeight="1">
      <c r="B19" s="162">
        <v>11</v>
      </c>
      <c r="C19" s="169" t="s">
        <v>97</v>
      </c>
      <c r="D19" s="153">
        <v>42850</v>
      </c>
      <c r="E19" s="137">
        <v>42851</v>
      </c>
      <c r="F19" s="106" t="s">
        <v>98</v>
      </c>
      <c r="G19" s="106" t="s">
        <v>76</v>
      </c>
      <c r="H19" s="154">
        <v>14</v>
      </c>
      <c r="I19" s="143"/>
      <c r="J19" s="137"/>
      <c r="K19" s="107">
        <v>0</v>
      </c>
      <c r="L19" s="154">
        <v>14</v>
      </c>
      <c r="M19" s="147">
        <f t="shared" si="0"/>
        <v>0</v>
      </c>
    </row>
    <row r="20" spans="1:14" s="19" customFormat="1" ht="13.5" customHeight="1">
      <c r="B20" s="162">
        <v>12</v>
      </c>
      <c r="C20" s="169" t="s">
        <v>99</v>
      </c>
      <c r="D20" s="153">
        <v>42839</v>
      </c>
      <c r="E20" s="137">
        <v>42843</v>
      </c>
      <c r="F20" s="106">
        <v>6</v>
      </c>
      <c r="G20" s="106" t="s">
        <v>77</v>
      </c>
      <c r="H20" s="154">
        <v>21</v>
      </c>
      <c r="I20" s="143"/>
      <c r="J20" s="137"/>
      <c r="K20" s="107">
        <v>0</v>
      </c>
      <c r="L20" s="154">
        <v>21</v>
      </c>
      <c r="M20" s="147">
        <f t="shared" si="0"/>
        <v>0</v>
      </c>
    </row>
    <row r="21" spans="1:14" s="19" customFormat="1" ht="13.5" customHeight="1">
      <c r="B21" s="162">
        <v>13</v>
      </c>
      <c r="C21" s="169" t="s">
        <v>100</v>
      </c>
      <c r="D21" s="153">
        <v>42850</v>
      </c>
      <c r="E21" s="137">
        <v>42851</v>
      </c>
      <c r="F21" s="106">
        <v>6</v>
      </c>
      <c r="G21" s="106" t="s">
        <v>77</v>
      </c>
      <c r="H21" s="154">
        <v>14</v>
      </c>
      <c r="I21" s="143"/>
      <c r="J21" s="137"/>
      <c r="K21" s="107">
        <v>0</v>
      </c>
      <c r="L21" s="154">
        <v>14</v>
      </c>
      <c r="M21" s="147">
        <f t="shared" si="0"/>
        <v>0</v>
      </c>
    </row>
    <row r="22" spans="1:14" s="19" customFormat="1" ht="13.5" customHeight="1">
      <c r="B22" s="162">
        <v>14</v>
      </c>
      <c r="C22" s="169" t="s">
        <v>101</v>
      </c>
      <c r="D22" s="153">
        <v>42852</v>
      </c>
      <c r="E22" s="137">
        <v>42856</v>
      </c>
      <c r="F22" s="106" t="s">
        <v>102</v>
      </c>
      <c r="G22" s="106" t="s">
        <v>75</v>
      </c>
      <c r="H22" s="154">
        <v>21</v>
      </c>
      <c r="I22" s="143"/>
      <c r="J22" s="137"/>
      <c r="K22" s="107">
        <v>0</v>
      </c>
      <c r="L22" s="154">
        <v>21</v>
      </c>
      <c r="M22" s="147">
        <f t="shared" si="0"/>
        <v>0</v>
      </c>
    </row>
    <row r="23" spans="1:14" s="19" customFormat="1" ht="13.5" customHeight="1">
      <c r="B23" s="162">
        <v>15</v>
      </c>
      <c r="C23" s="169" t="s">
        <v>103</v>
      </c>
      <c r="D23" s="153">
        <v>42832</v>
      </c>
      <c r="E23" s="137">
        <v>42832</v>
      </c>
      <c r="F23" s="106">
        <v>2</v>
      </c>
      <c r="G23" s="105"/>
      <c r="H23" s="154">
        <v>0</v>
      </c>
      <c r="I23" s="143"/>
      <c r="J23" s="137"/>
      <c r="K23" s="107">
        <v>0</v>
      </c>
      <c r="L23" s="154">
        <v>0</v>
      </c>
      <c r="M23" s="147">
        <f t="shared" si="0"/>
        <v>0</v>
      </c>
    </row>
    <row r="24" spans="1:14" s="19" customFormat="1" ht="13.5" customHeight="1">
      <c r="B24" s="162">
        <v>16</v>
      </c>
      <c r="C24" s="169" t="s">
        <v>104</v>
      </c>
      <c r="D24" s="153">
        <v>42839</v>
      </c>
      <c r="E24" s="137">
        <v>42839</v>
      </c>
      <c r="F24" s="106">
        <v>3</v>
      </c>
      <c r="G24" s="105"/>
      <c r="H24" s="154">
        <v>0</v>
      </c>
      <c r="I24" s="143"/>
      <c r="J24" s="137"/>
      <c r="K24" s="107">
        <v>0</v>
      </c>
      <c r="L24" s="154">
        <v>0</v>
      </c>
      <c r="M24" s="147">
        <f t="shared" si="0"/>
        <v>0</v>
      </c>
    </row>
    <row r="25" spans="1:14" s="19" customFormat="1" ht="13.5" customHeight="1">
      <c r="A25" s="1"/>
      <c r="B25" s="162">
        <v>17</v>
      </c>
      <c r="C25" s="169" t="s">
        <v>105</v>
      </c>
      <c r="D25" s="153">
        <v>42864</v>
      </c>
      <c r="E25" s="137">
        <v>42864</v>
      </c>
      <c r="F25" s="106">
        <v>14</v>
      </c>
      <c r="G25" s="105"/>
      <c r="H25" s="154">
        <v>0</v>
      </c>
      <c r="I25" s="143"/>
      <c r="J25" s="137"/>
      <c r="K25" s="107">
        <v>0</v>
      </c>
      <c r="L25" s="154">
        <v>0</v>
      </c>
      <c r="M25" s="147">
        <f t="shared" si="0"/>
        <v>0</v>
      </c>
      <c r="N25" s="3"/>
    </row>
    <row r="26" spans="1:14" ht="15" thickBot="1">
      <c r="B26" s="163">
        <v>18</v>
      </c>
      <c r="C26" s="170" t="s">
        <v>106</v>
      </c>
      <c r="D26" s="155">
        <v>42864</v>
      </c>
      <c r="E26" s="156">
        <v>42864</v>
      </c>
      <c r="F26" s="164">
        <v>5</v>
      </c>
      <c r="G26" s="165"/>
      <c r="H26" s="158">
        <v>0</v>
      </c>
      <c r="I26" s="159"/>
      <c r="J26" s="156"/>
      <c r="K26" s="157">
        <v>0</v>
      </c>
      <c r="L26" s="158">
        <v>0</v>
      </c>
      <c r="M26" s="148">
        <f t="shared" si="0"/>
        <v>0</v>
      </c>
    </row>
  </sheetData>
  <sheetProtection selectLockedCells="1" selectUnlockedCells="1"/>
  <mergeCells count="6">
    <mergeCell ref="D7:H7"/>
    <mergeCell ref="I7:L7"/>
    <mergeCell ref="K1:M1"/>
    <mergeCell ref="K2:M2"/>
    <mergeCell ref="K3:M3"/>
    <mergeCell ref="B1:J3"/>
  </mergeCells>
  <pageMargins left="0.23622047244094491" right="0.23622047244094491" top="0.23622047244094491" bottom="0.23622047244094491" header="0" footer="0"/>
  <pageSetup paperSize="9" scale="71" firstPageNumber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22">
    <outlinePr summaryBelow="0" summaryRight="0"/>
    <pageSetUpPr fitToPage="1"/>
  </sheetPr>
  <dimension ref="A1:H14"/>
  <sheetViews>
    <sheetView showGridLines="0" tabSelected="1" topLeftCell="A3" zoomScale="130" zoomScaleNormal="130" workbookViewId="0">
      <selection activeCell="A21" sqref="A21"/>
    </sheetView>
  </sheetViews>
  <sheetFormatPr baseColWidth="10" defaultColWidth="11.44140625" defaultRowHeight="13.2"/>
  <cols>
    <col min="1" max="1" width="19.6640625" style="3" customWidth="1"/>
    <col min="2" max="2" width="11.44140625" style="3" customWidth="1"/>
    <col min="3" max="3" width="14.6640625" style="3" customWidth="1"/>
    <col min="4" max="4" width="12.109375" style="3" customWidth="1"/>
    <col min="5" max="5" width="85.109375" style="2" customWidth="1"/>
    <col min="6" max="6" width="28.5546875" style="2" customWidth="1"/>
    <col min="7" max="7" width="17.109375" style="2" customWidth="1"/>
    <col min="8" max="8" width="17.5546875" style="2" customWidth="1"/>
    <col min="9" max="9" width="26.5546875" style="3" customWidth="1"/>
    <col min="10" max="16384" width="11.44140625" style="3"/>
  </cols>
  <sheetData>
    <row r="1" spans="1:8" ht="13.5" customHeight="1">
      <c r="A1" s="286" t="str">
        <f>"BILAN au "&amp;TEXT(G2,"jj/mm/aaaa")</f>
        <v>BILAN au 13/05/2022</v>
      </c>
      <c r="B1" s="287"/>
      <c r="C1" s="287"/>
      <c r="D1" s="287"/>
      <c r="E1" s="287"/>
      <c r="F1" s="287"/>
      <c r="G1" s="303" t="str">
        <f>'1a-Identification Projet'!$L1</f>
        <v>reference Tableau de bord</v>
      </c>
      <c r="H1" s="304"/>
    </row>
    <row r="2" spans="1:8" ht="12.75" customHeight="1">
      <c r="A2" s="288"/>
      <c r="B2" s="289"/>
      <c r="C2" s="289"/>
      <c r="D2" s="289"/>
      <c r="E2" s="289"/>
      <c r="F2" s="289"/>
      <c r="G2" s="215">
        <f>'1a-Identification Projet'!$L2</f>
        <v>44694</v>
      </c>
      <c r="H2" s="216"/>
    </row>
    <row r="3" spans="1:8" ht="16.5" customHeight="1" thickBot="1">
      <c r="A3" s="290"/>
      <c r="B3" s="291"/>
      <c r="C3" s="291"/>
      <c r="D3" s="291"/>
      <c r="E3" s="291"/>
      <c r="F3" s="291"/>
      <c r="G3" s="217" t="str">
        <f>'1a-Identification Projet'!$L3</f>
        <v>SOSS4</v>
      </c>
      <c r="H3" s="218"/>
    </row>
    <row r="4" spans="1:8" ht="12.75" customHeight="1">
      <c r="B4" s="29"/>
      <c r="C4" s="29"/>
      <c r="D4" s="29"/>
    </row>
    <row r="5" spans="1:8" ht="14.25" customHeight="1"/>
    <row r="6" spans="1:8">
      <c r="A6" s="75" t="s">
        <v>131</v>
      </c>
    </row>
    <row r="7" spans="1:8">
      <c r="A7" s="307" t="s">
        <v>427</v>
      </c>
      <c r="B7" s="308"/>
      <c r="C7" s="308"/>
      <c r="D7" s="308"/>
      <c r="E7" s="308"/>
      <c r="F7" s="308"/>
      <c r="G7" s="308"/>
      <c r="H7" s="308"/>
    </row>
    <row r="8" spans="1:8" ht="87" customHeight="1">
      <c r="A8" s="305" t="s">
        <v>428</v>
      </c>
      <c r="B8" s="306"/>
      <c r="C8" s="306"/>
      <c r="D8" s="306"/>
      <c r="E8" s="306"/>
      <c r="F8" s="306"/>
      <c r="G8" s="306"/>
      <c r="H8" s="306"/>
    </row>
    <row r="9" spans="1:8">
      <c r="A9" s="75" t="s">
        <v>133</v>
      </c>
    </row>
    <row r="10" spans="1:8">
      <c r="A10" s="305" t="s">
        <v>426</v>
      </c>
      <c r="B10" s="306"/>
      <c r="C10" s="306"/>
      <c r="D10" s="306"/>
      <c r="E10" s="306"/>
      <c r="F10" s="306"/>
      <c r="G10" s="306"/>
      <c r="H10" s="306"/>
    </row>
    <row r="11" spans="1:8" ht="93.75" customHeight="1">
      <c r="A11" s="305" t="s">
        <v>429</v>
      </c>
      <c r="B11" s="305"/>
      <c r="C11" s="305"/>
      <c r="D11" s="305"/>
      <c r="E11" s="305"/>
      <c r="F11" s="305"/>
      <c r="G11" s="305"/>
      <c r="H11" s="305"/>
    </row>
    <row r="12" spans="1:8">
      <c r="A12" s="75" t="s">
        <v>132</v>
      </c>
    </row>
    <row r="13" spans="1:8">
      <c r="A13" s="309" t="s">
        <v>430</v>
      </c>
      <c r="B13" s="310"/>
      <c r="C13" s="310"/>
      <c r="D13" s="310"/>
      <c r="E13" s="310"/>
      <c r="F13" s="310"/>
      <c r="G13" s="310"/>
      <c r="H13" s="310"/>
    </row>
    <row r="14" spans="1:8" ht="93.75" customHeight="1">
      <c r="A14" s="305" t="s">
        <v>431</v>
      </c>
      <c r="B14" s="306"/>
      <c r="C14" s="306"/>
      <c r="D14" s="306"/>
      <c r="E14" s="306"/>
      <c r="F14" s="306"/>
      <c r="G14" s="306"/>
      <c r="H14" s="306"/>
    </row>
  </sheetData>
  <mergeCells count="10">
    <mergeCell ref="A14:H14"/>
    <mergeCell ref="G1:H1"/>
    <mergeCell ref="G2:H2"/>
    <mergeCell ref="G3:H3"/>
    <mergeCell ref="A7:H7"/>
    <mergeCell ref="A10:H10"/>
    <mergeCell ref="A13:H13"/>
    <mergeCell ref="A8:H8"/>
    <mergeCell ref="A11:H11"/>
    <mergeCell ref="A1:F3"/>
  </mergeCells>
  <printOptions horizontalCentered="1"/>
  <pageMargins left="0.23622047244094491" right="0.23622047244094491" top="0.23622047244094491" bottom="0.23622047244094491" header="0" footer="0"/>
  <pageSetup paperSize="9" scale="48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3"/>
  <sheetViews>
    <sheetView workbookViewId="0">
      <selection activeCell="B2" sqref="B2"/>
    </sheetView>
  </sheetViews>
  <sheetFormatPr baseColWidth="10" defaultRowHeight="13.2"/>
  <cols>
    <col min="1" max="1" width="18" customWidth="1"/>
    <col min="2" max="2" width="16.88671875" customWidth="1"/>
  </cols>
  <sheetData>
    <row r="2" spans="1:2">
      <c r="A2" t="s">
        <v>152</v>
      </c>
      <c r="B2" t="s">
        <v>153</v>
      </c>
    </row>
    <row r="3" spans="1:2">
      <c r="A3" t="s">
        <v>155</v>
      </c>
      <c r="B3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1">
    <tabColor rgb="FF92D050"/>
    <outlinePr summaryBelow="0" summaryRight="0"/>
    <pageSetUpPr fitToPage="1"/>
  </sheetPr>
  <dimension ref="A1:O57"/>
  <sheetViews>
    <sheetView showGridLines="0" topLeftCell="A13" zoomScale="70" zoomScaleNormal="70" workbookViewId="0">
      <selection activeCell="E17" sqref="E17"/>
    </sheetView>
  </sheetViews>
  <sheetFormatPr baseColWidth="10" defaultColWidth="11.44140625" defaultRowHeight="13.2" outlineLevelRow="2"/>
  <cols>
    <col min="1" max="1" width="19.6640625" style="3" customWidth="1"/>
    <col min="2" max="2" width="11.44140625" style="3" customWidth="1"/>
    <col min="3" max="3" width="14.6640625" style="3" customWidth="1"/>
    <col min="4" max="4" width="12.109375" style="3" customWidth="1"/>
    <col min="5" max="5" width="115.6640625" style="2" customWidth="1"/>
    <col min="6" max="6" width="28.5546875" style="2" customWidth="1"/>
    <col min="7" max="7" width="17.109375" style="2" customWidth="1"/>
    <col min="8" max="8" width="21.6640625" style="2" customWidth="1"/>
    <col min="9" max="9" width="26.5546875" style="3" customWidth="1"/>
    <col min="10" max="16384" width="11.44140625" style="3"/>
  </cols>
  <sheetData>
    <row r="1" spans="1:15" ht="13.5" customHeight="1">
      <c r="A1" s="124"/>
      <c r="B1" s="126"/>
      <c r="C1" s="126"/>
      <c r="D1" s="126"/>
      <c r="E1" s="126"/>
      <c r="F1" s="126"/>
      <c r="G1" s="213" t="str">
        <f>'1a-Identification Projet'!$L1</f>
        <v>reference Tableau de bord</v>
      </c>
      <c r="H1" s="214"/>
    </row>
    <row r="2" spans="1:15" ht="12.75" customHeight="1">
      <c r="A2" s="120"/>
      <c r="B2" s="127"/>
      <c r="C2" s="127"/>
      <c r="D2" s="127"/>
      <c r="E2" s="127"/>
      <c r="F2" s="127"/>
      <c r="G2" s="215">
        <f>'1a-Identification Projet'!$L2</f>
        <v>44694</v>
      </c>
      <c r="H2" s="216"/>
    </row>
    <row r="3" spans="1:15" ht="16.5" customHeight="1" thickBot="1">
      <c r="A3" s="125"/>
      <c r="B3" s="128"/>
      <c r="C3" s="128"/>
      <c r="D3" s="128"/>
      <c r="E3" s="128"/>
      <c r="F3" s="128"/>
      <c r="G3" s="217" t="str">
        <f>'1a-Identification Projet'!$L3</f>
        <v>SOSS4</v>
      </c>
      <c r="H3" s="218"/>
    </row>
    <row r="4" spans="1:15" ht="12.75" customHeight="1">
      <c r="B4" s="29"/>
      <c r="C4" s="29"/>
      <c r="D4" s="29"/>
    </row>
    <row r="5" spans="1:15" ht="14.25" customHeight="1"/>
    <row r="6" spans="1:15">
      <c r="A6" s="75" t="s">
        <v>116</v>
      </c>
    </row>
    <row r="7" spans="1:15" ht="90.6" customHeight="1">
      <c r="A7" s="219" t="s">
        <v>242</v>
      </c>
      <c r="B7" s="220"/>
      <c r="C7" s="220"/>
      <c r="D7" s="220"/>
      <c r="E7" s="220"/>
      <c r="F7" s="220"/>
      <c r="G7" s="220"/>
      <c r="H7" s="220"/>
    </row>
    <row r="8" spans="1:15" ht="15" customHeight="1" thickBot="1">
      <c r="A8" s="75" t="s">
        <v>117</v>
      </c>
      <c r="B8" s="44"/>
      <c r="C8" s="44"/>
      <c r="D8" s="44"/>
      <c r="E8" s="42"/>
      <c r="F8" s="42"/>
      <c r="G8" s="42"/>
      <c r="H8" s="42"/>
    </row>
    <row r="9" spans="1:15" ht="41.4" thickBot="1">
      <c r="A9" s="122" t="s">
        <v>121</v>
      </c>
      <c r="B9" s="122" t="s">
        <v>128</v>
      </c>
      <c r="C9" s="122" t="s">
        <v>119</v>
      </c>
      <c r="D9" s="122" t="s">
        <v>129</v>
      </c>
      <c r="E9" s="123" t="s">
        <v>115</v>
      </c>
      <c r="F9" s="123" t="s">
        <v>130</v>
      </c>
      <c r="G9" s="129" t="s">
        <v>120</v>
      </c>
      <c r="H9" s="130"/>
    </row>
    <row r="10" spans="1:15">
      <c r="A10" s="175" t="s">
        <v>123</v>
      </c>
      <c r="B10" s="175" t="s">
        <v>158</v>
      </c>
      <c r="C10" s="175"/>
      <c r="D10" s="176" t="s">
        <v>22</v>
      </c>
      <c r="E10" s="175" t="s">
        <v>159</v>
      </c>
      <c r="F10" s="171" t="s">
        <v>245</v>
      </c>
      <c r="G10" s="171" t="s">
        <v>245</v>
      </c>
      <c r="H10" s="173"/>
    </row>
    <row r="11" spans="1:15" outlineLevel="2">
      <c r="A11" s="175" t="s">
        <v>123</v>
      </c>
      <c r="B11" s="175" t="s">
        <v>124</v>
      </c>
      <c r="C11" s="175"/>
      <c r="D11" s="176" t="s">
        <v>22</v>
      </c>
      <c r="E11" s="175" t="s">
        <v>160</v>
      </c>
      <c r="F11" s="171" t="s">
        <v>245</v>
      </c>
      <c r="G11" s="171" t="s">
        <v>245</v>
      </c>
      <c r="H11" s="173"/>
    </row>
    <row r="12" spans="1:15" outlineLevel="2">
      <c r="A12" s="175" t="s">
        <v>123</v>
      </c>
      <c r="B12" s="175" t="s">
        <v>161</v>
      </c>
      <c r="C12" s="175"/>
      <c r="D12" s="176" t="s">
        <v>22</v>
      </c>
      <c r="E12" s="175" t="s">
        <v>232</v>
      </c>
      <c r="F12" s="171" t="s">
        <v>249</v>
      </c>
      <c r="G12" s="221" t="s">
        <v>257</v>
      </c>
      <c r="H12" s="222"/>
      <c r="I12" s="2"/>
      <c r="J12" s="2"/>
      <c r="K12" s="2"/>
      <c r="L12" s="2"/>
      <c r="M12" s="2"/>
      <c r="N12" s="2"/>
      <c r="O12" s="2"/>
    </row>
    <row r="13" spans="1:15" s="2" customFormat="1" outlineLevel="2">
      <c r="A13" s="175" t="s">
        <v>123</v>
      </c>
      <c r="B13" s="175" t="s">
        <v>162</v>
      </c>
      <c r="C13" s="175"/>
      <c r="D13" s="176" t="s">
        <v>22</v>
      </c>
      <c r="E13" s="175" t="s">
        <v>163</v>
      </c>
      <c r="F13" s="171" t="s">
        <v>245</v>
      </c>
      <c r="G13" s="171" t="s">
        <v>245</v>
      </c>
      <c r="H13" s="177"/>
    </row>
    <row r="14" spans="1:15" s="2" customFormat="1" outlineLevel="2">
      <c r="A14" s="175" t="s">
        <v>123</v>
      </c>
      <c r="B14" s="175" t="s">
        <v>164</v>
      </c>
      <c r="C14" s="175"/>
      <c r="D14" s="176" t="s">
        <v>22</v>
      </c>
      <c r="E14" s="175" t="s">
        <v>165</v>
      </c>
      <c r="F14" s="171" t="s">
        <v>248</v>
      </c>
      <c r="G14" s="221" t="s">
        <v>253</v>
      </c>
      <c r="H14" s="222"/>
    </row>
    <row r="15" spans="1:15" s="2" customFormat="1" outlineLevel="2">
      <c r="A15" s="175" t="s">
        <v>123</v>
      </c>
      <c r="B15" s="175" t="s">
        <v>166</v>
      </c>
      <c r="C15" s="175"/>
      <c r="D15" s="176" t="s">
        <v>22</v>
      </c>
      <c r="E15" s="175" t="s">
        <v>230</v>
      </c>
      <c r="F15" s="171" t="s">
        <v>248</v>
      </c>
      <c r="G15" s="221" t="s">
        <v>253</v>
      </c>
      <c r="H15" s="222"/>
      <c r="I15" s="3"/>
      <c r="J15" s="3"/>
      <c r="K15" s="3"/>
      <c r="L15" s="3"/>
      <c r="M15" s="3"/>
      <c r="N15" s="3"/>
      <c r="O15" s="3"/>
    </row>
    <row r="16" spans="1:15" outlineLevel="2">
      <c r="A16" s="175" t="s">
        <v>123</v>
      </c>
      <c r="B16" s="175" t="s">
        <v>167</v>
      </c>
      <c r="C16" s="175"/>
      <c r="D16" s="176" t="s">
        <v>22</v>
      </c>
      <c r="E16" s="175" t="s">
        <v>168</v>
      </c>
      <c r="F16" s="171" t="s">
        <v>248</v>
      </c>
      <c r="G16" s="221" t="s">
        <v>253</v>
      </c>
      <c r="H16" s="222"/>
    </row>
    <row r="17" spans="1:8" outlineLevel="2">
      <c r="A17" s="175" t="s">
        <v>123</v>
      </c>
      <c r="B17" s="175" t="s">
        <v>169</v>
      </c>
      <c r="C17" s="175"/>
      <c r="D17" s="176" t="s">
        <v>22</v>
      </c>
      <c r="E17" s="175" t="s">
        <v>170</v>
      </c>
      <c r="F17" s="171" t="s">
        <v>248</v>
      </c>
      <c r="G17" s="221" t="s">
        <v>253</v>
      </c>
      <c r="H17" s="222"/>
    </row>
    <row r="18" spans="1:8">
      <c r="A18" s="175" t="s">
        <v>123</v>
      </c>
      <c r="B18" s="175" t="s">
        <v>171</v>
      </c>
      <c r="C18" s="175"/>
      <c r="D18" s="176" t="s">
        <v>22</v>
      </c>
      <c r="E18" s="175" t="s">
        <v>172</v>
      </c>
      <c r="F18" s="171" t="s">
        <v>245</v>
      </c>
      <c r="G18" s="171" t="s">
        <v>245</v>
      </c>
      <c r="H18" s="177"/>
    </row>
    <row r="19" spans="1:8">
      <c r="A19" s="175" t="s">
        <v>123</v>
      </c>
      <c r="B19" s="175" t="s">
        <v>173</v>
      </c>
      <c r="C19" s="175"/>
      <c r="D19" s="176" t="s">
        <v>22</v>
      </c>
      <c r="E19" s="175" t="s">
        <v>174</v>
      </c>
      <c r="F19" s="171" t="s">
        <v>248</v>
      </c>
      <c r="G19" s="221" t="s">
        <v>253</v>
      </c>
      <c r="H19" s="222"/>
    </row>
    <row r="20" spans="1:8">
      <c r="A20" s="175" t="s">
        <v>123</v>
      </c>
      <c r="B20" s="175" t="s">
        <v>175</v>
      </c>
      <c r="C20" s="175"/>
      <c r="D20" s="176" t="s">
        <v>22</v>
      </c>
      <c r="E20" s="175" t="s">
        <v>176</v>
      </c>
      <c r="F20" s="171" t="s">
        <v>248</v>
      </c>
      <c r="G20" s="221" t="s">
        <v>253</v>
      </c>
      <c r="H20" s="222"/>
    </row>
    <row r="21" spans="1:8">
      <c r="A21" s="175" t="s">
        <v>123</v>
      </c>
      <c r="B21" s="175" t="s">
        <v>177</v>
      </c>
      <c r="C21" s="175"/>
      <c r="D21" s="176" t="s">
        <v>22</v>
      </c>
      <c r="E21" s="175" t="s">
        <v>178</v>
      </c>
      <c r="F21" s="171" t="s">
        <v>248</v>
      </c>
      <c r="G21" s="221" t="s">
        <v>253</v>
      </c>
      <c r="H21" s="222"/>
    </row>
    <row r="22" spans="1:8">
      <c r="A22" s="175" t="s">
        <v>123</v>
      </c>
      <c r="B22" s="175" t="s">
        <v>179</v>
      </c>
      <c r="C22" s="175"/>
      <c r="D22" s="176" t="s">
        <v>22</v>
      </c>
      <c r="E22" s="175" t="s">
        <v>180</v>
      </c>
      <c r="F22" s="171" t="s">
        <v>248</v>
      </c>
      <c r="G22" s="221" t="s">
        <v>253</v>
      </c>
      <c r="H22" s="222"/>
    </row>
    <row r="23" spans="1:8">
      <c r="A23" s="175" t="s">
        <v>123</v>
      </c>
      <c r="B23" s="175" t="s">
        <v>181</v>
      </c>
      <c r="C23" s="175"/>
      <c r="D23" s="176" t="s">
        <v>22</v>
      </c>
      <c r="E23" s="175" t="s">
        <v>182</v>
      </c>
      <c r="F23" s="171" t="s">
        <v>248</v>
      </c>
      <c r="G23" s="221" t="s">
        <v>253</v>
      </c>
      <c r="H23" s="222"/>
    </row>
    <row r="24" spans="1:8">
      <c r="A24" s="175" t="s">
        <v>123</v>
      </c>
      <c r="B24" s="175" t="s">
        <v>183</v>
      </c>
      <c r="C24" s="175"/>
      <c r="D24" s="176" t="s">
        <v>22</v>
      </c>
      <c r="E24" s="175" t="s">
        <v>184</v>
      </c>
      <c r="F24" s="171" t="s">
        <v>248</v>
      </c>
      <c r="G24" s="221" t="s">
        <v>253</v>
      </c>
      <c r="H24" s="222"/>
    </row>
    <row r="25" spans="1:8">
      <c r="A25" s="175" t="s">
        <v>123</v>
      </c>
      <c r="B25" s="175" t="s">
        <v>185</v>
      </c>
      <c r="C25" s="175"/>
      <c r="D25" s="176" t="s">
        <v>22</v>
      </c>
      <c r="E25" s="175" t="s">
        <v>186</v>
      </c>
      <c r="F25" s="171" t="s">
        <v>248</v>
      </c>
      <c r="G25" s="221" t="s">
        <v>253</v>
      </c>
      <c r="H25" s="222"/>
    </row>
    <row r="26" spans="1:8">
      <c r="A26" s="175" t="s">
        <v>123</v>
      </c>
      <c r="B26" s="175" t="s">
        <v>187</v>
      </c>
      <c r="C26" s="175"/>
      <c r="D26" s="176" t="s">
        <v>22</v>
      </c>
      <c r="E26" s="175" t="s">
        <v>188</v>
      </c>
      <c r="F26" s="171" t="s">
        <v>248</v>
      </c>
      <c r="G26" s="221" t="s">
        <v>253</v>
      </c>
      <c r="H26" s="222"/>
    </row>
    <row r="27" spans="1:8">
      <c r="A27" s="175" t="s">
        <v>123</v>
      </c>
      <c r="B27" s="175" t="s">
        <v>189</v>
      </c>
      <c r="C27" s="175"/>
      <c r="D27" s="176" t="s">
        <v>22</v>
      </c>
      <c r="E27" s="175" t="s">
        <v>190</v>
      </c>
      <c r="F27" s="171" t="s">
        <v>246</v>
      </c>
      <c r="G27" s="221" t="s">
        <v>254</v>
      </c>
      <c r="H27" s="222"/>
    </row>
    <row r="28" spans="1:8">
      <c r="A28" s="175" t="s">
        <v>123</v>
      </c>
      <c r="B28" s="175" t="s">
        <v>191</v>
      </c>
      <c r="C28" s="175"/>
      <c r="D28" s="176" t="s">
        <v>22</v>
      </c>
      <c r="E28" s="175" t="s">
        <v>192</v>
      </c>
      <c r="F28" s="171" t="s">
        <v>245</v>
      </c>
      <c r="G28" s="171" t="s">
        <v>245</v>
      </c>
      <c r="H28" s="177"/>
    </row>
    <row r="29" spans="1:8">
      <c r="A29" s="175" t="s">
        <v>123</v>
      </c>
      <c r="B29" s="175" t="s">
        <v>193</v>
      </c>
      <c r="C29" s="175"/>
      <c r="D29" s="176" t="s">
        <v>22</v>
      </c>
      <c r="E29" s="175" t="s">
        <v>194</v>
      </c>
      <c r="F29" s="171" t="s">
        <v>250</v>
      </c>
      <c r="G29" s="221" t="s">
        <v>255</v>
      </c>
      <c r="H29" s="222"/>
    </row>
    <row r="30" spans="1:8">
      <c r="A30" s="175" t="s">
        <v>123</v>
      </c>
      <c r="B30" s="175" t="s">
        <v>195</v>
      </c>
      <c r="C30" s="175"/>
      <c r="D30" s="176" t="s">
        <v>22</v>
      </c>
      <c r="E30" s="175" t="s">
        <v>196</v>
      </c>
      <c r="F30" s="171" t="s">
        <v>248</v>
      </c>
      <c r="G30" s="221" t="s">
        <v>253</v>
      </c>
      <c r="H30" s="222"/>
    </row>
    <row r="31" spans="1:8">
      <c r="A31" s="175" t="s">
        <v>123</v>
      </c>
      <c r="B31" s="175" t="s">
        <v>197</v>
      </c>
      <c r="C31" s="175"/>
      <c r="D31" s="176" t="s">
        <v>22</v>
      </c>
      <c r="E31" s="175" t="s">
        <v>233</v>
      </c>
      <c r="F31" s="171" t="s">
        <v>248</v>
      </c>
      <c r="G31" s="221" t="s">
        <v>253</v>
      </c>
      <c r="H31" s="222"/>
    </row>
    <row r="32" spans="1:8">
      <c r="A32" s="175" t="s">
        <v>123</v>
      </c>
      <c r="B32" s="175" t="s">
        <v>198</v>
      </c>
      <c r="C32" s="175"/>
      <c r="D32" s="176" t="s">
        <v>22</v>
      </c>
      <c r="E32" s="175" t="s">
        <v>199</v>
      </c>
      <c r="F32" s="171" t="s">
        <v>248</v>
      </c>
      <c r="G32" s="221" t="s">
        <v>253</v>
      </c>
      <c r="H32" s="222"/>
    </row>
    <row r="33" spans="1:8">
      <c r="A33" s="175" t="s">
        <v>123</v>
      </c>
      <c r="B33" s="175" t="s">
        <v>200</v>
      </c>
      <c r="C33" s="175"/>
      <c r="D33" s="176" t="s">
        <v>22</v>
      </c>
      <c r="E33" s="175" t="s">
        <v>201</v>
      </c>
      <c r="F33" s="171" t="s">
        <v>248</v>
      </c>
      <c r="G33" s="221" t="s">
        <v>253</v>
      </c>
      <c r="H33" s="222"/>
    </row>
    <row r="34" spans="1:8">
      <c r="A34" s="175" t="s">
        <v>123</v>
      </c>
      <c r="B34" s="175" t="s">
        <v>202</v>
      </c>
      <c r="C34" s="175"/>
      <c r="D34" s="176" t="s">
        <v>22</v>
      </c>
      <c r="E34" s="175" t="s">
        <v>203</v>
      </c>
      <c r="F34" s="171" t="s">
        <v>248</v>
      </c>
      <c r="G34" s="221" t="s">
        <v>253</v>
      </c>
      <c r="H34" s="222"/>
    </row>
    <row r="35" spans="1:8">
      <c r="A35" s="175" t="s">
        <v>123</v>
      </c>
      <c r="B35" s="175" t="s">
        <v>204</v>
      </c>
      <c r="C35" s="175"/>
      <c r="D35" s="176" t="s">
        <v>22</v>
      </c>
      <c r="E35" s="175" t="s">
        <v>235</v>
      </c>
      <c r="F35" s="171" t="s">
        <v>245</v>
      </c>
      <c r="G35" s="171" t="s">
        <v>245</v>
      </c>
      <c r="H35" s="177"/>
    </row>
    <row r="36" spans="1:8">
      <c r="A36" s="175" t="s">
        <v>123</v>
      </c>
      <c r="B36" s="175" t="s">
        <v>205</v>
      </c>
      <c r="C36" s="175"/>
      <c r="D36" s="176" t="s">
        <v>22</v>
      </c>
      <c r="E36" s="175" t="s">
        <v>231</v>
      </c>
      <c r="F36" s="171" t="s">
        <v>245</v>
      </c>
      <c r="G36" s="171" t="s">
        <v>245</v>
      </c>
      <c r="H36" s="177"/>
    </row>
    <row r="37" spans="1:8">
      <c r="A37" s="175" t="s">
        <v>123</v>
      </c>
      <c r="B37" s="175" t="s">
        <v>206</v>
      </c>
      <c r="C37" s="175"/>
      <c r="D37" s="176" t="s">
        <v>22</v>
      </c>
      <c r="E37" s="175" t="s">
        <v>207</v>
      </c>
      <c r="F37" s="171" t="s">
        <v>249</v>
      </c>
      <c r="G37" s="221" t="s">
        <v>258</v>
      </c>
      <c r="H37" s="222"/>
    </row>
    <row r="38" spans="1:8">
      <c r="A38" s="175" t="s">
        <v>123</v>
      </c>
      <c r="B38" s="175" t="s">
        <v>208</v>
      </c>
      <c r="C38" s="175"/>
      <c r="D38" s="176" t="s">
        <v>22</v>
      </c>
      <c r="E38" s="175" t="s">
        <v>234</v>
      </c>
      <c r="F38" s="171" t="s">
        <v>251</v>
      </c>
      <c r="G38" s="221" t="s">
        <v>256</v>
      </c>
      <c r="H38" s="222"/>
    </row>
    <row r="39" spans="1:8">
      <c r="A39" s="175" t="s">
        <v>123</v>
      </c>
      <c r="B39" s="175" t="s">
        <v>209</v>
      </c>
      <c r="C39" s="175"/>
      <c r="D39" s="176" t="s">
        <v>22</v>
      </c>
      <c r="E39" s="175" t="s">
        <v>210</v>
      </c>
      <c r="F39" s="171" t="s">
        <v>245</v>
      </c>
      <c r="G39" s="171" t="s">
        <v>245</v>
      </c>
      <c r="H39" s="173"/>
    </row>
    <row r="40" spans="1:8">
      <c r="A40" s="175" t="s">
        <v>123</v>
      </c>
      <c r="B40" s="175" t="s">
        <v>211</v>
      </c>
      <c r="C40" s="175"/>
      <c r="D40" s="176" t="s">
        <v>22</v>
      </c>
      <c r="E40" s="175" t="s">
        <v>212</v>
      </c>
      <c r="F40" s="171" t="s">
        <v>245</v>
      </c>
      <c r="G40" s="171" t="s">
        <v>245</v>
      </c>
      <c r="H40" s="173"/>
    </row>
    <row r="41" spans="1:8">
      <c r="A41" s="175" t="s">
        <v>123</v>
      </c>
      <c r="B41" s="175" t="s">
        <v>213</v>
      </c>
      <c r="C41" s="175"/>
      <c r="D41" s="176" t="s">
        <v>22</v>
      </c>
      <c r="E41" s="175" t="s">
        <v>214</v>
      </c>
      <c r="F41" s="171" t="s">
        <v>249</v>
      </c>
      <c r="G41" s="221" t="s">
        <v>259</v>
      </c>
      <c r="H41" s="222"/>
    </row>
    <row r="42" spans="1:8">
      <c r="A42" s="175" t="s">
        <v>123</v>
      </c>
      <c r="B42" s="175" t="s">
        <v>215</v>
      </c>
      <c r="C42" s="175"/>
      <c r="D42" s="176" t="s">
        <v>22</v>
      </c>
      <c r="E42" s="175" t="s">
        <v>216</v>
      </c>
      <c r="F42" s="171" t="s">
        <v>247</v>
      </c>
      <c r="G42" s="221" t="s">
        <v>253</v>
      </c>
      <c r="H42" s="222"/>
    </row>
    <row r="43" spans="1:8">
      <c r="A43" s="175" t="s">
        <v>123</v>
      </c>
      <c r="B43" s="175" t="s">
        <v>217</v>
      </c>
      <c r="C43" s="175"/>
      <c r="D43" s="176" t="s">
        <v>22</v>
      </c>
      <c r="E43" s="175" t="s">
        <v>218</v>
      </c>
      <c r="F43" s="171" t="s">
        <v>247</v>
      </c>
      <c r="G43" s="221" t="s">
        <v>253</v>
      </c>
      <c r="H43" s="222"/>
    </row>
    <row r="44" spans="1:8">
      <c r="A44" s="175" t="s">
        <v>123</v>
      </c>
      <c r="B44" s="175" t="s">
        <v>219</v>
      </c>
      <c r="C44" s="175"/>
      <c r="D44" s="176" t="s">
        <v>22</v>
      </c>
      <c r="E44" s="175" t="s">
        <v>220</v>
      </c>
      <c r="F44" s="171" t="s">
        <v>247</v>
      </c>
      <c r="G44" s="221" t="s">
        <v>253</v>
      </c>
      <c r="H44" s="222"/>
    </row>
    <row r="45" spans="1:8">
      <c r="A45" s="175" t="s">
        <v>123</v>
      </c>
      <c r="B45" s="175" t="s">
        <v>221</v>
      </c>
      <c r="C45" s="175"/>
      <c r="D45" s="176" t="s">
        <v>22</v>
      </c>
      <c r="E45" s="175" t="s">
        <v>222</v>
      </c>
      <c r="F45" s="171" t="s">
        <v>249</v>
      </c>
      <c r="G45" s="221" t="s">
        <v>260</v>
      </c>
      <c r="H45" s="222"/>
    </row>
    <row r="46" spans="1:8">
      <c r="A46" s="175" t="s">
        <v>123</v>
      </c>
      <c r="B46" s="175" t="s">
        <v>223</v>
      </c>
      <c r="C46" s="175"/>
      <c r="D46" s="176" t="s">
        <v>22</v>
      </c>
      <c r="E46" s="175" t="s">
        <v>224</v>
      </c>
      <c r="F46" s="171" t="s">
        <v>245</v>
      </c>
      <c r="G46" s="171" t="s">
        <v>245</v>
      </c>
      <c r="H46" s="173"/>
    </row>
    <row r="47" spans="1:8">
      <c r="A47" s="175" t="s">
        <v>123</v>
      </c>
      <c r="B47" s="175" t="s">
        <v>238</v>
      </c>
      <c r="C47" s="175"/>
      <c r="D47" s="176" t="s">
        <v>126</v>
      </c>
      <c r="E47" s="175" t="s">
        <v>244</v>
      </c>
      <c r="F47" s="171" t="s">
        <v>245</v>
      </c>
      <c r="G47" s="171" t="s">
        <v>245</v>
      </c>
      <c r="H47" s="173"/>
    </row>
    <row r="48" spans="1:8">
      <c r="A48" s="175" t="s">
        <v>123</v>
      </c>
      <c r="B48" s="175" t="s">
        <v>239</v>
      </c>
      <c r="C48" s="175"/>
      <c r="D48" s="176" t="s">
        <v>126</v>
      </c>
      <c r="E48" s="175" t="s">
        <v>243</v>
      </c>
      <c r="F48" s="171" t="s">
        <v>245</v>
      </c>
      <c r="G48" s="171" t="s">
        <v>245</v>
      </c>
      <c r="H48" s="173"/>
    </row>
    <row r="49" spans="1:8">
      <c r="A49" s="175" t="s">
        <v>122</v>
      </c>
      <c r="B49" s="175" t="s">
        <v>125</v>
      </c>
      <c r="C49" s="175"/>
      <c r="D49" s="176" t="s">
        <v>22</v>
      </c>
      <c r="E49" s="175" t="s">
        <v>225</v>
      </c>
      <c r="F49" s="171" t="s">
        <v>59</v>
      </c>
      <c r="G49" s="172" t="s">
        <v>245</v>
      </c>
      <c r="H49" s="173"/>
    </row>
    <row r="50" spans="1:8">
      <c r="A50" s="175" t="s">
        <v>122</v>
      </c>
      <c r="B50" s="175" t="s">
        <v>226</v>
      </c>
      <c r="C50" s="175"/>
      <c r="D50" s="176" t="s">
        <v>22</v>
      </c>
      <c r="E50" s="175" t="s">
        <v>227</v>
      </c>
      <c r="F50" s="171" t="s">
        <v>252</v>
      </c>
      <c r="G50" s="172" t="s">
        <v>245</v>
      </c>
      <c r="H50" s="173"/>
    </row>
    <row r="51" spans="1:8">
      <c r="A51" s="175" t="s">
        <v>122</v>
      </c>
      <c r="B51" s="175" t="s">
        <v>228</v>
      </c>
      <c r="C51" s="175"/>
      <c r="D51" s="176" t="s">
        <v>22</v>
      </c>
      <c r="E51" s="175" t="s">
        <v>229</v>
      </c>
      <c r="F51" s="171" t="s">
        <v>59</v>
      </c>
      <c r="G51" s="172" t="s">
        <v>245</v>
      </c>
      <c r="H51" s="173"/>
    </row>
    <row r="52" spans="1:8">
      <c r="A52" s="175" t="s">
        <v>122</v>
      </c>
      <c r="B52" s="175" t="s">
        <v>240</v>
      </c>
      <c r="C52" s="175"/>
      <c r="D52" s="176" t="s">
        <v>22</v>
      </c>
      <c r="E52" s="175" t="s">
        <v>236</v>
      </c>
      <c r="F52" s="171" t="s">
        <v>252</v>
      </c>
      <c r="G52" s="172" t="s">
        <v>245</v>
      </c>
      <c r="H52" s="173"/>
    </row>
    <row r="53" spans="1:8">
      <c r="A53" s="175" t="s">
        <v>122</v>
      </c>
      <c r="B53" s="175" t="s">
        <v>241</v>
      </c>
      <c r="C53" s="175"/>
      <c r="D53" s="176" t="s">
        <v>22</v>
      </c>
      <c r="E53" s="175" t="s">
        <v>237</v>
      </c>
      <c r="F53" s="171" t="s">
        <v>245</v>
      </c>
      <c r="G53" s="171" t="s">
        <v>245</v>
      </c>
      <c r="H53" s="173"/>
    </row>
    <row r="54" spans="1:8">
      <c r="G54" s="3"/>
      <c r="H54" s="3"/>
    </row>
    <row r="55" spans="1:8">
      <c r="G55" s="3"/>
      <c r="H55" s="3"/>
    </row>
    <row r="56" spans="1:8">
      <c r="G56" s="3"/>
      <c r="H56" s="3"/>
    </row>
    <row r="57" spans="1:8">
      <c r="E57" s="174"/>
    </row>
  </sheetData>
  <mergeCells count="31">
    <mergeCell ref="G45:H45"/>
    <mergeCell ref="G38:H38"/>
    <mergeCell ref="G41:H41"/>
    <mergeCell ref="G42:H42"/>
    <mergeCell ref="G43:H43"/>
    <mergeCell ref="G44:H44"/>
    <mergeCell ref="G31:H31"/>
    <mergeCell ref="G32:H32"/>
    <mergeCell ref="G33:H33"/>
    <mergeCell ref="G34:H34"/>
    <mergeCell ref="G37:H37"/>
    <mergeCell ref="G25:H25"/>
    <mergeCell ref="G26:H26"/>
    <mergeCell ref="G27:H27"/>
    <mergeCell ref="G29:H29"/>
    <mergeCell ref="G30:H30"/>
    <mergeCell ref="G20:H20"/>
    <mergeCell ref="G21:H21"/>
    <mergeCell ref="G22:H22"/>
    <mergeCell ref="G23:H23"/>
    <mergeCell ref="G24:H24"/>
    <mergeCell ref="G14:H14"/>
    <mergeCell ref="G15:H15"/>
    <mergeCell ref="G16:H16"/>
    <mergeCell ref="G17:H17"/>
    <mergeCell ref="G19:H19"/>
    <mergeCell ref="G1:H1"/>
    <mergeCell ref="G2:H2"/>
    <mergeCell ref="G3:H3"/>
    <mergeCell ref="A7:H7"/>
    <mergeCell ref="G12:H12"/>
  </mergeCells>
  <phoneticPr fontId="8" type="noConversion"/>
  <printOptions horizontalCentered="1"/>
  <pageMargins left="0.23622047244094491" right="0.23622047244094491" top="0.23622047244094491" bottom="0.23622047244094491" header="0" footer="0"/>
  <pageSetup paperSize="9" scale="6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0">
    <tabColor rgb="FF92D050"/>
    <pageSetUpPr fitToPage="1"/>
  </sheetPr>
  <dimension ref="A1:M40"/>
  <sheetViews>
    <sheetView showGridLines="0" zoomScale="115" zoomScaleNormal="115" workbookViewId="0">
      <selection activeCell="I27" sqref="I27"/>
    </sheetView>
  </sheetViews>
  <sheetFormatPr baseColWidth="10" defaultColWidth="11.44140625" defaultRowHeight="13.2"/>
  <cols>
    <col min="1" max="1" width="1.6640625" style="3" customWidth="1"/>
    <col min="2" max="16384" width="11.44140625" style="3"/>
  </cols>
  <sheetData>
    <row r="1" spans="1:13" ht="17.399999999999999">
      <c r="A1" s="16"/>
      <c r="B1" s="108"/>
      <c r="C1" s="109"/>
      <c r="D1" s="109"/>
      <c r="E1" s="109"/>
      <c r="F1" s="109"/>
      <c r="G1" s="109"/>
      <c r="H1" s="109"/>
      <c r="I1" s="109"/>
      <c r="J1" s="109"/>
      <c r="K1" s="223" t="str">
        <f>'1a-Identification Projet'!$L$1</f>
        <v>reference Tableau de bord</v>
      </c>
      <c r="L1" s="224"/>
      <c r="M1" s="225"/>
    </row>
    <row r="2" spans="1:13" s="16" customFormat="1" ht="12.75" customHeight="1">
      <c r="B2" s="110"/>
      <c r="C2" s="111"/>
      <c r="D2" s="111"/>
      <c r="E2" s="111"/>
      <c r="F2" s="111"/>
      <c r="G2" s="111"/>
      <c r="H2" s="111"/>
      <c r="I2" s="111"/>
      <c r="J2" s="111"/>
      <c r="K2" s="226">
        <f>'1a-Identification Projet'!$L$2</f>
        <v>44694</v>
      </c>
      <c r="L2" s="227"/>
      <c r="M2" s="228"/>
    </row>
    <row r="3" spans="1:13" s="16" customFormat="1" ht="12.75" customHeight="1" thickBot="1">
      <c r="B3" s="112"/>
      <c r="C3" s="113"/>
      <c r="D3" s="113"/>
      <c r="E3" s="113"/>
      <c r="F3" s="113"/>
      <c r="G3" s="113"/>
      <c r="H3" s="113"/>
      <c r="I3" s="113"/>
      <c r="J3" s="113"/>
      <c r="K3" s="229" t="str">
        <f>'1a-Identification Projet'!$L$3</f>
        <v>SOSS4</v>
      </c>
      <c r="L3" s="230"/>
      <c r="M3" s="231"/>
    </row>
    <row r="4" spans="1:13" s="16" customFormat="1" ht="12.75" customHeight="1">
      <c r="A4" s="3"/>
      <c r="B4" s="3"/>
      <c r="C4" s="3"/>
      <c r="D4" s="17"/>
      <c r="E4" s="17"/>
      <c r="F4" s="17"/>
      <c r="G4" s="17"/>
      <c r="H4" s="17"/>
      <c r="I4" s="17"/>
      <c r="J4" s="17"/>
      <c r="K4" s="18"/>
      <c r="L4" s="18"/>
      <c r="M4" s="3"/>
    </row>
    <row r="5" spans="1:13" ht="13.5" customHeight="1">
      <c r="D5" s="17"/>
      <c r="E5" s="17"/>
      <c r="F5" s="17"/>
      <c r="G5" s="17"/>
      <c r="H5" s="17"/>
      <c r="I5" s="17"/>
      <c r="J5" s="17"/>
      <c r="K5" s="18"/>
      <c r="L5" s="18"/>
    </row>
    <row r="6" spans="1:13" ht="13.5" customHeight="1">
      <c r="D6" s="17"/>
      <c r="E6" s="17"/>
      <c r="F6" s="17"/>
      <c r="G6" s="17"/>
      <c r="H6" s="17"/>
      <c r="I6" s="17"/>
      <c r="J6" s="17"/>
      <c r="K6" s="18"/>
      <c r="L6" s="18"/>
    </row>
    <row r="7" spans="1:13" ht="13.5" customHeight="1">
      <c r="A7" s="19"/>
      <c r="B7" s="19"/>
      <c r="C7" s="19"/>
      <c r="D7" s="17"/>
      <c r="E7" s="17"/>
      <c r="F7" s="17"/>
      <c r="G7" s="17"/>
      <c r="H7" s="17"/>
      <c r="I7" s="17"/>
      <c r="J7" s="17"/>
      <c r="K7" s="18"/>
      <c r="L7" s="18"/>
      <c r="M7" s="19"/>
    </row>
    <row r="8" spans="1:13" s="19" customFormat="1" ht="13.5" customHeight="1">
      <c r="D8" s="17"/>
      <c r="E8" s="17"/>
      <c r="F8" s="17"/>
      <c r="G8" s="17"/>
      <c r="H8" s="17"/>
      <c r="I8" s="17"/>
      <c r="J8" s="17"/>
      <c r="K8" s="18"/>
      <c r="L8" s="18"/>
    </row>
    <row r="9" spans="1:13" s="19" customFormat="1" ht="13.5" customHeight="1">
      <c r="D9" s="17"/>
      <c r="E9" s="17"/>
      <c r="F9" s="17"/>
      <c r="G9" s="17"/>
      <c r="H9" s="17"/>
      <c r="I9" s="17"/>
      <c r="J9" s="17"/>
      <c r="K9" s="18"/>
      <c r="L9" s="18"/>
    </row>
    <row r="10" spans="1:13" s="19" customFormat="1" ht="13.5" customHeight="1">
      <c r="D10" s="17"/>
      <c r="E10" s="17"/>
      <c r="F10" s="17"/>
      <c r="G10" s="17"/>
      <c r="H10" s="17"/>
      <c r="I10" s="17"/>
      <c r="J10" s="17"/>
      <c r="K10" s="18"/>
      <c r="L10" s="18"/>
    </row>
    <row r="11" spans="1:13" s="19" customFormat="1" ht="13.5" customHeight="1">
      <c r="D11" s="17"/>
      <c r="E11" s="17"/>
      <c r="F11" s="17"/>
      <c r="G11" s="17"/>
      <c r="H11" s="17"/>
      <c r="I11" s="17"/>
      <c r="J11" s="17"/>
      <c r="K11" s="18"/>
      <c r="L11" s="18"/>
    </row>
    <row r="12" spans="1:13" s="19" customFormat="1" ht="13.5" customHeight="1">
      <c r="D12" s="17"/>
      <c r="E12" s="17"/>
      <c r="F12" s="17"/>
      <c r="G12" s="17"/>
      <c r="H12" s="17"/>
      <c r="I12" s="17"/>
      <c r="J12" s="17"/>
      <c r="K12" s="18"/>
      <c r="L12" s="18"/>
    </row>
    <row r="13" spans="1:13" s="19" customFormat="1" ht="13.5" customHeight="1">
      <c r="D13" s="17"/>
      <c r="E13" s="17"/>
      <c r="F13" s="17"/>
      <c r="G13" s="17"/>
      <c r="H13" s="17"/>
      <c r="I13" s="17"/>
      <c r="J13" s="17"/>
      <c r="K13" s="18"/>
      <c r="L13" s="18"/>
    </row>
    <row r="14" spans="1:13" s="19" customFormat="1" ht="13.5" customHeight="1">
      <c r="D14" s="17"/>
      <c r="E14" s="17"/>
      <c r="F14" s="17"/>
      <c r="G14" s="17"/>
      <c r="H14" s="17"/>
      <c r="I14" s="17"/>
      <c r="J14" s="17"/>
      <c r="K14" s="18"/>
      <c r="L14" s="18"/>
    </row>
    <row r="15" spans="1:13" s="19" customFormat="1" ht="13.5" customHeight="1">
      <c r="D15" s="17"/>
      <c r="E15" s="17"/>
      <c r="F15" s="17"/>
      <c r="G15" s="17"/>
      <c r="H15" s="17"/>
      <c r="I15" s="17"/>
      <c r="J15" s="17"/>
      <c r="K15" s="18"/>
      <c r="L15" s="18"/>
    </row>
    <row r="16" spans="1:13" s="19" customFormat="1" ht="13.5" customHeight="1">
      <c r="D16" s="17"/>
      <c r="E16" s="17"/>
      <c r="F16" s="17"/>
      <c r="G16" s="17"/>
      <c r="H16" s="17"/>
      <c r="I16" s="17"/>
      <c r="J16" s="17"/>
      <c r="K16" s="18"/>
      <c r="L16" s="18"/>
    </row>
    <row r="17" spans="4:12" s="19" customFormat="1" ht="13.5" customHeight="1">
      <c r="D17" s="17"/>
      <c r="E17" s="17"/>
      <c r="F17" s="17"/>
      <c r="G17" s="17"/>
      <c r="H17" s="17"/>
      <c r="I17" s="17"/>
      <c r="J17" s="17"/>
      <c r="K17" s="18"/>
      <c r="L17" s="18"/>
    </row>
    <row r="18" spans="4:12" s="19" customFormat="1" ht="13.5" customHeight="1">
      <c r="D18" s="17"/>
      <c r="E18" s="17"/>
      <c r="F18" s="17"/>
      <c r="G18" s="17"/>
      <c r="H18" s="17"/>
      <c r="I18" s="17"/>
      <c r="J18" s="17"/>
      <c r="K18" s="18"/>
      <c r="L18" s="18"/>
    </row>
    <row r="19" spans="4:12" s="19" customFormat="1" ht="13.5" customHeight="1">
      <c r="D19" s="17"/>
      <c r="E19" s="17"/>
      <c r="F19" s="17"/>
      <c r="G19" s="17"/>
      <c r="H19" s="17"/>
      <c r="I19" s="17"/>
      <c r="J19" s="17"/>
      <c r="K19" s="18"/>
      <c r="L19" s="18"/>
    </row>
    <row r="20" spans="4:12" s="19" customFormat="1" ht="13.5" customHeight="1">
      <c r="D20" s="17"/>
      <c r="E20" s="17"/>
      <c r="F20" s="17"/>
      <c r="G20" s="17"/>
      <c r="H20" s="17"/>
      <c r="I20" s="17"/>
      <c r="J20" s="17"/>
      <c r="K20" s="18"/>
      <c r="L20" s="18"/>
    </row>
    <row r="21" spans="4:12" s="19" customFormat="1" ht="13.5" customHeight="1">
      <c r="D21" s="17"/>
      <c r="E21" s="17"/>
      <c r="F21" s="17"/>
      <c r="G21" s="17"/>
      <c r="H21" s="17"/>
      <c r="I21" s="17"/>
      <c r="J21" s="17"/>
      <c r="K21" s="18"/>
      <c r="L21" s="18"/>
    </row>
    <row r="22" spans="4:12" s="19" customFormat="1" ht="13.5" customHeight="1">
      <c r="D22" s="17"/>
      <c r="E22" s="17"/>
      <c r="F22" s="17"/>
      <c r="G22" s="17"/>
      <c r="H22" s="17"/>
      <c r="I22" s="17"/>
      <c r="J22" s="17"/>
      <c r="K22" s="18"/>
      <c r="L22" s="18"/>
    </row>
    <row r="23" spans="4:12" s="19" customFormat="1" ht="13.5" customHeight="1">
      <c r="D23" s="17"/>
      <c r="E23" s="17"/>
      <c r="F23" s="17"/>
      <c r="G23" s="17"/>
      <c r="H23" s="17"/>
      <c r="I23" s="17"/>
      <c r="J23" s="17"/>
      <c r="K23" s="18"/>
      <c r="L23" s="18"/>
    </row>
    <row r="24" spans="4:12" s="19" customFormat="1" ht="13.5" customHeight="1">
      <c r="D24" s="17"/>
      <c r="E24" s="17"/>
      <c r="F24" s="17"/>
      <c r="G24" s="17"/>
      <c r="H24" s="17"/>
      <c r="I24" s="17"/>
      <c r="J24" s="17"/>
      <c r="K24" s="18"/>
      <c r="L24" s="18"/>
    </row>
    <row r="25" spans="4:12" s="19" customFormat="1" ht="13.5" customHeight="1">
      <c r="D25" s="17"/>
      <c r="E25" s="17"/>
      <c r="F25" s="17"/>
      <c r="G25" s="17"/>
      <c r="H25" s="17"/>
      <c r="I25" s="17"/>
      <c r="J25" s="17"/>
      <c r="K25" s="18"/>
      <c r="L25" s="18"/>
    </row>
    <row r="26" spans="4:12" s="19" customFormat="1" ht="13.5" customHeight="1">
      <c r="D26" s="17"/>
      <c r="E26" s="17"/>
      <c r="F26" s="17"/>
      <c r="G26" s="17"/>
      <c r="H26" s="17"/>
      <c r="I26" s="17"/>
      <c r="J26" s="17"/>
      <c r="K26" s="18"/>
      <c r="L26" s="18"/>
    </row>
    <row r="27" spans="4:12" s="19" customFormat="1" ht="13.5" customHeight="1">
      <c r="D27" s="17"/>
      <c r="E27" s="17"/>
      <c r="F27" s="17"/>
      <c r="G27" s="17"/>
      <c r="H27" s="17"/>
      <c r="I27" s="17"/>
      <c r="J27" s="17"/>
      <c r="K27" s="18"/>
      <c r="L27" s="18"/>
    </row>
    <row r="28" spans="4:12" s="19" customFormat="1" ht="13.5" customHeight="1">
      <c r="D28" s="17"/>
      <c r="E28" s="17"/>
      <c r="F28" s="17"/>
      <c r="G28" s="17"/>
      <c r="H28" s="17"/>
      <c r="I28" s="17"/>
      <c r="J28" s="17"/>
      <c r="K28" s="18"/>
      <c r="L28" s="18"/>
    </row>
    <row r="29" spans="4:12" s="19" customFormat="1" ht="13.5" customHeight="1">
      <c r="D29" s="17"/>
      <c r="E29" s="17"/>
      <c r="F29" s="17"/>
      <c r="G29" s="17"/>
      <c r="H29" s="17"/>
      <c r="I29" s="17"/>
      <c r="J29" s="17"/>
      <c r="K29" s="18"/>
      <c r="L29" s="18"/>
    </row>
    <row r="30" spans="4:12" s="19" customFormat="1" ht="13.5" customHeight="1">
      <c r="D30" s="17"/>
      <c r="E30" s="17"/>
      <c r="F30" s="17"/>
      <c r="G30" s="17"/>
      <c r="H30" s="17"/>
      <c r="I30" s="17"/>
      <c r="J30" s="17"/>
      <c r="K30" s="18"/>
      <c r="L30" s="18"/>
    </row>
    <row r="31" spans="4:12" s="19" customFormat="1" ht="13.5" customHeight="1">
      <c r="D31" s="17"/>
      <c r="E31" s="17"/>
      <c r="F31" s="17"/>
      <c r="G31" s="17"/>
      <c r="H31" s="17"/>
      <c r="I31" s="17"/>
      <c r="J31" s="17"/>
      <c r="K31" s="18"/>
      <c r="L31" s="18"/>
    </row>
    <row r="32" spans="4:12" s="19" customFormat="1" ht="13.5" customHeight="1">
      <c r="D32" s="17"/>
      <c r="E32" s="17"/>
      <c r="F32" s="17"/>
      <c r="G32" s="17"/>
      <c r="H32" s="17"/>
      <c r="I32" s="17"/>
      <c r="J32" s="17"/>
      <c r="K32" s="18"/>
      <c r="L32" s="18"/>
    </row>
    <row r="33" spans="1:13" s="19" customFormat="1" ht="13.5" customHeight="1">
      <c r="D33" s="17"/>
      <c r="E33" s="17"/>
      <c r="F33" s="17"/>
      <c r="G33" s="17"/>
      <c r="H33" s="17"/>
      <c r="I33" s="17"/>
      <c r="J33" s="17"/>
      <c r="K33" s="18"/>
      <c r="L33" s="18"/>
    </row>
    <row r="34" spans="1:13" s="19" customFormat="1" ht="13.5" customHeight="1">
      <c r="D34" s="17"/>
      <c r="E34" s="17"/>
      <c r="F34" s="17"/>
      <c r="G34" s="17"/>
      <c r="H34" s="17"/>
      <c r="I34" s="17"/>
      <c r="J34" s="17"/>
      <c r="K34" s="18"/>
      <c r="L34" s="18"/>
    </row>
    <row r="35" spans="1:13" s="19" customFormat="1" ht="13.5" customHeight="1">
      <c r="D35" s="17"/>
      <c r="E35" s="17"/>
      <c r="F35" s="17"/>
      <c r="G35" s="17"/>
      <c r="H35" s="17"/>
      <c r="I35" s="17"/>
      <c r="J35" s="17"/>
      <c r="K35" s="18"/>
      <c r="L35" s="18"/>
    </row>
    <row r="36" spans="1:13" s="19" customFormat="1" ht="13.5" customHeight="1">
      <c r="D36" s="17"/>
      <c r="E36" s="17"/>
      <c r="F36" s="17"/>
      <c r="G36" s="17"/>
      <c r="H36" s="17"/>
      <c r="I36" s="17"/>
      <c r="J36" s="17"/>
      <c r="K36" s="18"/>
      <c r="L36" s="18"/>
    </row>
    <row r="37" spans="1:13" s="19" customFormat="1" ht="13.5" customHeight="1">
      <c r="D37" s="17"/>
      <c r="E37" s="17"/>
      <c r="F37" s="17"/>
      <c r="G37" s="17"/>
      <c r="H37" s="17"/>
      <c r="I37" s="17"/>
      <c r="J37" s="17"/>
      <c r="K37" s="18"/>
      <c r="L37" s="18"/>
    </row>
    <row r="38" spans="1:13" s="19" customFormat="1" ht="13.5" customHeight="1">
      <c r="D38" s="17"/>
      <c r="E38" s="17"/>
      <c r="F38" s="17"/>
      <c r="G38" s="17"/>
      <c r="H38" s="17"/>
      <c r="I38" s="17"/>
      <c r="J38" s="17"/>
      <c r="K38" s="18"/>
      <c r="L38" s="18"/>
    </row>
    <row r="39" spans="1:13" s="19" customFormat="1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</sheetData>
  <sheetProtection selectLockedCells="1" selectUnlockedCells="1"/>
  <mergeCells count="3">
    <mergeCell ref="K1:M1"/>
    <mergeCell ref="K2:M2"/>
    <mergeCell ref="K3:M3"/>
  </mergeCells>
  <pageMargins left="0.23622047244094491" right="0.23622047244094491" top="0.23622047244094491" bottom="0.23622047244094491" header="0" footer="0"/>
  <pageSetup paperSize="9" firstPageNumber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8">
    <tabColor rgb="FF92D050"/>
    <pageSetUpPr fitToPage="1"/>
  </sheetPr>
  <dimension ref="A1:M40"/>
  <sheetViews>
    <sheetView showGridLines="0" topLeftCell="A7" zoomScale="115" zoomScaleNormal="115" workbookViewId="0">
      <selection activeCell="M39" sqref="M39"/>
    </sheetView>
  </sheetViews>
  <sheetFormatPr baseColWidth="10" defaultColWidth="11.44140625" defaultRowHeight="13.2"/>
  <cols>
    <col min="1" max="1" width="1.6640625" style="3" customWidth="1"/>
    <col min="2" max="16384" width="11.44140625" style="3"/>
  </cols>
  <sheetData>
    <row r="1" spans="1:13" ht="17.399999999999999">
      <c r="A1" s="16"/>
      <c r="B1" s="108"/>
      <c r="C1" s="109"/>
      <c r="D1" s="109"/>
      <c r="E1" s="109"/>
      <c r="F1" s="109"/>
      <c r="G1" s="109"/>
      <c r="H1" s="109"/>
      <c r="I1" s="109"/>
      <c r="J1" s="109"/>
      <c r="K1" s="223" t="str">
        <f>'1a-Identification Projet'!$L$1</f>
        <v>reference Tableau de bord</v>
      </c>
      <c r="L1" s="224"/>
      <c r="M1" s="225"/>
    </row>
    <row r="2" spans="1:13" s="16" customFormat="1" ht="12.75" customHeight="1">
      <c r="B2" s="110"/>
      <c r="C2" s="111"/>
      <c r="D2" s="111"/>
      <c r="E2" s="111"/>
      <c r="F2" s="111"/>
      <c r="G2" s="111"/>
      <c r="H2" s="111"/>
      <c r="I2" s="111"/>
      <c r="J2" s="111"/>
      <c r="K2" s="226">
        <f>'1a-Identification Projet'!$L$2</f>
        <v>44694</v>
      </c>
      <c r="L2" s="227"/>
      <c r="M2" s="228"/>
    </row>
    <row r="3" spans="1:13" s="16" customFormat="1" ht="12.75" customHeight="1" thickBot="1">
      <c r="B3" s="112"/>
      <c r="C3" s="113"/>
      <c r="D3" s="113"/>
      <c r="E3" s="113"/>
      <c r="F3" s="113"/>
      <c r="G3" s="113"/>
      <c r="H3" s="113"/>
      <c r="I3" s="113"/>
      <c r="J3" s="113"/>
      <c r="K3" s="229" t="str">
        <f>'1a-Identification Projet'!$L$3</f>
        <v>SOSS4</v>
      </c>
      <c r="L3" s="230"/>
      <c r="M3" s="231"/>
    </row>
    <row r="4" spans="1:13" s="16" customFormat="1" ht="12.75" customHeight="1">
      <c r="A4" s="3"/>
      <c r="B4" s="3"/>
      <c r="C4" s="3"/>
      <c r="D4" s="17"/>
      <c r="E4" s="17"/>
      <c r="F4" s="17"/>
      <c r="G4" s="17"/>
      <c r="H4" s="17"/>
      <c r="I4" s="17"/>
      <c r="J4" s="17"/>
      <c r="K4" s="18"/>
      <c r="L4" s="18"/>
      <c r="M4" s="3"/>
    </row>
    <row r="5" spans="1:13" ht="13.5" customHeight="1">
      <c r="D5" s="17"/>
      <c r="E5" s="17"/>
      <c r="F5" s="17"/>
      <c r="G5" s="17"/>
      <c r="H5" s="17"/>
      <c r="I5" s="17"/>
      <c r="J5" s="17"/>
      <c r="K5" s="18"/>
      <c r="L5" s="18"/>
    </row>
    <row r="6" spans="1:13" ht="13.5" customHeight="1">
      <c r="D6" s="17"/>
      <c r="E6" s="17"/>
      <c r="F6" s="17"/>
      <c r="G6" s="17"/>
      <c r="H6" s="17"/>
      <c r="I6" s="17"/>
      <c r="J6" s="17"/>
      <c r="K6" s="18"/>
      <c r="L6" s="18"/>
    </row>
    <row r="7" spans="1:13" ht="13.5" customHeight="1">
      <c r="A7" s="19"/>
      <c r="B7" s="19"/>
      <c r="C7" s="19"/>
      <c r="D7" s="17"/>
      <c r="E7" s="17"/>
      <c r="F7" s="17"/>
      <c r="G7" s="17"/>
      <c r="H7" s="17"/>
      <c r="I7" s="17"/>
      <c r="J7" s="17"/>
      <c r="K7" s="18"/>
      <c r="L7" s="18"/>
      <c r="M7" s="19"/>
    </row>
    <row r="8" spans="1:13" s="19" customFormat="1" ht="13.5" customHeight="1">
      <c r="D8" s="17"/>
      <c r="E8" s="17"/>
      <c r="F8" s="17"/>
      <c r="G8" s="17"/>
      <c r="H8" s="17"/>
      <c r="I8" s="17"/>
      <c r="J8" s="17"/>
      <c r="K8" s="18"/>
      <c r="L8" s="18"/>
    </row>
    <row r="9" spans="1:13" s="19" customFormat="1" ht="13.5" customHeight="1">
      <c r="D9" s="17"/>
      <c r="E9" s="17"/>
      <c r="F9" s="17"/>
      <c r="G9" s="17"/>
      <c r="H9" s="17"/>
      <c r="I9" s="17"/>
      <c r="J9" s="17"/>
      <c r="K9" s="18"/>
      <c r="L9" s="18"/>
    </row>
    <row r="10" spans="1:13" s="19" customFormat="1" ht="13.5" customHeight="1">
      <c r="D10" s="17"/>
      <c r="E10" s="17"/>
      <c r="F10" s="17"/>
      <c r="G10" s="17"/>
      <c r="H10" s="17"/>
      <c r="I10" s="17"/>
      <c r="J10" s="17"/>
      <c r="K10" s="18"/>
      <c r="L10" s="18"/>
    </row>
    <row r="11" spans="1:13" s="19" customFormat="1" ht="13.5" customHeight="1">
      <c r="D11" s="17"/>
      <c r="E11" s="17"/>
      <c r="F11" s="17"/>
      <c r="G11" s="17"/>
      <c r="H11" s="17"/>
      <c r="I11" s="17"/>
      <c r="J11" s="17"/>
      <c r="K11" s="18"/>
      <c r="L11" s="18"/>
    </row>
    <row r="12" spans="1:13" s="19" customFormat="1" ht="13.5" customHeight="1">
      <c r="D12" s="17"/>
      <c r="E12" s="17"/>
      <c r="F12" s="17"/>
      <c r="G12" s="17"/>
      <c r="H12" s="17"/>
      <c r="I12" s="17"/>
      <c r="J12" s="17"/>
      <c r="K12" s="18"/>
      <c r="L12" s="18"/>
    </row>
    <row r="13" spans="1:13" s="19" customFormat="1" ht="13.5" customHeight="1">
      <c r="D13" s="17"/>
      <c r="E13" s="17"/>
      <c r="F13" s="17"/>
      <c r="G13" s="17"/>
      <c r="H13" s="17"/>
      <c r="I13" s="17"/>
      <c r="J13" s="17"/>
      <c r="K13" s="18"/>
      <c r="L13" s="18"/>
    </row>
    <row r="14" spans="1:13" s="19" customFormat="1" ht="13.5" customHeight="1">
      <c r="D14" s="17"/>
      <c r="E14" s="17"/>
      <c r="F14" s="17"/>
      <c r="G14" s="17"/>
      <c r="H14" s="17"/>
      <c r="I14" s="17"/>
      <c r="J14" s="17"/>
      <c r="K14" s="18"/>
      <c r="L14" s="18"/>
    </row>
    <row r="15" spans="1:13" s="19" customFormat="1" ht="13.5" customHeight="1">
      <c r="D15" s="17"/>
      <c r="E15" s="17"/>
      <c r="F15" s="17"/>
      <c r="G15" s="17"/>
      <c r="H15" s="17"/>
      <c r="I15" s="17"/>
      <c r="J15" s="17"/>
      <c r="K15" s="18"/>
      <c r="L15" s="18"/>
    </row>
    <row r="16" spans="1:13" s="19" customFormat="1" ht="13.5" customHeight="1">
      <c r="D16" s="17"/>
      <c r="E16" s="17"/>
      <c r="F16" s="17"/>
      <c r="G16" s="17"/>
      <c r="H16" s="17"/>
      <c r="I16" s="17"/>
      <c r="J16" s="17"/>
      <c r="K16" s="18"/>
      <c r="L16" s="18"/>
    </row>
    <row r="17" spans="4:12" s="19" customFormat="1" ht="13.5" customHeight="1">
      <c r="D17" s="17"/>
      <c r="E17" s="17"/>
      <c r="F17" s="17"/>
      <c r="G17" s="17"/>
      <c r="H17" s="17"/>
      <c r="I17" s="17"/>
      <c r="J17" s="17"/>
      <c r="K17" s="18"/>
      <c r="L17" s="18"/>
    </row>
    <row r="18" spans="4:12" s="19" customFormat="1" ht="13.5" customHeight="1">
      <c r="D18" s="17"/>
      <c r="E18" s="17"/>
      <c r="F18" s="17"/>
      <c r="G18" s="17"/>
      <c r="H18" s="17"/>
      <c r="I18" s="17"/>
      <c r="J18" s="17"/>
      <c r="K18" s="18"/>
      <c r="L18" s="18"/>
    </row>
    <row r="19" spans="4:12" s="19" customFormat="1" ht="13.5" customHeight="1">
      <c r="D19" s="17"/>
      <c r="E19" s="17"/>
      <c r="F19" s="17"/>
      <c r="G19" s="17"/>
      <c r="H19" s="17"/>
      <c r="I19" s="17"/>
      <c r="J19" s="17"/>
      <c r="K19" s="18"/>
      <c r="L19" s="18"/>
    </row>
    <row r="20" spans="4:12" s="19" customFormat="1" ht="13.5" customHeight="1">
      <c r="D20" s="17"/>
      <c r="E20" s="17"/>
      <c r="F20" s="17"/>
      <c r="G20" s="17"/>
      <c r="H20" s="17"/>
      <c r="I20" s="17"/>
      <c r="J20" s="17"/>
      <c r="K20" s="18"/>
      <c r="L20" s="18"/>
    </row>
    <row r="21" spans="4:12" s="19" customFormat="1" ht="13.5" customHeight="1">
      <c r="D21" s="17"/>
      <c r="E21" s="17"/>
      <c r="F21" s="17"/>
      <c r="G21" s="17"/>
      <c r="H21" s="17"/>
      <c r="I21" s="17"/>
      <c r="J21" s="17"/>
      <c r="K21" s="18"/>
      <c r="L21" s="18"/>
    </row>
    <row r="22" spans="4:12" s="19" customFormat="1" ht="13.5" customHeight="1">
      <c r="D22" s="17"/>
      <c r="E22" s="17"/>
      <c r="F22" s="17"/>
      <c r="G22" s="17"/>
      <c r="H22" s="17"/>
      <c r="I22" s="17"/>
      <c r="J22" s="17"/>
      <c r="K22" s="18"/>
      <c r="L22" s="18"/>
    </row>
    <row r="23" spans="4:12" s="19" customFormat="1" ht="13.5" customHeight="1">
      <c r="D23" s="17"/>
      <c r="E23" s="17"/>
      <c r="F23" s="17"/>
      <c r="G23" s="17"/>
      <c r="H23" s="17"/>
      <c r="I23" s="17"/>
      <c r="J23" s="17"/>
      <c r="K23" s="18"/>
      <c r="L23" s="18"/>
    </row>
    <row r="24" spans="4:12" s="19" customFormat="1" ht="13.5" customHeight="1">
      <c r="D24" s="17"/>
      <c r="E24" s="17"/>
      <c r="F24" s="17"/>
      <c r="G24" s="17"/>
      <c r="H24" s="17"/>
      <c r="I24" s="17"/>
      <c r="J24" s="17"/>
      <c r="K24" s="18"/>
      <c r="L24" s="18"/>
    </row>
    <row r="25" spans="4:12" s="19" customFormat="1" ht="13.5" customHeight="1">
      <c r="D25" s="17"/>
      <c r="E25" s="17"/>
      <c r="F25" s="17"/>
      <c r="G25" s="17"/>
      <c r="H25" s="17"/>
      <c r="I25" s="17"/>
      <c r="J25" s="17"/>
      <c r="K25" s="18"/>
      <c r="L25" s="18"/>
    </row>
    <row r="26" spans="4:12" s="19" customFormat="1" ht="13.5" customHeight="1">
      <c r="D26" s="17"/>
      <c r="E26" s="17"/>
      <c r="F26" s="17"/>
      <c r="G26" s="17"/>
      <c r="H26" s="17"/>
      <c r="I26" s="17"/>
      <c r="J26" s="17"/>
      <c r="K26" s="18"/>
      <c r="L26" s="18"/>
    </row>
    <row r="27" spans="4:12" s="19" customFormat="1" ht="13.5" customHeight="1">
      <c r="D27" s="17"/>
      <c r="E27" s="17"/>
      <c r="F27" s="17"/>
      <c r="G27" s="17"/>
      <c r="H27" s="17"/>
      <c r="I27" s="17"/>
      <c r="J27" s="17"/>
      <c r="K27" s="18"/>
      <c r="L27" s="18"/>
    </row>
    <row r="28" spans="4:12" s="19" customFormat="1" ht="13.5" customHeight="1">
      <c r="D28" s="17"/>
      <c r="E28" s="17"/>
      <c r="F28" s="17"/>
      <c r="G28" s="17"/>
      <c r="H28" s="17"/>
      <c r="I28" s="17"/>
      <c r="J28" s="17"/>
      <c r="K28" s="18"/>
      <c r="L28" s="18"/>
    </row>
    <row r="29" spans="4:12" s="19" customFormat="1" ht="13.5" customHeight="1">
      <c r="D29" s="17"/>
      <c r="E29" s="17"/>
      <c r="F29" s="17"/>
      <c r="G29" s="17"/>
      <c r="H29" s="17"/>
      <c r="I29" s="17"/>
      <c r="J29" s="17"/>
      <c r="K29" s="18"/>
      <c r="L29" s="18"/>
    </row>
    <row r="30" spans="4:12" s="19" customFormat="1" ht="13.5" customHeight="1">
      <c r="D30" s="17"/>
      <c r="E30" s="17"/>
      <c r="F30" s="17"/>
      <c r="G30" s="17"/>
      <c r="H30" s="17"/>
      <c r="I30" s="17"/>
      <c r="J30" s="17"/>
      <c r="K30" s="18"/>
      <c r="L30" s="18"/>
    </row>
    <row r="31" spans="4:12" s="19" customFormat="1" ht="13.5" customHeight="1">
      <c r="D31" s="17"/>
      <c r="E31" s="17"/>
      <c r="F31" s="17"/>
      <c r="G31" s="17"/>
      <c r="H31" s="17"/>
      <c r="I31" s="17"/>
      <c r="J31" s="17"/>
      <c r="K31" s="18"/>
      <c r="L31" s="18"/>
    </row>
    <row r="32" spans="4:12" s="19" customFormat="1" ht="13.5" customHeight="1">
      <c r="D32" s="17"/>
      <c r="E32" s="17"/>
      <c r="F32" s="17"/>
      <c r="G32" s="17"/>
      <c r="H32" s="17"/>
      <c r="I32" s="17"/>
      <c r="J32" s="17"/>
      <c r="K32" s="18"/>
      <c r="L32" s="18"/>
    </row>
    <row r="33" spans="1:13" s="19" customFormat="1" ht="13.5" customHeight="1">
      <c r="D33" s="17"/>
      <c r="E33" s="17"/>
      <c r="F33" s="17"/>
      <c r="G33" s="17"/>
      <c r="H33" s="17"/>
      <c r="I33" s="17"/>
      <c r="J33" s="17"/>
      <c r="K33" s="18"/>
      <c r="L33" s="18"/>
    </row>
    <row r="34" spans="1:13" s="19" customFormat="1" ht="13.5" customHeight="1">
      <c r="D34" s="17"/>
      <c r="E34" s="17"/>
      <c r="F34" s="17"/>
      <c r="G34" s="17"/>
      <c r="H34" s="17"/>
      <c r="I34" s="17"/>
      <c r="J34" s="17"/>
      <c r="K34" s="18"/>
      <c r="L34" s="18"/>
    </row>
    <row r="35" spans="1:13" s="19" customFormat="1" ht="13.5" customHeight="1">
      <c r="D35" s="17"/>
      <c r="E35" s="17"/>
      <c r="F35" s="17"/>
      <c r="G35" s="17"/>
      <c r="H35" s="17"/>
      <c r="I35" s="17"/>
      <c r="J35" s="17"/>
      <c r="K35" s="18"/>
      <c r="L35" s="18"/>
    </row>
    <row r="36" spans="1:13" s="19" customFormat="1" ht="13.5" customHeight="1">
      <c r="D36" s="17"/>
      <c r="E36" s="17"/>
      <c r="F36" s="17"/>
      <c r="G36" s="17"/>
      <c r="H36" s="17"/>
      <c r="I36" s="17"/>
      <c r="J36" s="17"/>
      <c r="K36" s="18"/>
      <c r="L36" s="18"/>
    </row>
    <row r="37" spans="1:13" s="19" customFormat="1" ht="13.5" customHeight="1">
      <c r="D37" s="17"/>
      <c r="E37" s="17"/>
      <c r="F37" s="17"/>
      <c r="G37" s="17"/>
      <c r="H37" s="17"/>
      <c r="I37" s="17"/>
      <c r="J37" s="17"/>
      <c r="K37" s="18"/>
      <c r="L37" s="18"/>
    </row>
    <row r="38" spans="1:13" s="19" customFormat="1" ht="13.5" customHeight="1">
      <c r="D38" s="17"/>
      <c r="E38" s="17"/>
      <c r="F38" s="17"/>
      <c r="G38" s="17"/>
      <c r="H38" s="17"/>
      <c r="I38" s="17"/>
      <c r="J38" s="17"/>
      <c r="K38" s="18"/>
      <c r="L38" s="18"/>
    </row>
    <row r="39" spans="1:13" s="19" customFormat="1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</sheetData>
  <sheetProtection selectLockedCells="1" selectUnlockedCells="1"/>
  <mergeCells count="3">
    <mergeCell ref="K1:M1"/>
    <mergeCell ref="K2:M2"/>
    <mergeCell ref="K3:M3"/>
  </mergeCells>
  <pageMargins left="0.23622047244094491" right="0.23622047244094491" top="0.23622047244094491" bottom="0.23622047244094491" header="0" footer="0"/>
  <pageSetup paperSize="9" scale="91" firstPageNumber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11">
    <tabColor rgb="FF92D050"/>
    <pageSetUpPr fitToPage="1"/>
  </sheetPr>
  <dimension ref="A1:W77"/>
  <sheetViews>
    <sheetView showGridLines="0" topLeftCell="A44" zoomScale="72" zoomScaleNormal="130" workbookViewId="0">
      <selection activeCell="G28" sqref="G28"/>
    </sheetView>
  </sheetViews>
  <sheetFormatPr baseColWidth="10" defaultColWidth="11.44140625" defaultRowHeight="13.2"/>
  <cols>
    <col min="1" max="1" width="1.6640625" style="3" customWidth="1"/>
    <col min="2" max="16384" width="11.44140625" style="3"/>
  </cols>
  <sheetData>
    <row r="1" spans="1:14" ht="17.399999999999999">
      <c r="A1" s="16"/>
      <c r="B1" s="108"/>
      <c r="C1" s="109"/>
      <c r="D1" s="109"/>
      <c r="E1" s="109"/>
      <c r="F1" s="109"/>
      <c r="G1" s="109"/>
      <c r="H1" s="109"/>
      <c r="I1" s="109"/>
      <c r="J1" s="109"/>
      <c r="K1" s="223" t="str">
        <f>'1a-Identification Projet'!$L$1</f>
        <v>reference Tableau de bord</v>
      </c>
      <c r="L1" s="235"/>
      <c r="M1" s="224"/>
      <c r="N1" s="225"/>
    </row>
    <row r="2" spans="1:14" s="16" customFormat="1" ht="12.75" customHeight="1">
      <c r="B2" s="110"/>
      <c r="C2" s="111"/>
      <c r="D2" s="111"/>
      <c r="E2" s="111"/>
      <c r="F2" s="111"/>
      <c r="G2" s="111"/>
      <c r="H2" s="111"/>
      <c r="I2" s="111"/>
      <c r="J2" s="111"/>
      <c r="K2" s="226">
        <f>'1a-Identification Projet'!$L$2</f>
        <v>44694</v>
      </c>
      <c r="L2" s="236"/>
      <c r="M2" s="227"/>
      <c r="N2" s="228"/>
    </row>
    <row r="3" spans="1:14" s="16" customFormat="1" ht="12.75" customHeight="1" thickBot="1">
      <c r="B3" s="112"/>
      <c r="C3" s="113"/>
      <c r="D3" s="113"/>
      <c r="E3" s="113"/>
      <c r="F3" s="113"/>
      <c r="G3" s="113"/>
      <c r="H3" s="113"/>
      <c r="I3" s="113"/>
      <c r="J3" s="113"/>
      <c r="K3" s="229" t="str">
        <f>'1a-Identification Projet'!$L$3</f>
        <v>SOSS4</v>
      </c>
      <c r="L3" s="237"/>
      <c r="M3" s="230"/>
      <c r="N3" s="231"/>
    </row>
    <row r="4" spans="1:14" s="16" customFormat="1" ht="12.75" customHeight="1">
      <c r="A4" s="3"/>
      <c r="B4" s="3"/>
      <c r="C4" s="3"/>
      <c r="D4" s="17"/>
      <c r="E4" s="17"/>
      <c r="F4" s="17"/>
      <c r="G4" s="17"/>
      <c r="H4" s="17"/>
      <c r="I4" s="17"/>
      <c r="J4" s="17"/>
      <c r="K4" s="18"/>
      <c r="L4" s="18"/>
      <c r="M4" s="18"/>
      <c r="N4" s="3"/>
    </row>
    <row r="5" spans="1:14" ht="13.5" customHeight="1">
      <c r="A5" s="19"/>
      <c r="B5" s="19"/>
      <c r="C5" s="19"/>
      <c r="D5" s="17"/>
      <c r="E5" s="17"/>
      <c r="F5" s="17"/>
      <c r="G5" s="17"/>
      <c r="H5" s="17"/>
      <c r="I5" s="17"/>
      <c r="J5" s="17"/>
      <c r="K5" s="18"/>
      <c r="L5" s="18"/>
      <c r="M5" s="18"/>
      <c r="N5" s="19"/>
    </row>
    <row r="6" spans="1:14" s="19" customFormat="1" ht="13.5" customHeight="1">
      <c r="D6" s="17"/>
      <c r="E6" s="17"/>
      <c r="F6" s="17"/>
      <c r="G6" s="17"/>
      <c r="H6" s="17"/>
      <c r="I6" s="17"/>
      <c r="J6" s="17"/>
      <c r="K6" s="18"/>
      <c r="L6" s="18"/>
      <c r="M6" s="18"/>
    </row>
    <row r="7" spans="1:14" s="19" customFormat="1" ht="13.5" customHeight="1">
      <c r="D7" s="17"/>
      <c r="E7" s="17"/>
      <c r="F7" s="17"/>
      <c r="G7" s="17"/>
      <c r="H7" s="17"/>
      <c r="I7" s="17"/>
      <c r="J7" s="17"/>
      <c r="K7" s="18"/>
      <c r="L7" s="18"/>
      <c r="M7" s="18"/>
    </row>
    <row r="8" spans="1:14" s="19" customFormat="1" ht="13.5" customHeight="1">
      <c r="D8" s="17"/>
      <c r="E8" s="17"/>
      <c r="F8" s="17"/>
      <c r="G8" s="17"/>
      <c r="H8" s="17"/>
      <c r="I8" s="17"/>
      <c r="J8" s="17"/>
      <c r="K8" s="18"/>
      <c r="L8" s="18"/>
      <c r="M8" s="18"/>
    </row>
    <row r="9" spans="1:14" s="19" customFormat="1" ht="13.5" customHeight="1">
      <c r="D9" s="17"/>
      <c r="E9" s="17"/>
      <c r="F9" s="17"/>
      <c r="G9" s="17"/>
      <c r="H9" s="17"/>
      <c r="I9" s="17"/>
      <c r="J9" s="17"/>
      <c r="K9" s="18"/>
      <c r="L9" s="18"/>
      <c r="M9" s="18"/>
    </row>
    <row r="10" spans="1:14" s="19" customFormat="1" ht="13.5" customHeight="1">
      <c r="D10" s="17"/>
      <c r="E10" s="17"/>
      <c r="F10" s="17"/>
      <c r="G10" s="17"/>
      <c r="H10" s="17"/>
      <c r="I10" s="17"/>
      <c r="J10" s="17"/>
      <c r="K10" s="18"/>
      <c r="L10" s="18"/>
      <c r="M10" s="18"/>
    </row>
    <row r="11" spans="1:14" s="19" customFormat="1" ht="13.5" customHeight="1">
      <c r="D11" s="17"/>
      <c r="E11" s="17"/>
      <c r="F11" s="17"/>
      <c r="G11" s="17"/>
      <c r="H11" s="17"/>
      <c r="I11" s="17"/>
      <c r="J11" s="17"/>
      <c r="K11" s="18"/>
      <c r="L11" s="18"/>
      <c r="M11" s="18"/>
    </row>
    <row r="12" spans="1:14" s="19" customFormat="1" ht="13.5" customHeight="1">
      <c r="D12" s="17"/>
      <c r="E12" s="17"/>
      <c r="F12" s="17"/>
      <c r="G12" s="17"/>
      <c r="H12" s="17"/>
      <c r="I12" s="17"/>
      <c r="J12" s="17"/>
      <c r="K12" s="18"/>
      <c r="L12" s="18"/>
      <c r="M12" s="18"/>
    </row>
    <row r="13" spans="1:14" s="19" customFormat="1" ht="13.5" customHeight="1">
      <c r="D13" s="17"/>
      <c r="E13" s="17"/>
      <c r="F13" s="17"/>
      <c r="G13" s="17"/>
      <c r="H13" s="17"/>
      <c r="I13" s="17"/>
      <c r="J13" s="17"/>
      <c r="K13" s="18"/>
      <c r="L13" s="18"/>
      <c r="M13" s="18"/>
    </row>
    <row r="14" spans="1:14" s="19" customFormat="1" ht="13.5" customHeight="1">
      <c r="D14" s="17"/>
      <c r="E14" s="17"/>
      <c r="F14" s="17"/>
      <c r="G14" s="17"/>
      <c r="H14" s="17"/>
      <c r="I14" s="17"/>
      <c r="J14" s="17"/>
      <c r="K14" s="18"/>
      <c r="L14" s="18"/>
      <c r="M14" s="18"/>
    </row>
    <row r="15" spans="1:14" s="19" customFormat="1" ht="13.5" customHeight="1">
      <c r="D15" s="17"/>
      <c r="E15" s="17"/>
      <c r="F15" s="17"/>
      <c r="G15" s="17"/>
      <c r="H15" s="17"/>
      <c r="I15" s="17"/>
      <c r="J15" s="17"/>
      <c r="K15" s="18"/>
      <c r="L15" s="18"/>
      <c r="M15" s="18"/>
    </row>
    <row r="16" spans="1:14" s="19" customFormat="1" ht="13.5" customHeight="1">
      <c r="D16" s="17"/>
      <c r="E16" s="17"/>
      <c r="F16" s="17"/>
      <c r="G16" s="17"/>
      <c r="H16" s="17"/>
      <c r="I16" s="17"/>
      <c r="J16" s="17"/>
      <c r="K16" s="18"/>
      <c r="L16" s="18"/>
      <c r="M16" s="18"/>
    </row>
    <row r="17" spans="2:13" s="19" customFormat="1" ht="13.5" customHeight="1">
      <c r="D17" s="17"/>
      <c r="E17" s="17"/>
      <c r="F17" s="17"/>
      <c r="G17" s="17"/>
      <c r="H17" s="17"/>
      <c r="I17" s="17"/>
      <c r="J17" s="17"/>
      <c r="K17" s="18"/>
      <c r="L17" s="18"/>
      <c r="M17" s="18"/>
    </row>
    <row r="18" spans="2:13" s="19" customFormat="1" ht="13.5" customHeight="1">
      <c r="D18" s="17"/>
      <c r="E18" s="17"/>
      <c r="F18" s="17"/>
      <c r="G18" s="17"/>
      <c r="H18" s="17"/>
      <c r="I18" s="17"/>
      <c r="J18" s="17"/>
      <c r="K18" s="18"/>
      <c r="L18" s="18"/>
      <c r="M18" s="18"/>
    </row>
    <row r="19" spans="2:13" s="19" customFormat="1" ht="13.5" customHeight="1">
      <c r="D19" s="17"/>
      <c r="E19" s="17"/>
      <c r="F19" s="17"/>
      <c r="G19" s="17"/>
      <c r="H19" s="17"/>
      <c r="I19" s="17"/>
      <c r="J19" s="17"/>
      <c r="K19" s="18"/>
      <c r="L19" s="18"/>
      <c r="M19" s="18"/>
    </row>
    <row r="20" spans="2:13" s="19" customFormat="1" ht="13.5" customHeight="1">
      <c r="D20" s="17"/>
      <c r="E20" s="17"/>
      <c r="F20" s="17"/>
      <c r="G20" s="17"/>
      <c r="H20" s="17"/>
      <c r="I20" s="17"/>
      <c r="J20" s="17"/>
      <c r="K20" s="18"/>
      <c r="L20" s="18"/>
      <c r="M20" s="18"/>
    </row>
    <row r="21" spans="2:13" s="19" customFormat="1" ht="13.5" customHeight="1">
      <c r="D21" s="17"/>
      <c r="E21" s="17"/>
      <c r="F21" s="17"/>
      <c r="G21" s="17"/>
      <c r="H21" s="17"/>
      <c r="I21" s="17"/>
      <c r="J21" s="17"/>
      <c r="K21" s="18"/>
      <c r="L21" s="18"/>
      <c r="M21" s="18"/>
    </row>
    <row r="22" spans="2:13" s="19" customFormat="1" ht="13.5" customHeight="1">
      <c r="D22" s="17"/>
      <c r="E22" s="17"/>
      <c r="F22" s="17"/>
      <c r="G22" s="17"/>
      <c r="H22" s="17"/>
      <c r="I22" s="17"/>
      <c r="J22" s="17"/>
      <c r="K22" s="18"/>
      <c r="L22" s="18"/>
      <c r="M22" s="18"/>
    </row>
    <row r="23" spans="2:13" s="19" customFormat="1" ht="13.5" customHeight="1">
      <c r="D23" s="17"/>
      <c r="E23" s="17"/>
      <c r="F23" s="17"/>
      <c r="G23" s="17"/>
      <c r="H23" s="17"/>
      <c r="I23" s="17"/>
      <c r="J23" s="17"/>
      <c r="K23" s="18"/>
      <c r="L23" s="18"/>
      <c r="M23" s="18"/>
    </row>
    <row r="24" spans="2:13" s="19" customFormat="1" ht="13.5" customHeight="1">
      <c r="D24" s="17"/>
      <c r="E24" s="17"/>
      <c r="F24" s="17"/>
      <c r="G24" s="17"/>
      <c r="H24" s="17"/>
      <c r="I24" s="17"/>
      <c r="J24" s="17"/>
      <c r="K24" s="18"/>
      <c r="L24" s="18"/>
      <c r="M24" s="18"/>
    </row>
    <row r="25" spans="2:13" s="19" customFormat="1" ht="13.5" customHeight="1">
      <c r="D25" s="17"/>
      <c r="E25" s="17"/>
      <c r="F25" s="17"/>
      <c r="G25" s="17"/>
      <c r="H25" s="17"/>
      <c r="I25" s="17"/>
      <c r="J25" s="17"/>
      <c r="K25" s="18"/>
      <c r="L25" s="18"/>
      <c r="M25" s="18"/>
    </row>
    <row r="26" spans="2:13" s="19" customFormat="1" ht="13.5" customHeight="1">
      <c r="D26" s="17"/>
      <c r="E26" s="17"/>
      <c r="F26" s="17"/>
      <c r="G26" s="17"/>
      <c r="H26" s="17"/>
      <c r="I26" s="17"/>
      <c r="J26" s="17"/>
      <c r="K26" s="18"/>
      <c r="L26" s="18"/>
      <c r="M26" s="18"/>
    </row>
    <row r="27" spans="2:13" s="19" customFormat="1" ht="13.5" customHeight="1">
      <c r="B27" s="3"/>
      <c r="C27" s="3"/>
      <c r="D27" s="3"/>
      <c r="E27" s="3"/>
      <c r="F27" s="3"/>
      <c r="G27" s="3"/>
      <c r="H27" s="3"/>
      <c r="I27" s="3"/>
      <c r="J27" s="17"/>
      <c r="K27" s="18"/>
      <c r="L27" s="18"/>
      <c r="M27" s="18"/>
    </row>
    <row r="28" spans="2:13" s="19" customFormat="1" ht="13.5" customHeight="1">
      <c r="B28" s="3"/>
      <c r="C28" s="3"/>
      <c r="D28" s="3"/>
      <c r="E28" s="3"/>
      <c r="F28" s="3"/>
      <c r="G28" s="3"/>
      <c r="H28" s="3"/>
      <c r="I28" s="3"/>
      <c r="K28" s="18"/>
      <c r="L28" s="18"/>
      <c r="M28" s="18"/>
    </row>
    <row r="29" spans="2:13" s="19" customFormat="1" ht="29.25" customHeight="1">
      <c r="B29" s="3"/>
      <c r="C29" s="3"/>
      <c r="D29" s="3"/>
      <c r="E29" s="3"/>
      <c r="F29" s="3"/>
      <c r="G29" s="3"/>
      <c r="H29" s="3"/>
      <c r="I29" s="3"/>
      <c r="J29" s="17"/>
      <c r="K29" s="18"/>
      <c r="L29" s="18"/>
      <c r="M29" s="18"/>
    </row>
    <row r="30" spans="2:13" s="19" customFormat="1" ht="13.5" customHeight="1">
      <c r="B30" s="3"/>
      <c r="C30" s="3"/>
      <c r="D30" s="3"/>
      <c r="E30" s="3"/>
      <c r="F30" s="3"/>
      <c r="G30" s="3"/>
      <c r="H30" s="3"/>
      <c r="I30" s="3"/>
      <c r="J30" s="17"/>
      <c r="K30" s="18"/>
      <c r="L30" s="18"/>
      <c r="M30" s="18"/>
    </row>
    <row r="31" spans="2:13" s="19" customFormat="1" ht="13.5" customHeight="1">
      <c r="B31" s="3"/>
      <c r="C31" s="3"/>
      <c r="D31" s="3"/>
      <c r="E31" s="3"/>
      <c r="F31" s="3"/>
      <c r="G31" s="3"/>
      <c r="H31" s="3"/>
      <c r="I31" s="3"/>
      <c r="J31" s="17"/>
      <c r="K31" s="18"/>
      <c r="L31" s="18"/>
      <c r="M31" s="18"/>
    </row>
    <row r="32" spans="2:13" s="19" customFormat="1" ht="13.5" customHeight="1">
      <c r="B32" s="3"/>
      <c r="C32" s="3"/>
      <c r="D32" s="3"/>
      <c r="E32" s="3"/>
      <c r="F32" s="3"/>
      <c r="G32" s="3"/>
      <c r="H32" s="3"/>
      <c r="I32" s="3"/>
      <c r="J32" s="17"/>
      <c r="K32" s="18"/>
      <c r="L32" s="18"/>
      <c r="M32" s="18"/>
    </row>
    <row r="33" spans="1:14" s="19" customFormat="1" ht="13.5" customHeight="1">
      <c r="B33" s="3"/>
      <c r="C33" s="3"/>
      <c r="D33" s="3"/>
      <c r="E33" s="3"/>
      <c r="F33" s="3"/>
      <c r="G33" s="3"/>
      <c r="H33" s="3"/>
      <c r="I33" s="3"/>
      <c r="J33" s="17"/>
      <c r="K33" s="18"/>
      <c r="L33" s="18"/>
      <c r="M33" s="18"/>
    </row>
    <row r="34" spans="1:14" s="19" customFormat="1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>
      <c r="A35" s="1"/>
      <c r="J35" s="1"/>
      <c r="K35" s="1"/>
      <c r="L35" s="1"/>
      <c r="M35" s="1"/>
    </row>
    <row r="45" spans="1:14" ht="17.399999999999999">
      <c r="C45" s="19"/>
      <c r="D45" s="19"/>
      <c r="E45" s="17"/>
      <c r="F45" s="17"/>
      <c r="G45" s="17"/>
      <c r="H45" s="17"/>
      <c r="I45" s="17"/>
      <c r="J45" s="17"/>
    </row>
    <row r="46" spans="1:14">
      <c r="C46" s="19"/>
      <c r="D46" s="232" t="s">
        <v>44</v>
      </c>
      <c r="E46" s="233"/>
      <c r="F46" s="234"/>
      <c r="G46" s="99" t="s">
        <v>74</v>
      </c>
      <c r="H46" s="99" t="s">
        <v>76</v>
      </c>
      <c r="I46" s="99" t="s">
        <v>77</v>
      </c>
    </row>
    <row r="47" spans="1:14" ht="17.399999999999999">
      <c r="C47" s="19"/>
      <c r="D47" s="101" t="s">
        <v>42</v>
      </c>
      <c r="E47" s="103"/>
      <c r="F47" s="102"/>
      <c r="G47" s="100" t="s">
        <v>45</v>
      </c>
      <c r="H47" s="100"/>
      <c r="I47" s="100"/>
    </row>
    <row r="48" spans="1:14" ht="17.399999999999999">
      <c r="C48" s="19"/>
      <c r="D48" s="101" t="s">
        <v>43</v>
      </c>
      <c r="E48" s="103"/>
      <c r="F48" s="102"/>
      <c r="G48" s="100" t="s">
        <v>45</v>
      </c>
      <c r="H48" s="100"/>
      <c r="I48" s="100"/>
    </row>
    <row r="49" spans="3:10" ht="17.399999999999999">
      <c r="C49" s="19"/>
      <c r="D49" s="101" t="s">
        <v>352</v>
      </c>
      <c r="E49" s="103"/>
      <c r="F49" s="102"/>
      <c r="G49" s="100"/>
      <c r="H49" s="100" t="s">
        <v>45</v>
      </c>
      <c r="I49" s="100" t="s">
        <v>46</v>
      </c>
    </row>
    <row r="50" spans="3:10" ht="17.399999999999999">
      <c r="C50" s="19"/>
      <c r="D50" s="101" t="s">
        <v>367</v>
      </c>
      <c r="E50" s="103"/>
      <c r="F50" s="102"/>
      <c r="G50" s="100"/>
      <c r="H50" s="100" t="s">
        <v>46</v>
      </c>
      <c r="I50" s="100" t="s">
        <v>45</v>
      </c>
    </row>
    <row r="51" spans="3:10" ht="17.399999999999999">
      <c r="C51" s="19"/>
      <c r="D51" s="101" t="s">
        <v>368</v>
      </c>
      <c r="E51" s="103"/>
      <c r="F51" s="102"/>
      <c r="G51" s="100"/>
      <c r="H51" s="100" t="s">
        <v>45</v>
      </c>
      <c r="I51" s="100" t="s">
        <v>46</v>
      </c>
    </row>
    <row r="52" spans="3:10" ht="17.399999999999999">
      <c r="D52" s="101" t="s">
        <v>369</v>
      </c>
      <c r="E52" s="103"/>
      <c r="F52" s="102"/>
      <c r="G52" s="100"/>
      <c r="H52" s="100" t="s">
        <v>46</v>
      </c>
      <c r="I52" s="100" t="s">
        <v>45</v>
      </c>
    </row>
    <row r="53" spans="3:10" ht="17.399999999999999">
      <c r="C53" s="1"/>
      <c r="D53" s="101" t="s">
        <v>370</v>
      </c>
      <c r="E53" s="103"/>
      <c r="F53" s="102"/>
      <c r="G53" s="100"/>
      <c r="H53" s="100" t="s">
        <v>45</v>
      </c>
      <c r="I53" s="100" t="s">
        <v>46</v>
      </c>
      <c r="J53" s="1"/>
    </row>
    <row r="54" spans="3:10" ht="17.399999999999999">
      <c r="D54" s="101" t="s">
        <v>371</v>
      </c>
      <c r="E54" s="103"/>
      <c r="F54" s="102"/>
      <c r="G54" s="100"/>
      <c r="H54" s="100" t="s">
        <v>46</v>
      </c>
      <c r="I54" s="100" t="s">
        <v>45</v>
      </c>
    </row>
    <row r="55" spans="3:10" ht="17.399999999999999">
      <c r="D55" s="101" t="s">
        <v>373</v>
      </c>
      <c r="E55" s="103"/>
      <c r="F55" s="102"/>
      <c r="G55" s="100"/>
      <c r="H55" s="100" t="s">
        <v>45</v>
      </c>
      <c r="I55" s="100" t="s">
        <v>46</v>
      </c>
    </row>
    <row r="56" spans="3:10" ht="17.399999999999999">
      <c r="D56" s="101" t="s">
        <v>372</v>
      </c>
      <c r="E56" s="103"/>
      <c r="F56" s="102"/>
      <c r="G56" s="100"/>
      <c r="H56" s="100" t="s">
        <v>47</v>
      </c>
      <c r="I56" s="100" t="s">
        <v>45</v>
      </c>
    </row>
    <row r="57" spans="3:10" ht="17.399999999999999">
      <c r="D57" s="101" t="s">
        <v>374</v>
      </c>
      <c r="E57" s="103"/>
      <c r="F57" s="102"/>
      <c r="G57" s="100" t="s">
        <v>46</v>
      </c>
      <c r="H57" s="100" t="s">
        <v>45</v>
      </c>
      <c r="I57" s="100" t="s">
        <v>47</v>
      </c>
    </row>
    <row r="59" spans="3:10">
      <c r="D59" s="3" t="s">
        <v>48</v>
      </c>
    </row>
    <row r="60" spans="3:10">
      <c r="D60" s="3" t="s">
        <v>49</v>
      </c>
    </row>
    <row r="61" spans="3:10">
      <c r="D61" s="3" t="s">
        <v>50</v>
      </c>
    </row>
    <row r="66" spans="3:23" ht="39.6">
      <c r="C66" s="232" t="s">
        <v>146</v>
      </c>
      <c r="D66" s="233"/>
      <c r="E66" s="234"/>
      <c r="F66" s="99" t="s">
        <v>375</v>
      </c>
      <c r="G66" s="99" t="s">
        <v>376</v>
      </c>
      <c r="H66" s="99" t="s">
        <v>377</v>
      </c>
      <c r="I66" s="99" t="s">
        <v>380</v>
      </c>
      <c r="J66" s="99" t="s">
        <v>379</v>
      </c>
      <c r="K66" s="99" t="s">
        <v>378</v>
      </c>
      <c r="L66" s="99" t="s">
        <v>381</v>
      </c>
      <c r="M66" s="99" t="s">
        <v>382</v>
      </c>
      <c r="N66" s="99" t="s">
        <v>383</v>
      </c>
      <c r="O66" s="99" t="s">
        <v>384</v>
      </c>
      <c r="P66" s="99" t="s">
        <v>385</v>
      </c>
      <c r="Q66" s="99" t="s">
        <v>386</v>
      </c>
      <c r="R66" s="99" t="s">
        <v>387</v>
      </c>
      <c r="S66" s="99" t="s">
        <v>388</v>
      </c>
      <c r="T66" s="99" t="s">
        <v>148</v>
      </c>
      <c r="U66" s="99" t="s">
        <v>150</v>
      </c>
      <c r="V66" s="99" t="s">
        <v>149</v>
      </c>
      <c r="W66" s="99" t="s">
        <v>59</v>
      </c>
    </row>
    <row r="67" spans="3:23" ht="17.399999999999999">
      <c r="C67" s="101" t="s">
        <v>42</v>
      </c>
      <c r="D67" s="103"/>
      <c r="E67" s="102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 t="s">
        <v>147</v>
      </c>
      <c r="U67" s="100"/>
      <c r="V67" s="100"/>
      <c r="W67" s="100"/>
    </row>
    <row r="68" spans="3:23" ht="17.399999999999999">
      <c r="C68" s="101" t="s">
        <v>43</v>
      </c>
      <c r="D68" s="103"/>
      <c r="E68" s="102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 t="s">
        <v>147</v>
      </c>
      <c r="V68" s="100" t="s">
        <v>147</v>
      </c>
      <c r="W68" s="100" t="s">
        <v>147</v>
      </c>
    </row>
    <row r="69" spans="3:23" ht="17.399999999999999">
      <c r="C69" s="101" t="s">
        <v>352</v>
      </c>
      <c r="D69" s="103"/>
      <c r="E69" s="102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 t="s">
        <v>147</v>
      </c>
      <c r="R69" s="100"/>
      <c r="S69" s="100"/>
      <c r="T69" s="100"/>
      <c r="U69" s="100"/>
      <c r="V69" s="100"/>
      <c r="W69" s="100"/>
    </row>
    <row r="70" spans="3:23" ht="17.399999999999999">
      <c r="C70" s="101" t="s">
        <v>367</v>
      </c>
      <c r="D70" s="103"/>
      <c r="E70" s="102"/>
      <c r="F70" s="100" t="s">
        <v>147</v>
      </c>
      <c r="G70" s="100" t="s">
        <v>147</v>
      </c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</row>
    <row r="71" spans="3:23" ht="17.399999999999999">
      <c r="C71" s="101" t="s">
        <v>368</v>
      </c>
      <c r="D71" s="103"/>
      <c r="E71" s="102"/>
      <c r="F71" s="100"/>
      <c r="G71" s="100"/>
      <c r="H71" s="100" t="s">
        <v>147</v>
      </c>
      <c r="I71" s="100" t="s">
        <v>147</v>
      </c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</row>
    <row r="72" spans="3:23" ht="17.399999999999999">
      <c r="C72" s="101" t="s">
        <v>369</v>
      </c>
      <c r="D72" s="103"/>
      <c r="E72" s="102"/>
      <c r="F72" s="100"/>
      <c r="G72" s="100"/>
      <c r="H72" s="100"/>
      <c r="I72" s="100"/>
      <c r="J72" s="100" t="s">
        <v>147</v>
      </c>
      <c r="K72" s="100" t="s">
        <v>147</v>
      </c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</row>
    <row r="73" spans="3:23" ht="17.399999999999999">
      <c r="C73" s="101" t="s">
        <v>370</v>
      </c>
      <c r="D73" s="103"/>
      <c r="E73" s="102"/>
      <c r="F73" s="100"/>
      <c r="G73" s="100"/>
      <c r="H73" s="100"/>
      <c r="I73" s="100"/>
      <c r="J73" s="100"/>
      <c r="K73" s="100"/>
      <c r="L73" s="100" t="s">
        <v>147</v>
      </c>
      <c r="M73" s="100" t="s">
        <v>147</v>
      </c>
      <c r="N73" s="100"/>
      <c r="O73" s="100"/>
      <c r="P73" s="100"/>
      <c r="Q73" s="100"/>
      <c r="R73" s="100"/>
      <c r="S73" s="100"/>
      <c r="T73" s="100"/>
      <c r="U73" s="100"/>
      <c r="V73" s="100"/>
      <c r="W73" s="100"/>
    </row>
    <row r="74" spans="3:23" ht="17.399999999999999">
      <c r="C74" s="101" t="s">
        <v>371</v>
      </c>
      <c r="D74" s="103"/>
      <c r="E74" s="102"/>
      <c r="F74" s="100"/>
      <c r="G74" s="100"/>
      <c r="H74" s="100"/>
      <c r="I74" s="100"/>
      <c r="J74" s="100"/>
      <c r="K74" s="100"/>
      <c r="L74" s="100"/>
      <c r="M74" s="100"/>
      <c r="N74" s="100" t="s">
        <v>147</v>
      </c>
      <c r="O74" s="100" t="s">
        <v>147</v>
      </c>
      <c r="P74" s="100"/>
      <c r="Q74" s="100"/>
      <c r="R74" s="100"/>
      <c r="S74" s="100"/>
      <c r="T74" s="100"/>
      <c r="U74" s="100"/>
      <c r="V74" s="100"/>
      <c r="W74" s="100"/>
    </row>
    <row r="75" spans="3:23" ht="17.399999999999999">
      <c r="C75" s="101" t="s">
        <v>373</v>
      </c>
      <c r="D75" s="103"/>
      <c r="E75" s="102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 t="s">
        <v>147</v>
      </c>
      <c r="Q75" s="100"/>
      <c r="R75" s="100"/>
      <c r="S75" s="100"/>
      <c r="T75" s="100"/>
      <c r="U75" s="100"/>
      <c r="V75" s="100"/>
      <c r="W75" s="100"/>
    </row>
    <row r="76" spans="3:23" ht="17.399999999999999">
      <c r="C76" s="101" t="s">
        <v>372</v>
      </c>
      <c r="D76" s="103"/>
      <c r="E76" s="102"/>
      <c r="F76" s="100"/>
      <c r="G76" s="100" t="s">
        <v>147</v>
      </c>
      <c r="H76" s="100" t="s">
        <v>147</v>
      </c>
      <c r="I76" s="100"/>
      <c r="J76" s="100"/>
      <c r="K76" s="100"/>
      <c r="L76" s="100"/>
      <c r="M76" s="100"/>
      <c r="N76" s="100"/>
      <c r="O76" s="100"/>
      <c r="P76" s="100"/>
      <c r="Q76" s="100"/>
      <c r="R76" s="100" t="s">
        <v>147</v>
      </c>
      <c r="S76" s="100"/>
      <c r="T76" s="100"/>
      <c r="U76" s="100"/>
      <c r="V76" s="100"/>
      <c r="W76" s="100"/>
    </row>
    <row r="77" spans="3:23" ht="17.399999999999999">
      <c r="C77" s="101" t="s">
        <v>374</v>
      </c>
      <c r="D77" s="103"/>
      <c r="E77" s="102"/>
      <c r="F77" s="100"/>
      <c r="G77" s="100"/>
      <c r="H77" s="100"/>
      <c r="I77" s="100" t="s">
        <v>147</v>
      </c>
      <c r="J77" s="100"/>
      <c r="K77" s="100"/>
      <c r="L77" s="100"/>
      <c r="M77" s="100"/>
      <c r="N77" s="100"/>
      <c r="O77" s="100"/>
      <c r="P77" s="100"/>
      <c r="Q77" s="100"/>
      <c r="R77" s="100"/>
      <c r="S77" s="100" t="s">
        <v>147</v>
      </c>
      <c r="T77" s="100"/>
      <c r="U77" s="100"/>
      <c r="V77" s="100"/>
      <c r="W77" s="100"/>
    </row>
  </sheetData>
  <sheetProtection selectLockedCells="1" selectUnlockedCells="1"/>
  <mergeCells count="5">
    <mergeCell ref="D46:F46"/>
    <mergeCell ref="C66:E66"/>
    <mergeCell ref="K1:N1"/>
    <mergeCell ref="K2:N2"/>
    <mergeCell ref="K3:N3"/>
  </mergeCells>
  <pageMargins left="0.23622047244094491" right="0.23622047244094491" top="0.23622047244094491" bottom="0.23622047244094491" header="0" footer="0"/>
  <pageSetup paperSize="9" scale="49" firstPageNumber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19">
    <tabColor rgb="FF92D050"/>
    <pageSetUpPr fitToPage="1"/>
  </sheetPr>
  <dimension ref="A1:M27"/>
  <sheetViews>
    <sheetView showGridLines="0" zoomScale="68" zoomScaleNormal="85" workbookViewId="0">
      <selection activeCell="V15" sqref="V15"/>
    </sheetView>
  </sheetViews>
  <sheetFormatPr baseColWidth="10" defaultColWidth="11.44140625" defaultRowHeight="13.2"/>
  <cols>
    <col min="1" max="1" width="1.6640625" style="3" customWidth="1"/>
    <col min="2" max="2" width="14.33203125" style="3" customWidth="1"/>
    <col min="3" max="3" width="29" style="3" customWidth="1"/>
    <col min="4" max="5" width="17" style="3" customWidth="1"/>
    <col min="6" max="6" width="16.109375" style="3" customWidth="1"/>
    <col min="7" max="8" width="11.44140625" style="3"/>
    <col min="9" max="10" width="17" style="3" customWidth="1"/>
    <col min="11" max="12" width="11.44140625" style="3"/>
    <col min="13" max="13" width="17.109375" style="3" customWidth="1"/>
    <col min="14" max="16384" width="11.44140625" style="3"/>
  </cols>
  <sheetData>
    <row r="1" spans="1:13" ht="17.399999999999999">
      <c r="A1" s="16"/>
      <c r="B1" s="108"/>
      <c r="C1" s="166"/>
      <c r="D1" s="109"/>
      <c r="E1" s="109"/>
      <c r="F1" s="109"/>
      <c r="G1" s="109"/>
      <c r="H1" s="109"/>
      <c r="I1" s="109"/>
      <c r="J1" s="109"/>
      <c r="K1" s="238" t="str">
        <f>'1a-Identification Projet'!$L$1</f>
        <v>reference Tableau de bord</v>
      </c>
      <c r="L1" s="235"/>
      <c r="M1" s="239"/>
    </row>
    <row r="2" spans="1:13" s="16" customFormat="1" ht="12.75" customHeight="1">
      <c r="B2" s="110"/>
      <c r="C2" s="111"/>
      <c r="D2" s="111"/>
      <c r="E2" s="111"/>
      <c r="F2" s="111"/>
      <c r="G2" s="111"/>
      <c r="H2" s="111"/>
      <c r="I2" s="111"/>
      <c r="J2" s="111"/>
      <c r="K2" s="226">
        <f>'1a-Identification Projet'!$L$2</f>
        <v>44694</v>
      </c>
      <c r="L2" s="227"/>
      <c r="M2" s="228"/>
    </row>
    <row r="3" spans="1:13" s="16" customFormat="1" ht="12.75" customHeight="1" thickBot="1">
      <c r="B3" s="112"/>
      <c r="C3" s="113"/>
      <c r="D3" s="113"/>
      <c r="E3" s="113"/>
      <c r="F3" s="113"/>
      <c r="G3" s="113"/>
      <c r="H3" s="113"/>
      <c r="I3" s="113"/>
      <c r="J3" s="113"/>
      <c r="K3" s="229" t="str">
        <f>'1a-Identification Projet'!$L$3</f>
        <v>SOSS4</v>
      </c>
      <c r="L3" s="230"/>
      <c r="M3" s="231"/>
    </row>
    <row r="4" spans="1:13" s="16" customFormat="1" ht="12.75" customHeight="1">
      <c r="A4" s="3"/>
      <c r="B4" s="3"/>
      <c r="C4" s="3"/>
      <c r="D4" s="17"/>
      <c r="E4" s="17"/>
      <c r="F4" s="17"/>
      <c r="G4" s="17"/>
      <c r="H4" s="17"/>
      <c r="I4" s="17"/>
      <c r="J4" s="17"/>
      <c r="K4" s="18"/>
      <c r="L4" s="18"/>
      <c r="M4" s="3"/>
    </row>
    <row r="5" spans="1:13" s="16" customFormat="1" ht="12.75" customHeight="1">
      <c r="A5" s="3"/>
      <c r="B5" s="19"/>
      <c r="C5" s="19"/>
      <c r="D5" s="19"/>
      <c r="E5" s="19"/>
      <c r="F5" s="19"/>
    </row>
    <row r="6" spans="1:13" s="16" customFormat="1" ht="12.75" customHeight="1">
      <c r="A6" s="3"/>
      <c r="B6" s="19"/>
      <c r="C6" s="19"/>
      <c r="D6" s="19"/>
      <c r="E6" s="19"/>
      <c r="F6" s="19"/>
    </row>
    <row r="7" spans="1:13">
      <c r="A7" s="19"/>
      <c r="B7" s="19"/>
      <c r="C7" s="19"/>
      <c r="D7" s="19"/>
      <c r="E7" s="19"/>
      <c r="F7" s="19"/>
    </row>
    <row r="8" spans="1:13" s="19" customFormat="1" ht="29.25" customHeight="1"/>
    <row r="9" spans="1:13" s="19" customFormat="1" ht="13.5" customHeight="1"/>
    <row r="10" spans="1:13" s="19" customFormat="1" ht="13.5" customHeight="1"/>
    <row r="11" spans="1:13" s="19" customFormat="1" ht="13.5" customHeight="1"/>
    <row r="12" spans="1:13" s="19" customFormat="1" ht="13.5" customHeight="1"/>
    <row r="13" spans="1:13" s="19" customFormat="1" ht="13.5" customHeight="1"/>
    <row r="14" spans="1:13" s="19" customFormat="1" ht="13.5" customHeight="1"/>
    <row r="15" spans="1:13" s="19" customFormat="1" ht="13.5" customHeight="1"/>
    <row r="16" spans="1:13" s="19" customFormat="1" ht="13.5" customHeight="1"/>
    <row r="17" spans="1:13" s="19" customFormat="1" ht="13.5" customHeight="1"/>
    <row r="18" spans="1:13" s="19" customFormat="1" ht="13.5" customHeight="1"/>
    <row r="19" spans="1:13" s="19" customFormat="1" ht="13.5" customHeight="1"/>
    <row r="20" spans="1:13" s="19" customFormat="1" ht="13.5" customHeight="1"/>
    <row r="21" spans="1:13" s="19" customFormat="1" ht="13.5" customHeight="1"/>
    <row r="22" spans="1:13" s="19" customFormat="1" ht="13.5" customHeight="1"/>
    <row r="23" spans="1:13" s="19" customFormat="1" ht="13.5" customHeight="1"/>
    <row r="24" spans="1:13" s="19" customFormat="1" ht="13.5" customHeight="1"/>
    <row r="25" spans="1:13" s="19" customFormat="1" ht="13.5" customHeight="1"/>
    <row r="26" spans="1:13" s="19" customFormat="1" ht="13.5" customHeight="1">
      <c r="D26" s="17"/>
      <c r="E26" s="17"/>
      <c r="F26" s="17"/>
      <c r="G26" s="17"/>
      <c r="H26" s="17"/>
    </row>
    <row r="27" spans="1:13" s="19" customFormat="1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3"/>
    </row>
  </sheetData>
  <sheetProtection selectLockedCells="1" selectUnlockedCells="1"/>
  <mergeCells count="3">
    <mergeCell ref="K1:M1"/>
    <mergeCell ref="K2:M2"/>
    <mergeCell ref="K3:M3"/>
  </mergeCells>
  <pageMargins left="0.23622047244094491" right="0.23622047244094491" top="0.23622047244094491" bottom="0.23622047244094491" header="0" footer="0"/>
  <pageSetup paperSize="9" scale="53" firstPageNumber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>
    <tabColor rgb="FF92D050"/>
    <pageSetUpPr fitToPage="1"/>
  </sheetPr>
  <dimension ref="A1:I22"/>
  <sheetViews>
    <sheetView showGridLines="0" showZeros="0" topLeftCell="A7" zoomScaleNormal="100" workbookViewId="0">
      <selection activeCell="H18" sqref="H18"/>
    </sheetView>
  </sheetViews>
  <sheetFormatPr baseColWidth="10" defaultColWidth="11.44140625" defaultRowHeight="13.2"/>
  <cols>
    <col min="1" max="1" width="48.44140625" style="3" customWidth="1"/>
    <col min="2" max="2" width="55.33203125" style="3" customWidth="1"/>
    <col min="3" max="3" width="13.5546875" style="3" customWidth="1"/>
    <col min="4" max="4" width="13.33203125" style="3" customWidth="1"/>
    <col min="5" max="5" width="8.33203125" style="3" customWidth="1"/>
    <col min="6" max="6" width="13.33203125" style="3" customWidth="1"/>
    <col min="7" max="8" width="13" style="3" customWidth="1"/>
    <col min="9" max="9" width="12.44140625" style="3" customWidth="1"/>
    <col min="10" max="10" width="20" style="3" customWidth="1"/>
    <col min="11" max="16384" width="11.44140625" style="3"/>
  </cols>
  <sheetData>
    <row r="1" spans="1:9">
      <c r="A1" s="249" t="str">
        <f>"Risques / opportunités au "&amp;TEXT(F2,"jj/MM/AAAA")</f>
        <v>Risques / opportunités au 13/05/2022</v>
      </c>
      <c r="B1" s="250"/>
      <c r="C1" s="250"/>
      <c r="D1" s="250"/>
      <c r="E1" s="250"/>
      <c r="F1" s="240" t="str">
        <f>'1a-Identification Projet'!$L1</f>
        <v>reference Tableau de bord</v>
      </c>
      <c r="G1" s="241"/>
      <c r="H1" s="241"/>
      <c r="I1" s="242"/>
    </row>
    <row r="2" spans="1:9" ht="12.75" customHeight="1">
      <c r="A2" s="251"/>
      <c r="B2" s="252"/>
      <c r="C2" s="252"/>
      <c r="D2" s="252"/>
      <c r="E2" s="252"/>
      <c r="F2" s="243">
        <f>'1a-Identification Projet'!$L2</f>
        <v>44694</v>
      </c>
      <c r="G2" s="244"/>
      <c r="H2" s="244"/>
      <c r="I2" s="245"/>
    </row>
    <row r="3" spans="1:9" ht="12.75" customHeight="1" thickBot="1">
      <c r="A3" s="253"/>
      <c r="B3" s="254"/>
      <c r="C3" s="254"/>
      <c r="D3" s="254"/>
      <c r="E3" s="254"/>
      <c r="F3" s="246" t="str">
        <f>'1a-Identification Projet'!$L3</f>
        <v>SOSS4</v>
      </c>
      <c r="G3" s="247"/>
      <c r="H3" s="247"/>
      <c r="I3" s="248"/>
    </row>
    <row r="4" spans="1:9">
      <c r="A4" s="1"/>
      <c r="B4" s="1"/>
      <c r="C4" s="1"/>
      <c r="D4" s="1"/>
      <c r="E4" s="1"/>
      <c r="F4" s="34"/>
      <c r="G4" s="34"/>
      <c r="H4" s="34"/>
      <c r="I4" s="34"/>
    </row>
    <row r="5" spans="1:9" ht="13.8" thickBot="1">
      <c r="A5" s="1"/>
      <c r="B5" s="1"/>
      <c r="C5" s="1"/>
      <c r="D5" s="1"/>
      <c r="E5" s="1"/>
      <c r="F5" s="34"/>
      <c r="G5" s="34"/>
      <c r="H5" s="34"/>
      <c r="I5" s="34"/>
    </row>
    <row r="6" spans="1:9" ht="41.4">
      <c r="A6" s="53" t="s">
        <v>9</v>
      </c>
      <c r="B6" s="54" t="s">
        <v>10</v>
      </c>
      <c r="C6" s="54" t="s">
        <v>18</v>
      </c>
      <c r="D6" s="54" t="s">
        <v>12</v>
      </c>
      <c r="E6" s="54" t="s">
        <v>19</v>
      </c>
      <c r="F6" s="54" t="s">
        <v>14</v>
      </c>
      <c r="G6" s="54" t="s">
        <v>127</v>
      </c>
      <c r="H6" s="54" t="s">
        <v>15</v>
      </c>
      <c r="I6" s="55" t="s">
        <v>0</v>
      </c>
    </row>
    <row r="7" spans="1:9">
      <c r="A7" s="62"/>
      <c r="B7" s="64"/>
      <c r="C7" s="65"/>
      <c r="D7" s="66"/>
      <c r="E7" s="65">
        <f>C7*D7</f>
        <v>0</v>
      </c>
      <c r="F7" s="67"/>
      <c r="G7" s="67"/>
      <c r="H7" s="67"/>
      <c r="I7" s="68"/>
    </row>
    <row r="8" spans="1:9" ht="21" customHeight="1">
      <c r="A8" s="185" t="s">
        <v>264</v>
      </c>
      <c r="B8" s="64"/>
      <c r="C8" s="65"/>
      <c r="D8" s="66"/>
      <c r="E8" s="65">
        <f>C8*D8</f>
        <v>0</v>
      </c>
      <c r="F8" s="67"/>
      <c r="G8" s="67"/>
      <c r="H8" s="67"/>
      <c r="I8" s="68"/>
    </row>
    <row r="9" spans="1:9" ht="28.2" customHeight="1">
      <c r="A9" s="186" t="s">
        <v>301</v>
      </c>
      <c r="B9" s="64"/>
      <c r="C9" s="65"/>
      <c r="D9" s="66"/>
      <c r="E9" s="65">
        <f>C9*D9</f>
        <v>0</v>
      </c>
      <c r="F9" s="67"/>
      <c r="G9" s="67"/>
      <c r="H9" s="67"/>
      <c r="I9" s="68"/>
    </row>
    <row r="10" spans="1:9" ht="21" customHeight="1">
      <c r="A10" s="63"/>
      <c r="B10" s="64"/>
      <c r="C10" s="65"/>
      <c r="D10" s="66"/>
      <c r="E10" s="65">
        <f>C10*D10</f>
        <v>0</v>
      </c>
      <c r="F10" s="67"/>
      <c r="G10" s="67"/>
      <c r="H10" s="67"/>
      <c r="I10" s="68"/>
    </row>
    <row r="11" spans="1:9" ht="21" customHeight="1">
      <c r="A11" s="63"/>
      <c r="B11" s="64"/>
      <c r="C11" s="65"/>
      <c r="D11" s="66"/>
      <c r="E11" s="65">
        <f>C11*D11</f>
        <v>0</v>
      </c>
      <c r="F11" s="67"/>
      <c r="G11" s="67"/>
      <c r="H11" s="67"/>
      <c r="I11" s="68"/>
    </row>
    <row r="12" spans="1:9" ht="21" customHeight="1">
      <c r="A12" s="63"/>
      <c r="B12" s="69"/>
      <c r="C12" s="65">
        <f>SUM(C7:C11)</f>
        <v>0</v>
      </c>
      <c r="D12" s="64"/>
      <c r="E12" s="65">
        <f>SUM(E7:E11)</f>
        <v>0</v>
      </c>
      <c r="F12" s="70"/>
      <c r="G12" s="70"/>
      <c r="H12" s="71"/>
      <c r="I12" s="68"/>
    </row>
    <row r="13" spans="1:9" s="75" customFormat="1" ht="21" customHeight="1">
      <c r="A13" s="39"/>
      <c r="B13" s="40"/>
      <c r="C13" s="41"/>
      <c r="D13" s="41"/>
      <c r="E13" s="41"/>
      <c r="F13" s="41"/>
      <c r="G13" s="41"/>
      <c r="H13" s="41"/>
      <c r="I13" s="41"/>
    </row>
    <row r="14" spans="1:9" ht="13.8" thickBot="1"/>
    <row r="15" spans="1:9" ht="55.2">
      <c r="A15" s="56" t="s">
        <v>151</v>
      </c>
      <c r="B15" s="54" t="s">
        <v>10</v>
      </c>
      <c r="C15" s="54" t="s">
        <v>11</v>
      </c>
      <c r="D15" s="54" t="s">
        <v>12</v>
      </c>
      <c r="E15" s="54" t="s">
        <v>13</v>
      </c>
      <c r="F15" s="54" t="s">
        <v>14</v>
      </c>
      <c r="G15" s="54" t="s">
        <v>127</v>
      </c>
      <c r="H15" s="54" t="s">
        <v>15</v>
      </c>
      <c r="I15" s="55" t="s">
        <v>0</v>
      </c>
    </row>
    <row r="16" spans="1:9">
      <c r="A16" s="72"/>
      <c r="B16" s="73"/>
      <c r="C16" s="65"/>
      <c r="D16" s="66"/>
      <c r="E16" s="65">
        <f>C16*D16</f>
        <v>0</v>
      </c>
      <c r="F16" s="67"/>
      <c r="G16" s="67"/>
      <c r="H16" s="67"/>
      <c r="I16" s="74"/>
    </row>
    <row r="17" spans="1:9" ht="37.200000000000003" customHeight="1">
      <c r="A17" s="181" t="s">
        <v>392</v>
      </c>
      <c r="B17" s="182" t="s">
        <v>302</v>
      </c>
      <c r="C17" s="65"/>
      <c r="D17" s="66"/>
      <c r="E17" s="65">
        <f>C17*D17</f>
        <v>0</v>
      </c>
      <c r="F17" s="179">
        <v>44623</v>
      </c>
      <c r="G17" s="67"/>
      <c r="H17" s="179">
        <v>44685</v>
      </c>
      <c r="I17" s="180" t="s">
        <v>76</v>
      </c>
    </row>
    <row r="18" spans="1:9" ht="35.4" customHeight="1">
      <c r="A18" s="183" t="s">
        <v>298</v>
      </c>
      <c r="B18" s="182" t="s">
        <v>303</v>
      </c>
      <c r="C18" s="65"/>
      <c r="D18" s="66"/>
      <c r="E18" s="65">
        <f>C18*D18</f>
        <v>0</v>
      </c>
      <c r="F18" s="179">
        <v>44593</v>
      </c>
      <c r="G18" s="67"/>
      <c r="H18" s="86">
        <v>44622</v>
      </c>
      <c r="I18" s="180" t="s">
        <v>77</v>
      </c>
    </row>
    <row r="19" spans="1:9" ht="21" customHeight="1">
      <c r="A19" s="183" t="s">
        <v>393</v>
      </c>
      <c r="B19" s="182" t="s">
        <v>304</v>
      </c>
      <c r="C19" s="65"/>
      <c r="D19" s="66"/>
      <c r="E19" s="65">
        <f>C19*D19</f>
        <v>0</v>
      </c>
      <c r="F19" s="85">
        <v>44612</v>
      </c>
      <c r="G19" s="67"/>
      <c r="H19" s="85">
        <v>44644</v>
      </c>
      <c r="I19" s="180" t="s">
        <v>76</v>
      </c>
    </row>
    <row r="20" spans="1:9" ht="32.4" customHeight="1">
      <c r="A20" s="183" t="s">
        <v>299</v>
      </c>
      <c r="B20" s="182" t="s">
        <v>305</v>
      </c>
      <c r="C20" s="65"/>
      <c r="D20" s="66"/>
      <c r="E20" s="65">
        <f>C20*D20</f>
        <v>0</v>
      </c>
      <c r="F20" s="179">
        <v>44638</v>
      </c>
      <c r="G20" s="67"/>
      <c r="H20" s="179">
        <v>44657</v>
      </c>
      <c r="I20" s="180" t="s">
        <v>77</v>
      </c>
    </row>
    <row r="21" spans="1:9" ht="21" customHeight="1">
      <c r="A21" s="181" t="s">
        <v>300</v>
      </c>
      <c r="B21" s="184"/>
      <c r="C21" s="65">
        <f>SUM(C16:C20)</f>
        <v>0</v>
      </c>
      <c r="D21" s="71"/>
      <c r="E21" s="65">
        <f>SUM(E16:E20)</f>
        <v>0</v>
      </c>
      <c r="F21" s="179">
        <v>44608</v>
      </c>
      <c r="G21" s="179"/>
      <c r="H21" s="179" t="s">
        <v>307</v>
      </c>
      <c r="I21" s="180" t="s">
        <v>306</v>
      </c>
    </row>
    <row r="22" spans="1:9" s="75" customFormat="1" ht="21" customHeight="1">
      <c r="A22" s="3"/>
      <c r="B22" s="3"/>
      <c r="C22" s="3"/>
      <c r="D22" s="3"/>
      <c r="E22" s="3"/>
      <c r="F22" s="3"/>
      <c r="G22" s="3"/>
      <c r="H22" s="3"/>
      <c r="I22" s="3"/>
    </row>
  </sheetData>
  <mergeCells count="4">
    <mergeCell ref="F1:I1"/>
    <mergeCell ref="F2:I2"/>
    <mergeCell ref="F3:I3"/>
    <mergeCell ref="A1:E3"/>
  </mergeCells>
  <conditionalFormatting sqref="F19">
    <cfRule type="expression" dxfId="23" priority="7" stopIfTrue="1">
      <formula>IF($G19="Done",TRUE,FALSE)</formula>
    </cfRule>
    <cfRule type="expression" dxfId="22" priority="8" stopIfTrue="1">
      <formula>IF($G19="Cancelled",TRUE,FALSE)</formula>
    </cfRule>
    <cfRule type="expression" dxfId="21" priority="9" stopIfTrue="1">
      <formula>IF($G19="Pending",TRUE,FALSE)</formula>
    </cfRule>
  </conditionalFormatting>
  <conditionalFormatting sqref="H18">
    <cfRule type="expression" dxfId="20" priority="4" stopIfTrue="1">
      <formula>IF($G18="Done",TRUE,FALSE)</formula>
    </cfRule>
    <cfRule type="expression" dxfId="19" priority="5" stopIfTrue="1">
      <formula>IF($G18="Cancelled",TRUE,FALSE)</formula>
    </cfRule>
    <cfRule type="expression" dxfId="18" priority="6" stopIfTrue="1">
      <formula>IF($G18="Pending",TRUE,FALSE)</formula>
    </cfRule>
  </conditionalFormatting>
  <conditionalFormatting sqref="H19">
    <cfRule type="expression" dxfId="17" priority="1" stopIfTrue="1">
      <formula>IF($G19="Done",TRUE,FALSE)</formula>
    </cfRule>
    <cfRule type="expression" dxfId="16" priority="2" stopIfTrue="1">
      <formula>IF($G19="Cancelled",TRUE,FALSE)</formula>
    </cfRule>
    <cfRule type="expression" dxfId="15" priority="3" stopIfTrue="1">
      <formula>IF($G19="Pending",TRUE,FALSE)</formula>
    </cfRule>
  </conditionalFormatting>
  <pageMargins left="0.23622047244094491" right="0.23622047244094491" top="0.23622047244094491" bottom="0.23622047244094491" header="0" footer="0"/>
  <pageSetup paperSize="9" scale="7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12">
    <tabColor rgb="FF92D050"/>
    <outlinePr summaryBelow="0" summaryRight="0"/>
    <pageSetUpPr fitToPage="1"/>
  </sheetPr>
  <dimension ref="A1:Q60"/>
  <sheetViews>
    <sheetView showGridLines="0" topLeftCell="A16" zoomScale="55" zoomScaleNormal="55" zoomScalePageLayoutView="60" workbookViewId="0">
      <selection activeCell="B50" sqref="B50"/>
    </sheetView>
  </sheetViews>
  <sheetFormatPr baseColWidth="10" defaultColWidth="11.44140625" defaultRowHeight="13.2" outlineLevelRow="1"/>
  <cols>
    <col min="1" max="1" width="88.6640625" style="21" customWidth="1"/>
    <col min="2" max="2" width="85.33203125" style="21" customWidth="1"/>
    <col min="3" max="3" width="1.6640625" style="22" customWidth="1"/>
    <col min="4" max="4" width="4.6640625" style="22" customWidth="1"/>
    <col min="5" max="17" width="11.44140625" style="22"/>
    <col min="18" max="16384" width="11.44140625" style="21"/>
  </cols>
  <sheetData>
    <row r="1" spans="1:11" ht="17.399999999999999">
      <c r="A1" s="114"/>
      <c r="B1" s="115" t="str">
        <f>'1a-Identification Projet'!$L$1</f>
        <v>reference Tableau de bord</v>
      </c>
      <c r="C1" s="23"/>
      <c r="D1" s="23"/>
      <c r="E1" s="23"/>
      <c r="F1" s="23"/>
      <c r="G1" s="23"/>
      <c r="H1" s="23"/>
      <c r="I1" s="23"/>
      <c r="J1" s="23"/>
      <c r="K1" s="23"/>
    </row>
    <row r="2" spans="1:11" ht="12.75" customHeight="1">
      <c r="A2" s="116"/>
      <c r="B2" s="117">
        <f>'1a-Identification Projet'!$L$2</f>
        <v>44694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2.75" customHeight="1" thickBot="1">
      <c r="A3" s="118"/>
      <c r="B3" s="119" t="str">
        <f>'1a-Identification Projet'!$L$3</f>
        <v>SOSS4</v>
      </c>
      <c r="C3" s="23"/>
      <c r="D3" s="23"/>
      <c r="E3" s="23"/>
      <c r="F3" s="23"/>
      <c r="G3" s="23"/>
      <c r="H3" s="23"/>
      <c r="I3" s="23"/>
      <c r="J3" s="23"/>
      <c r="K3" s="23"/>
    </row>
    <row r="4" spans="1:11" ht="12.75" customHeight="1">
      <c r="A4" s="22"/>
      <c r="B4" s="22"/>
      <c r="C4" s="23"/>
      <c r="D4" s="23"/>
      <c r="E4" s="23"/>
      <c r="F4" s="23"/>
      <c r="G4" s="23"/>
      <c r="H4" s="23"/>
      <c r="I4" s="23"/>
      <c r="J4" s="23"/>
      <c r="K4" s="23"/>
    </row>
    <row r="5" spans="1:11" ht="18" thickBot="1">
      <c r="A5" s="49" t="s">
        <v>283</v>
      </c>
      <c r="B5" s="50"/>
      <c r="C5" s="24"/>
      <c r="D5" s="24"/>
      <c r="E5" s="24"/>
    </row>
    <row r="6" spans="1:11" ht="16.2" thickBot="1">
      <c r="A6" s="87" t="s">
        <v>4</v>
      </c>
      <c r="B6" s="88" t="s">
        <v>5</v>
      </c>
      <c r="C6" s="24"/>
      <c r="D6" s="24"/>
      <c r="E6" s="24"/>
    </row>
    <row r="7" spans="1:11" ht="24" customHeight="1" outlineLevel="1">
      <c r="A7" s="121" t="s">
        <v>284</v>
      </c>
      <c r="B7" s="121" t="s">
        <v>287</v>
      </c>
      <c r="C7" s="24"/>
      <c r="D7" s="24"/>
      <c r="E7" s="24"/>
    </row>
    <row r="8" spans="1:11" ht="31.2" outlineLevel="1">
      <c r="A8" s="121" t="s">
        <v>285</v>
      </c>
      <c r="B8" s="121" t="s">
        <v>390</v>
      </c>
      <c r="C8" s="24"/>
      <c r="D8" s="24"/>
      <c r="E8" s="24"/>
    </row>
    <row r="9" spans="1:11" ht="31.2" outlineLevel="1">
      <c r="A9" s="121" t="s">
        <v>286</v>
      </c>
      <c r="B9" s="121"/>
      <c r="C9" s="24"/>
      <c r="D9" s="24"/>
      <c r="E9" s="24"/>
    </row>
    <row r="10" spans="1:11" ht="15" outlineLevel="1">
      <c r="A10" s="35"/>
      <c r="B10" s="37"/>
      <c r="C10" s="24"/>
      <c r="D10" s="24"/>
      <c r="E10" s="24"/>
    </row>
    <row r="11" spans="1:11" ht="15" outlineLevel="1">
      <c r="A11" s="36"/>
      <c r="B11" s="38"/>
      <c r="C11" s="24"/>
      <c r="D11" s="24"/>
      <c r="E11" s="24"/>
    </row>
    <row r="12" spans="1:11" ht="18" outlineLevel="1" thickBot="1">
      <c r="A12" s="49" t="s">
        <v>289</v>
      </c>
      <c r="B12" s="50"/>
      <c r="C12" s="24"/>
      <c r="D12" s="24"/>
      <c r="E12" s="24"/>
    </row>
    <row r="13" spans="1:11" ht="16.2" thickBot="1">
      <c r="A13" s="87" t="s">
        <v>4</v>
      </c>
      <c r="B13" s="88" t="s">
        <v>5</v>
      </c>
      <c r="C13" s="24"/>
      <c r="D13" s="24"/>
      <c r="E13" s="24"/>
    </row>
    <row r="14" spans="1:11" ht="24" customHeight="1" outlineLevel="1">
      <c r="A14" s="121" t="s">
        <v>394</v>
      </c>
      <c r="B14" s="121" t="s">
        <v>261</v>
      </c>
      <c r="C14" s="24"/>
      <c r="D14" s="24"/>
      <c r="E14" s="24"/>
    </row>
    <row r="15" spans="1:11" ht="15.6" outlineLevel="1">
      <c r="A15" s="121" t="s">
        <v>288</v>
      </c>
      <c r="B15" s="121"/>
      <c r="C15" s="24"/>
      <c r="D15" s="24"/>
      <c r="E15" s="24"/>
    </row>
    <row r="16" spans="1:11" ht="15.6" outlineLevel="1">
      <c r="A16" s="121"/>
      <c r="B16" s="121"/>
      <c r="C16" s="24"/>
      <c r="D16" s="24"/>
      <c r="E16" s="24"/>
    </row>
    <row r="17" spans="1:5" ht="15" outlineLevel="1">
      <c r="A17" s="35"/>
      <c r="B17" s="37"/>
      <c r="C17" s="24"/>
      <c r="D17" s="24"/>
      <c r="E17" s="24"/>
    </row>
    <row r="18" spans="1:5" ht="15" outlineLevel="1">
      <c r="A18" s="36"/>
      <c r="B18" s="38"/>
      <c r="C18" s="24"/>
      <c r="D18" s="24"/>
      <c r="E18" s="24"/>
    </row>
    <row r="19" spans="1:5" ht="18" outlineLevel="1" thickBot="1">
      <c r="A19" s="49" t="s">
        <v>389</v>
      </c>
      <c r="B19" s="50"/>
      <c r="C19" s="24"/>
      <c r="D19" s="24"/>
      <c r="E19" s="24"/>
    </row>
    <row r="20" spans="1:5" ht="16.2" thickBot="1">
      <c r="A20" s="87" t="s">
        <v>4</v>
      </c>
      <c r="B20" s="88" t="s">
        <v>5</v>
      </c>
      <c r="C20" s="24"/>
      <c r="D20" s="24"/>
      <c r="E20" s="24"/>
    </row>
    <row r="21" spans="1:5" ht="15.6">
      <c r="A21" s="121" t="s">
        <v>290</v>
      </c>
      <c r="B21" s="121" t="s">
        <v>296</v>
      </c>
      <c r="C21" s="24"/>
      <c r="D21" s="24"/>
      <c r="E21" s="24"/>
    </row>
    <row r="22" spans="1:5" ht="15.6">
      <c r="A22" s="121" t="s">
        <v>291</v>
      </c>
      <c r="B22" s="121" t="s">
        <v>297</v>
      </c>
      <c r="C22" s="24"/>
      <c r="D22" s="24"/>
      <c r="E22" s="24"/>
    </row>
    <row r="23" spans="1:5" ht="15.6">
      <c r="A23" s="121" t="s">
        <v>294</v>
      </c>
      <c r="B23" s="121" t="s">
        <v>292</v>
      </c>
      <c r="C23" s="24"/>
      <c r="D23" s="24"/>
      <c r="E23" s="24"/>
    </row>
    <row r="24" spans="1:5" ht="15.6">
      <c r="A24" s="121" t="s">
        <v>295</v>
      </c>
      <c r="B24" s="121" t="s">
        <v>293</v>
      </c>
      <c r="C24" s="24"/>
      <c r="D24" s="24"/>
      <c r="E24" s="24"/>
    </row>
    <row r="25" spans="1:5" ht="15">
      <c r="A25" s="38"/>
      <c r="B25" s="38"/>
      <c r="C25" s="24"/>
      <c r="D25" s="24"/>
      <c r="E25" s="24"/>
    </row>
    <row r="26" spans="1:5" ht="18" thickBot="1">
      <c r="A26" s="49" t="s">
        <v>389</v>
      </c>
      <c r="B26" s="50"/>
      <c r="C26"/>
      <c r="D26"/>
      <c r="E26"/>
    </row>
    <row r="27" spans="1:5" ht="16.2" thickBot="1">
      <c r="A27" s="87" t="s">
        <v>4</v>
      </c>
      <c r="B27" s="88" t="s">
        <v>5</v>
      </c>
      <c r="C27"/>
      <c r="D27"/>
      <c r="E27"/>
    </row>
    <row r="28" spans="1:5" ht="15.6">
      <c r="A28" s="188"/>
      <c r="B28" s="188"/>
      <c r="C28"/>
      <c r="D28"/>
      <c r="E28"/>
    </row>
    <row r="29" spans="1:5" ht="15.6">
      <c r="A29" s="188"/>
      <c r="B29" s="188"/>
      <c r="C29"/>
      <c r="D29"/>
      <c r="E29"/>
    </row>
    <row r="30" spans="1:5" ht="15.6">
      <c r="A30" s="188"/>
      <c r="B30" s="188"/>
      <c r="C30"/>
      <c r="D30"/>
      <c r="E30"/>
    </row>
    <row r="31" spans="1:5" ht="15.6">
      <c r="A31" s="188"/>
      <c r="B31" s="188"/>
      <c r="C31"/>
      <c r="D31"/>
      <c r="E31"/>
    </row>
    <row r="32" spans="1:5" ht="15">
      <c r="A32" s="189"/>
      <c r="B32" s="189"/>
      <c r="C32"/>
      <c r="D32"/>
      <c r="E32"/>
    </row>
    <row r="33" spans="1:5" ht="18" thickBot="1">
      <c r="A33" s="49" t="s">
        <v>397</v>
      </c>
      <c r="B33" s="50"/>
      <c r="C33"/>
      <c r="D33"/>
      <c r="E33"/>
    </row>
    <row r="34" spans="1:5" ht="16.2" thickBot="1">
      <c r="A34" s="87" t="s">
        <v>4</v>
      </c>
      <c r="B34" s="88" t="s">
        <v>5</v>
      </c>
      <c r="C34" s="24"/>
      <c r="D34" s="24"/>
      <c r="E34" s="24"/>
    </row>
    <row r="35" spans="1:5" ht="15.6">
      <c r="A35" s="121" t="s">
        <v>404</v>
      </c>
      <c r="B35" s="121" t="s">
        <v>406</v>
      </c>
      <c r="C35" s="24"/>
      <c r="D35" s="24"/>
      <c r="E35" s="24"/>
    </row>
    <row r="36" spans="1:5" ht="15.6">
      <c r="A36" s="121" t="s">
        <v>405</v>
      </c>
      <c r="B36" s="121" t="s">
        <v>403</v>
      </c>
      <c r="C36" s="24"/>
      <c r="D36" s="24"/>
      <c r="E36" s="24"/>
    </row>
    <row r="37" spans="1:5" ht="15.6">
      <c r="A37" s="121"/>
      <c r="B37" s="121"/>
      <c r="C37" s="24"/>
      <c r="D37" s="24"/>
      <c r="E37" s="24"/>
    </row>
    <row r="38" spans="1:5" ht="15.6">
      <c r="A38" s="121"/>
      <c r="B38" s="121"/>
      <c r="C38" s="24"/>
      <c r="D38" s="24"/>
      <c r="E38" s="24"/>
    </row>
    <row r="39" spans="1:5" ht="15">
      <c r="A39" s="38"/>
      <c r="B39" s="38"/>
      <c r="C39" s="24"/>
      <c r="D39" s="24"/>
      <c r="E39" s="24"/>
    </row>
    <row r="40" spans="1:5" ht="18" thickBot="1">
      <c r="A40" s="49" t="s">
        <v>398</v>
      </c>
      <c r="B40" s="50"/>
      <c r="C40" s="24"/>
      <c r="D40" s="24"/>
      <c r="E40" s="24"/>
    </row>
    <row r="41" spans="1:5" ht="16.2" thickBot="1">
      <c r="A41" s="87" t="s">
        <v>4</v>
      </c>
      <c r="B41" s="88" t="s">
        <v>5</v>
      </c>
      <c r="C41" s="24"/>
      <c r="D41" s="24"/>
      <c r="E41" s="24"/>
    </row>
    <row r="42" spans="1:5" ht="15.6">
      <c r="A42" s="121" t="s">
        <v>407</v>
      </c>
      <c r="B42" s="121" t="s">
        <v>401</v>
      </c>
      <c r="C42" s="24"/>
      <c r="D42" s="24"/>
      <c r="E42" s="24"/>
    </row>
    <row r="43" spans="1:5" ht="15.6">
      <c r="A43" s="121"/>
      <c r="B43" s="121"/>
      <c r="C43" s="24"/>
      <c r="D43" s="24"/>
      <c r="E43" s="24"/>
    </row>
    <row r="44" spans="1:5" ht="15.6">
      <c r="A44" s="121"/>
      <c r="B44" s="121"/>
      <c r="C44" s="24"/>
      <c r="D44" s="24"/>
      <c r="E44" s="24"/>
    </row>
    <row r="45" spans="1:5" ht="15.6">
      <c r="A45" s="121"/>
      <c r="B45" s="121"/>
      <c r="C45" s="24"/>
      <c r="D45" s="24"/>
      <c r="E45" s="24"/>
    </row>
    <row r="46" spans="1:5" ht="15">
      <c r="A46" s="38"/>
      <c r="B46" s="38"/>
      <c r="C46" s="24"/>
      <c r="D46" s="24"/>
      <c r="E46" s="24"/>
    </row>
    <row r="47" spans="1:5" ht="18" thickBot="1">
      <c r="A47" s="49" t="s">
        <v>399</v>
      </c>
      <c r="B47" s="50"/>
      <c r="C47" s="24"/>
      <c r="D47" s="24"/>
      <c r="E47" s="24"/>
    </row>
    <row r="48" spans="1:5" ht="16.2" thickBot="1">
      <c r="A48" s="87" t="s">
        <v>4</v>
      </c>
      <c r="B48" s="88" t="s">
        <v>5</v>
      </c>
      <c r="C48" s="24"/>
      <c r="D48" s="24"/>
      <c r="E48" s="24"/>
    </row>
    <row r="49" spans="1:5" ht="15.6">
      <c r="A49" s="121" t="s">
        <v>408</v>
      </c>
      <c r="B49" s="121" t="s">
        <v>411</v>
      </c>
      <c r="C49" s="24"/>
      <c r="D49" s="24"/>
      <c r="E49" s="24"/>
    </row>
    <row r="50" spans="1:5" ht="15.6">
      <c r="A50" s="121" t="s">
        <v>402</v>
      </c>
      <c r="B50" s="121"/>
      <c r="C50" s="24"/>
      <c r="D50" s="24"/>
      <c r="E50" s="24"/>
    </row>
    <row r="51" spans="1:5" ht="15.6">
      <c r="A51" s="121"/>
      <c r="B51" s="121"/>
      <c r="C51" s="24"/>
      <c r="D51" s="24"/>
      <c r="E51" s="24"/>
    </row>
    <row r="52" spans="1:5" ht="15.6">
      <c r="A52" s="121"/>
      <c r="B52" s="121"/>
      <c r="C52" s="24"/>
      <c r="D52" s="24"/>
      <c r="E52" s="24"/>
    </row>
    <row r="53" spans="1:5" ht="15.6">
      <c r="A53" s="38"/>
      <c r="B53" s="121"/>
      <c r="C53" s="24"/>
      <c r="D53" s="24"/>
      <c r="E53" s="24"/>
    </row>
    <row r="54" spans="1:5" ht="18" thickBot="1">
      <c r="A54" s="49" t="s">
        <v>400</v>
      </c>
      <c r="B54" s="50"/>
    </row>
    <row r="55" spans="1:5" ht="16.2" thickBot="1">
      <c r="A55" s="87" t="s">
        <v>4</v>
      </c>
      <c r="B55" s="88" t="s">
        <v>5</v>
      </c>
    </row>
    <row r="56" spans="1:5" ht="15.6">
      <c r="A56" s="121" t="s">
        <v>409</v>
      </c>
      <c r="B56" s="188"/>
    </row>
    <row r="57" spans="1:5" ht="15.6">
      <c r="A57" s="121" t="s">
        <v>410</v>
      </c>
      <c r="B57" s="188"/>
    </row>
    <row r="58" spans="1:5" ht="15.6">
      <c r="B58" s="188"/>
    </row>
    <row r="59" spans="1:5" ht="15.6">
      <c r="A59" s="121"/>
      <c r="B59" s="188"/>
    </row>
    <row r="60" spans="1:5" ht="15">
      <c r="A60" s="38"/>
      <c r="B60" s="189"/>
    </row>
  </sheetData>
  <sheetProtection selectLockedCells="1" selectUnlockedCells="1"/>
  <pageMargins left="0.23622047244094491" right="0.23622047244094491" top="0.23622047244094491" bottom="0.23622047244094491" header="0" footer="0"/>
  <pageSetup paperSize="9" scale="84" firstPageNumber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15">
    <tabColor rgb="FF92D050"/>
    <pageSetUpPr fitToPage="1"/>
  </sheetPr>
  <dimension ref="A1:BH14"/>
  <sheetViews>
    <sheetView showGridLines="0" zoomScaleNormal="100" workbookViewId="0">
      <selection activeCell="E18" sqref="E18"/>
    </sheetView>
  </sheetViews>
  <sheetFormatPr baseColWidth="10" defaultColWidth="11.44140625" defaultRowHeight="13.2"/>
  <cols>
    <col min="1" max="1" width="7.88671875" style="3" customWidth="1"/>
    <col min="2" max="2" width="58.44140625" style="3" customWidth="1"/>
    <col min="3" max="3" width="13.5546875" style="3" customWidth="1"/>
    <col min="4" max="4" width="18" style="3" customWidth="1"/>
    <col min="5" max="5" width="11.5546875" style="2" customWidth="1"/>
    <col min="6" max="6" width="11" style="2" customWidth="1"/>
    <col min="7" max="7" width="18.88671875" style="3" customWidth="1"/>
    <col min="8" max="8" width="11.44140625" style="3"/>
    <col min="9" max="9" width="23.44140625" style="3" customWidth="1"/>
    <col min="10" max="10" width="81.33203125" style="3" customWidth="1"/>
    <col min="11" max="16384" width="11.44140625" style="3"/>
  </cols>
  <sheetData>
    <row r="1" spans="1:60" ht="13.5" customHeight="1">
      <c r="A1" s="255" t="str">
        <f>"LISTE DES ACTIONS au "&amp;TEXT(I2,"jj/mm/aaaa")</f>
        <v>LISTE DES ACTIONS au 13/05/2022</v>
      </c>
      <c r="B1" s="256"/>
      <c r="C1" s="256"/>
      <c r="D1" s="256"/>
      <c r="E1" s="256"/>
      <c r="F1" s="256"/>
      <c r="G1" s="256"/>
      <c r="H1" s="257"/>
      <c r="I1" s="213" t="str">
        <f>'1a-Identification Projet'!$L1</f>
        <v>reference Tableau de bord</v>
      </c>
      <c r="J1" s="214"/>
    </row>
    <row r="2" spans="1:60" ht="12.75" customHeight="1">
      <c r="A2" s="258"/>
      <c r="B2" s="259"/>
      <c r="C2" s="259"/>
      <c r="D2" s="259"/>
      <c r="E2" s="259"/>
      <c r="F2" s="259"/>
      <c r="G2" s="259"/>
      <c r="H2" s="260"/>
      <c r="I2" s="215">
        <f>'1a-Identification Projet'!$L2</f>
        <v>44694</v>
      </c>
      <c r="J2" s="216"/>
    </row>
    <row r="3" spans="1:60" ht="16.5" customHeight="1" thickBot="1">
      <c r="A3" s="261"/>
      <c r="B3" s="262"/>
      <c r="C3" s="262"/>
      <c r="D3" s="262"/>
      <c r="E3" s="262"/>
      <c r="F3" s="262"/>
      <c r="G3" s="262"/>
      <c r="H3" s="263"/>
      <c r="I3" s="217" t="str">
        <f>'1a-Identification Projet'!$L3</f>
        <v>SOSS4</v>
      </c>
      <c r="J3" s="218"/>
    </row>
    <row r="4" spans="1:60" ht="12.75" customHeight="1" thickBot="1">
      <c r="B4" s="29"/>
      <c r="C4" s="29"/>
      <c r="D4" s="29"/>
    </row>
    <row r="5" spans="1:60" ht="40.200000000000003" thickBot="1">
      <c r="A5" s="51" t="s">
        <v>7</v>
      </c>
      <c r="B5" s="51" t="s">
        <v>107</v>
      </c>
      <c r="C5" s="51" t="s">
        <v>8</v>
      </c>
      <c r="D5" s="51" t="s">
        <v>114</v>
      </c>
      <c r="E5" s="51" t="s">
        <v>108</v>
      </c>
      <c r="F5" s="51" t="s">
        <v>109</v>
      </c>
      <c r="G5" s="51" t="s">
        <v>110</v>
      </c>
      <c r="H5" s="51" t="s">
        <v>111</v>
      </c>
      <c r="I5" s="51" t="s">
        <v>112</v>
      </c>
      <c r="J5" s="52" t="s">
        <v>113</v>
      </c>
      <c r="K5" s="20"/>
      <c r="L5" s="20"/>
      <c r="M5" s="20"/>
      <c r="N5" s="20"/>
      <c r="O5" s="20"/>
      <c r="P5" s="20"/>
      <c r="Q5" s="20"/>
      <c r="R5" s="20"/>
      <c r="S5" s="20"/>
      <c r="T5" s="32"/>
      <c r="U5" s="32"/>
      <c r="V5" s="32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</row>
    <row r="6" spans="1:60" s="33" customFormat="1" ht="26.4">
      <c r="A6" s="76">
        <v>1</v>
      </c>
      <c r="B6" s="178" t="s">
        <v>262</v>
      </c>
      <c r="C6" s="79" t="s">
        <v>76</v>
      </c>
      <c r="D6" s="80">
        <v>44617</v>
      </c>
      <c r="E6" s="80"/>
      <c r="F6" s="80"/>
      <c r="G6" s="79" t="s">
        <v>263</v>
      </c>
      <c r="H6" s="80">
        <v>44629</v>
      </c>
      <c r="I6" s="79" t="s">
        <v>268</v>
      </c>
      <c r="J6" s="83"/>
      <c r="K6" s="30"/>
      <c r="L6" s="30"/>
      <c r="M6" s="30"/>
      <c r="N6" s="30"/>
      <c r="O6" s="30"/>
      <c r="P6" s="30"/>
      <c r="Q6" s="30"/>
      <c r="R6" s="30"/>
      <c r="S6" s="30"/>
      <c r="T6" s="31"/>
      <c r="U6" s="31"/>
      <c r="V6" s="3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</row>
    <row r="7" spans="1:60" s="26" customFormat="1" ht="15">
      <c r="A7" s="76">
        <v>2</v>
      </c>
      <c r="B7" s="178" t="s">
        <v>270</v>
      </c>
      <c r="C7" s="79" t="s">
        <v>77</v>
      </c>
      <c r="D7" s="80">
        <v>44616</v>
      </c>
      <c r="E7" s="80"/>
      <c r="F7" s="80"/>
      <c r="G7" s="79" t="s">
        <v>263</v>
      </c>
      <c r="H7" s="81">
        <v>44628</v>
      </c>
      <c r="I7" s="82"/>
      <c r="J7" s="77" t="s">
        <v>274</v>
      </c>
      <c r="K7" s="30"/>
      <c r="L7" s="30"/>
      <c r="M7" s="30"/>
      <c r="N7" s="30"/>
      <c r="O7" s="30"/>
      <c r="P7" s="30"/>
      <c r="Q7" s="30"/>
      <c r="R7" s="30"/>
      <c r="S7" s="30"/>
      <c r="T7" s="31"/>
      <c r="U7" s="31"/>
      <c r="V7" s="3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s="26" customFormat="1" ht="15">
      <c r="A8" s="76">
        <v>3</v>
      </c>
      <c r="B8" s="77" t="s">
        <v>271</v>
      </c>
      <c r="C8" s="78" t="s">
        <v>76</v>
      </c>
      <c r="D8" s="85">
        <v>44622</v>
      </c>
      <c r="E8" s="85"/>
      <c r="F8" s="85"/>
      <c r="G8" s="78" t="s">
        <v>263</v>
      </c>
      <c r="H8" s="86">
        <v>44643</v>
      </c>
      <c r="I8" s="86" t="s">
        <v>414</v>
      </c>
      <c r="J8" s="84" t="s">
        <v>272</v>
      </c>
      <c r="K8" s="30"/>
      <c r="L8" s="30"/>
      <c r="M8" s="30"/>
      <c r="N8" s="30"/>
      <c r="O8" s="30"/>
      <c r="P8" s="30"/>
      <c r="Q8" s="30"/>
      <c r="R8" s="30"/>
      <c r="S8" s="30"/>
      <c r="T8" s="31"/>
      <c r="U8" s="31"/>
      <c r="V8" s="3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</row>
    <row r="9" spans="1:60" s="26" customFormat="1" ht="15">
      <c r="A9" s="76">
        <v>4</v>
      </c>
      <c r="B9" s="178" t="s">
        <v>269</v>
      </c>
      <c r="C9" s="78" t="s">
        <v>77</v>
      </c>
      <c r="D9" s="85">
        <v>44627</v>
      </c>
      <c r="E9" s="85"/>
      <c r="F9" s="85"/>
      <c r="G9" s="78" t="s">
        <v>263</v>
      </c>
      <c r="H9" s="86">
        <v>44664</v>
      </c>
      <c r="I9" s="78" t="s">
        <v>413</v>
      </c>
      <c r="J9" s="84" t="s">
        <v>273</v>
      </c>
      <c r="K9" s="30"/>
      <c r="L9" s="30"/>
      <c r="M9" s="30"/>
      <c r="N9" s="30"/>
      <c r="O9" s="30"/>
      <c r="P9" s="30"/>
      <c r="Q9" s="30"/>
      <c r="R9" s="30"/>
      <c r="S9" s="30"/>
      <c r="T9" s="31"/>
      <c r="U9" s="31"/>
      <c r="V9" s="3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</row>
    <row r="10" spans="1:60" s="26" customFormat="1" ht="30.6" customHeight="1">
      <c r="A10" s="76">
        <v>5</v>
      </c>
      <c r="B10" s="178" t="s">
        <v>275</v>
      </c>
      <c r="C10" s="78" t="s">
        <v>77</v>
      </c>
      <c r="D10" s="85">
        <v>44621</v>
      </c>
      <c r="E10" s="178"/>
      <c r="F10" s="178"/>
      <c r="G10" s="78" t="s">
        <v>263</v>
      </c>
      <c r="H10" s="86">
        <v>44622</v>
      </c>
      <c r="I10" s="78" t="s">
        <v>282</v>
      </c>
      <c r="J10" s="77" t="s">
        <v>279</v>
      </c>
      <c r="K10" s="30"/>
      <c r="L10" s="30"/>
      <c r="M10" s="30"/>
      <c r="N10" s="30"/>
      <c r="O10" s="30"/>
      <c r="P10" s="30"/>
      <c r="Q10" s="30"/>
      <c r="R10" s="30"/>
      <c r="S10" s="30"/>
      <c r="T10" s="31"/>
      <c r="U10" s="31"/>
      <c r="V10" s="3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</row>
    <row r="11" spans="1:60" s="26" customFormat="1" ht="26.4">
      <c r="A11" s="76">
        <v>6</v>
      </c>
      <c r="B11" s="178" t="s">
        <v>412</v>
      </c>
      <c r="C11" s="85" t="s">
        <v>76</v>
      </c>
      <c r="D11" s="85">
        <v>44623</v>
      </c>
      <c r="E11" s="85"/>
      <c r="F11" s="85"/>
      <c r="G11" s="85" t="s">
        <v>263</v>
      </c>
      <c r="H11" s="85">
        <v>44624</v>
      </c>
      <c r="I11" s="86" t="s">
        <v>280</v>
      </c>
      <c r="J11" s="77" t="s">
        <v>278</v>
      </c>
      <c r="K11" s="30"/>
      <c r="L11" s="30"/>
      <c r="M11" s="30"/>
      <c r="N11" s="30"/>
      <c r="O11" s="30"/>
      <c r="P11" s="30"/>
      <c r="Q11" s="30"/>
      <c r="R11" s="30"/>
      <c r="S11" s="30"/>
      <c r="T11" s="31"/>
      <c r="U11" s="31"/>
      <c r="V11" s="3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</row>
    <row r="12" spans="1:60" s="26" customFormat="1" ht="15" customHeight="1">
      <c r="A12" s="76">
        <v>7</v>
      </c>
      <c r="B12" s="178" t="s">
        <v>276</v>
      </c>
      <c r="C12" s="78" t="s">
        <v>76</v>
      </c>
      <c r="D12" s="85">
        <v>44612</v>
      </c>
      <c r="E12" s="178"/>
      <c r="F12" s="178"/>
      <c r="G12" s="78" t="s">
        <v>263</v>
      </c>
      <c r="H12" s="86">
        <v>44644</v>
      </c>
      <c r="I12" s="78" t="s">
        <v>281</v>
      </c>
      <c r="J12" s="77" t="s">
        <v>277</v>
      </c>
      <c r="K12" s="30"/>
      <c r="L12" s="30"/>
      <c r="M12" s="30"/>
      <c r="N12" s="30"/>
      <c r="O12" s="30"/>
      <c r="P12" s="30"/>
      <c r="Q12" s="30"/>
      <c r="R12" s="30"/>
      <c r="S12" s="30"/>
      <c r="T12" s="31"/>
      <c r="U12" s="31"/>
      <c r="V12" s="3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</row>
    <row r="13" spans="1:60" s="26" customFormat="1">
      <c r="A13" s="3"/>
      <c r="B13" s="3"/>
      <c r="C13" s="3"/>
      <c r="D13" s="3"/>
      <c r="E13" s="2"/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</row>
    <row r="14" spans="1:60">
      <c r="F14" s="25"/>
    </row>
  </sheetData>
  <mergeCells count="4">
    <mergeCell ref="I1:J1"/>
    <mergeCell ref="I2:J2"/>
    <mergeCell ref="I3:J3"/>
    <mergeCell ref="A1:H3"/>
  </mergeCells>
  <conditionalFormatting sqref="A8:A12 E12:I12 D10:I10 A6:C7 B10:C12 J10:J12 E6:J7 B8:H8 J8 B9:J9">
    <cfRule type="expression" dxfId="14" priority="37" stopIfTrue="1">
      <formula>IF($G6="Done",TRUE,FALSE)</formula>
    </cfRule>
    <cfRule type="expression" dxfId="13" priority="38" stopIfTrue="1">
      <formula>IF($G6="Cancelled",TRUE,FALSE)</formula>
    </cfRule>
    <cfRule type="expression" dxfId="12" priority="39" stopIfTrue="1">
      <formula>IF($G6="Pending",TRUE,FALSE)</formula>
    </cfRule>
  </conditionalFormatting>
  <conditionalFormatting sqref="D6:D7">
    <cfRule type="expression" dxfId="11" priority="10" stopIfTrue="1">
      <formula>IF($G6="Done",TRUE,FALSE)</formula>
    </cfRule>
    <cfRule type="expression" dxfId="10" priority="11" stopIfTrue="1">
      <formula>IF($G6="Cancelled",TRUE,FALSE)</formula>
    </cfRule>
    <cfRule type="expression" dxfId="9" priority="12" stopIfTrue="1">
      <formula>IF($G6="Pending",TRUE,FALSE)</formula>
    </cfRule>
  </conditionalFormatting>
  <conditionalFormatting sqref="D11:D12">
    <cfRule type="expression" dxfId="8" priority="7" stopIfTrue="1">
      <formula>IF($G11="Done",TRUE,FALSE)</formula>
    </cfRule>
    <cfRule type="expression" dxfId="7" priority="8" stopIfTrue="1">
      <formula>IF($G11="Cancelled",TRUE,FALSE)</formula>
    </cfRule>
    <cfRule type="expression" dxfId="6" priority="9" stopIfTrue="1">
      <formula>IF($G11="Pending",TRUE,FALSE)</formula>
    </cfRule>
  </conditionalFormatting>
  <conditionalFormatting sqref="C11:I11">
    <cfRule type="expression" dxfId="5" priority="4" stopIfTrue="1">
      <formula>IF($G11="Done",TRUE,FALSE)</formula>
    </cfRule>
    <cfRule type="expression" dxfId="4" priority="5" stopIfTrue="1">
      <formula>IF($G11="Cancelled",TRUE,FALSE)</formula>
    </cfRule>
    <cfRule type="expression" dxfId="3" priority="6" stopIfTrue="1">
      <formula>IF($G11="Pending",TRUE,FALSE)</formula>
    </cfRule>
  </conditionalFormatting>
  <conditionalFormatting sqref="I8">
    <cfRule type="expression" dxfId="2" priority="1" stopIfTrue="1">
      <formula>IF($G8="Done",TRUE,FALSE)</formula>
    </cfRule>
    <cfRule type="expression" dxfId="1" priority="2" stopIfTrue="1">
      <formula>IF($G8="Cancelled",TRUE,FALSE)</formula>
    </cfRule>
    <cfRule type="expression" dxfId="0" priority="3" stopIfTrue="1">
      <formula>IF($G8="Pending",TRUE,FALSE)</formula>
    </cfRule>
  </conditionalFormatting>
  <dataValidations count="1">
    <dataValidation type="list" allowBlank="1" showInputMessage="1" showErrorMessage="1" sqref="G6:G12" xr:uid="{00000000-0002-0000-0800-000000000000}">
      <formula1>"Pending,Cancelled,Done,In Progress"</formula1>
    </dataValidation>
  </dataValidations>
  <printOptions horizontalCentered="1"/>
  <pageMargins left="0.23622047244094491" right="0.23622047244094491" top="0.23622047244094491" bottom="0.23622047244094491" header="0" footer="0"/>
  <pageSetup paperSize="9" scale="5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1a-Identification Projet</vt:lpstr>
      <vt:lpstr>1b- Besoin capturé</vt:lpstr>
      <vt:lpstr>2a-OBS</vt:lpstr>
      <vt:lpstr>2b-PBS</vt:lpstr>
      <vt:lpstr>2c-WBS</vt:lpstr>
      <vt:lpstr>2d-Planning Initial</vt:lpstr>
      <vt:lpstr>23a Risques-Opportunités</vt:lpstr>
      <vt:lpstr>23b- Principaux évènements</vt:lpstr>
      <vt:lpstr>23c Actions</vt:lpstr>
      <vt:lpstr>23d Decisions</vt:lpstr>
      <vt:lpstr>23e Documents projet</vt:lpstr>
      <vt:lpstr>23f Livrables projet</vt:lpstr>
      <vt:lpstr>3a-Planning courant</vt:lpstr>
      <vt:lpstr>4-Bilan</vt:lpstr>
      <vt:lpstr>Cartouche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2018-03-05T21:20:31Z</dcterms:created>
  <dcterms:modified xsi:type="dcterms:W3CDTF">2022-05-14T16:42:36Z</dcterms:modified>
</cp:coreProperties>
</file>