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270"/>
  </bookViews>
  <sheets>
    <sheet name="功能测试" sheetId="1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43" name="ID_BD21492FA36D46B19A2282DC2E608E10" descr="微信图片_202206071809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99560" y="693420"/>
          <a:ext cx="3762375" cy="4236720"/>
        </a:xfrm>
        <a:prstGeom prst="rect">
          <a:avLst/>
        </a:prstGeom>
      </xdr:spPr>
    </xdr:pic>
  </etc:cellImage>
  <etc:cellImage>
    <xdr:pic>
      <xdr:nvPicPr>
        <xdr:cNvPr id="144" name="ID_18B2F61208DA4666BDA3CD6DA9048EE9" descr="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799560" y="1554480"/>
          <a:ext cx="5111115" cy="5361940"/>
        </a:xfrm>
        <a:prstGeom prst="rect">
          <a:avLst/>
        </a:prstGeom>
      </xdr:spPr>
    </xdr:pic>
  </etc:cellImage>
  <etc:cellImage>
    <xdr:pic>
      <xdr:nvPicPr>
        <xdr:cNvPr id="145" name="ID_E3DA539303894140AEE3E97A9BA84FA6" descr="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799560" y="2509520"/>
          <a:ext cx="10064115" cy="5405755"/>
        </a:xfrm>
        <a:prstGeom prst="rect">
          <a:avLst/>
        </a:prstGeom>
      </xdr:spPr>
    </xdr:pic>
  </etc:cellImage>
  <etc:cellImage>
    <xdr:pic>
      <xdr:nvPicPr>
        <xdr:cNvPr id="146" name="ID_7264984B0E7043A7B5450B2E3C9868E0" descr="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799560" y="3370580"/>
          <a:ext cx="3545840" cy="5173980"/>
        </a:xfrm>
        <a:prstGeom prst="rect">
          <a:avLst/>
        </a:prstGeom>
      </xdr:spPr>
    </xdr:pic>
  </etc:cellImage>
  <etc:cellImage>
    <xdr:pic>
      <xdr:nvPicPr>
        <xdr:cNvPr id="147" name="ID_42A8CB0AAE7A4BBBA095AC1721520FAE" descr="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799560" y="4196080"/>
          <a:ext cx="5095875" cy="5257800"/>
        </a:xfrm>
        <a:prstGeom prst="rect">
          <a:avLst/>
        </a:prstGeom>
      </xdr:spPr>
    </xdr:pic>
  </etc:cellImage>
  <etc:cellImage>
    <xdr:pic>
      <xdr:nvPicPr>
        <xdr:cNvPr id="148" name="ID_BA5826254CD7434FAFE0B354D35434BE" descr="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6799560" y="5933440"/>
          <a:ext cx="3869055" cy="4757420"/>
        </a:xfrm>
        <a:prstGeom prst="rect">
          <a:avLst/>
        </a:prstGeom>
      </xdr:spPr>
    </xdr:pic>
  </etc:cellImage>
  <etc:cellImage>
    <xdr:pic>
      <xdr:nvPicPr>
        <xdr:cNvPr id="149" name="ID_89AC8243E0B246AE866199727404E9C9" descr="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353790" y="6799580"/>
          <a:ext cx="5774055" cy="6840220"/>
        </a:xfrm>
        <a:prstGeom prst="rect">
          <a:avLst/>
        </a:prstGeom>
      </xdr:spPr>
    </xdr:pic>
  </etc:cellImage>
  <etc:cellImage>
    <xdr:pic>
      <xdr:nvPicPr>
        <xdr:cNvPr id="150" name="ID_BAC667A971CA488F8B9CE467E68CC64A" descr="7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353790" y="7663180"/>
          <a:ext cx="6604635" cy="7274560"/>
        </a:xfrm>
        <a:prstGeom prst="rect">
          <a:avLst/>
        </a:prstGeom>
      </xdr:spPr>
    </xdr:pic>
  </etc:cellImage>
  <etc:cellImage>
    <xdr:pic>
      <xdr:nvPicPr>
        <xdr:cNvPr id="151" name="ID_D3FCC377DD114F69B6F010070C634195" descr="8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6353790" y="8526780"/>
          <a:ext cx="10064115" cy="5699125"/>
        </a:xfrm>
        <a:prstGeom prst="rect">
          <a:avLst/>
        </a:prstGeom>
      </xdr:spPr>
    </xdr:pic>
  </etc:cellImage>
  <etc:cellImage>
    <xdr:pic>
      <xdr:nvPicPr>
        <xdr:cNvPr id="152" name="ID_2AF13D769EB34D158FC4704095CA7440" descr="9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6353790" y="9390380"/>
          <a:ext cx="8181975" cy="7510780"/>
        </a:xfrm>
        <a:prstGeom prst="rect">
          <a:avLst/>
        </a:prstGeom>
      </xdr:spPr>
    </xdr:pic>
  </etc:cellImage>
  <etc:cellImage>
    <xdr:pic>
      <xdr:nvPicPr>
        <xdr:cNvPr id="153" name="ID_C392B366EEB84B3CB9496D8FDFC879BD" descr="10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353790" y="10253980"/>
          <a:ext cx="4676775" cy="6893560"/>
        </a:xfrm>
        <a:prstGeom prst="rect">
          <a:avLst/>
        </a:prstGeom>
      </xdr:spPr>
    </xdr:pic>
  </etc:cellImage>
  <etc:cellImage>
    <xdr:pic>
      <xdr:nvPicPr>
        <xdr:cNvPr id="154" name="ID_6377876C35864B659F75833BB261C7E7" descr="11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6353790" y="11117580"/>
          <a:ext cx="10064115" cy="5397500"/>
        </a:xfrm>
        <a:prstGeom prst="rect">
          <a:avLst/>
        </a:prstGeom>
      </xdr:spPr>
    </xdr:pic>
  </etc:cellImage>
  <etc:cellImage>
    <xdr:pic>
      <xdr:nvPicPr>
        <xdr:cNvPr id="155" name="ID_706FB3B46D9A453080B81AC3CA3F069D" descr="1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6353790" y="11981180"/>
          <a:ext cx="7412355" cy="7132320"/>
        </a:xfrm>
        <a:prstGeom prst="rect">
          <a:avLst/>
        </a:prstGeom>
      </xdr:spPr>
    </xdr:pic>
  </etc:cellImage>
  <etc:cellImage>
    <xdr:pic>
      <xdr:nvPicPr>
        <xdr:cNvPr id="156" name="ID_94ADE24AD51B4923A1EA4FC8154EC1CD" descr="12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353790" y="12844780"/>
          <a:ext cx="3263900" cy="6466840"/>
        </a:xfrm>
        <a:prstGeom prst="rect">
          <a:avLst/>
        </a:prstGeom>
      </xdr:spPr>
    </xdr:pic>
  </etc:cellImage>
  <etc:cellImage>
    <xdr:pic>
      <xdr:nvPicPr>
        <xdr:cNvPr id="157" name="ID_953FCF8A5B0E4E6494FFE8484C6A03F0" descr="14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6353790" y="13708380"/>
          <a:ext cx="10064115" cy="5424170"/>
        </a:xfrm>
        <a:prstGeom prst="rect">
          <a:avLst/>
        </a:prstGeom>
      </xdr:spPr>
    </xdr:pic>
  </etc:cellImage>
  <etc:cellImage>
    <xdr:pic>
      <xdr:nvPicPr>
        <xdr:cNvPr id="158" name="ID_2BE6308E01FA471DA016E5CEDF66277C" descr="155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6353790" y="14571980"/>
          <a:ext cx="6177915" cy="6817360"/>
        </a:xfrm>
        <a:prstGeom prst="rect">
          <a:avLst/>
        </a:prstGeom>
      </xdr:spPr>
    </xdr:pic>
  </etc:cellImage>
  <etc:cellImage>
    <xdr:pic>
      <xdr:nvPicPr>
        <xdr:cNvPr id="159" name="ID_DC4334CA4FD3458FAE2EFF111E01382B" descr="16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6353790" y="15435580"/>
          <a:ext cx="6612255" cy="6532880"/>
        </a:xfrm>
        <a:prstGeom prst="rect">
          <a:avLst/>
        </a:prstGeom>
      </xdr:spPr>
    </xdr:pic>
  </etc:cellImage>
  <etc:cellImage>
    <xdr:pic>
      <xdr:nvPicPr>
        <xdr:cNvPr id="160" name="ID_EA7F25E6BC2E45A5BE3CA35C7181C68E" descr="17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6353790" y="16299180"/>
          <a:ext cx="6650355" cy="6621780"/>
        </a:xfrm>
        <a:prstGeom prst="rect">
          <a:avLst/>
        </a:prstGeom>
      </xdr:spPr>
    </xdr:pic>
  </etc:cellImage>
  <etc:cellImage>
    <xdr:pic>
      <xdr:nvPicPr>
        <xdr:cNvPr id="161" name="ID_70A0076559694E70ACE6DA57C8EBFF69" descr="18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6353790" y="17162780"/>
          <a:ext cx="3945255" cy="4592320"/>
        </a:xfrm>
        <a:prstGeom prst="rect">
          <a:avLst/>
        </a:prstGeom>
      </xdr:spPr>
    </xdr:pic>
  </etc:cellImage>
  <etc:cellImage>
    <xdr:pic>
      <xdr:nvPicPr>
        <xdr:cNvPr id="162" name="ID_631AA0B1BD464AA590CE2156B1F2AAC0" descr="19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16353790" y="18026380"/>
          <a:ext cx="5034915" cy="4323080"/>
        </a:xfrm>
        <a:prstGeom prst="rect">
          <a:avLst/>
        </a:prstGeom>
      </xdr:spPr>
    </xdr:pic>
  </etc:cellImage>
  <etc:cellImage>
    <xdr:pic>
      <xdr:nvPicPr>
        <xdr:cNvPr id="163" name="ID_63405A991B1948099D58B319CD2618F2" descr="20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6353790" y="18889980"/>
          <a:ext cx="2943860" cy="556006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<sst xmlns="http://schemas.openxmlformats.org/spreadsheetml/2006/main" count="215" uniqueCount="110">
  <si>
    <t>ID</t>
  </si>
  <si>
    <t>模块</t>
  </si>
  <si>
    <t>优先级</t>
  </si>
  <si>
    <t>测试标题</t>
  </si>
  <si>
    <t>预置条件</t>
  </si>
  <si>
    <t>步骤描述</t>
  </si>
  <si>
    <t>测试数据</t>
  </si>
  <si>
    <t>预期结果</t>
  </si>
  <si>
    <t>测试结果</t>
  </si>
  <si>
    <t>测试人员</t>
  </si>
  <si>
    <t>备注</t>
  </si>
  <si>
    <t>reg-001</t>
  </si>
  <si>
    <t>注册</t>
  </si>
  <si>
    <t>P1</t>
  </si>
  <si>
    <t>注册时不填写手机号，无法注册</t>
  </si>
  <si>
    <t>网络正常</t>
  </si>
  <si>
    <t>/</t>
  </si>
  <si>
    <t>1.打开浏览器，输入测试服务地址:localhost
2.进入help项目，填写注册数据</t>
  </si>
  <si>
    <t>无法注册，并提示请填写改字段</t>
  </si>
  <si>
    <t xml:space="preserve">     邱悦/陆玉萍 </t>
  </si>
  <si>
    <t>pass</t>
  </si>
  <si>
    <t>reg-002</t>
  </si>
  <si>
    <t>注册时用同一个手机号注册，无法注册</t>
  </si>
  <si>
    <t>1.打开浏览器，输入测试服务地址:localhost
2.进入help项目，填写同一个手机号注册</t>
  </si>
  <si>
    <t>无法注册，并提示该账号已存在</t>
  </si>
  <si>
    <t>reg-003</t>
  </si>
  <si>
    <t>注册时用同一个metamask账号注册，无法注册</t>
  </si>
  <si>
    <t>1.打开浏览器，输入测试服务地址:localhost
2.进入help项目，用同一个metamask账号注册</t>
  </si>
  <si>
    <t>无法注册，合约会报错</t>
  </si>
  <si>
    <t>log-004</t>
  </si>
  <si>
    <t>登入</t>
  </si>
  <si>
    <t>登入时不填写手机号，无法登入</t>
  </si>
  <si>
    <t>1.打开浏览器，输入测试服务地址:localhost
2.进入help项目，填写登入数据</t>
  </si>
  <si>
    <t>无法登入</t>
  </si>
  <si>
    <t>log-005</t>
  </si>
  <si>
    <t>登入时填写密码错误，无法登入</t>
  </si>
  <si>
    <t>1.打开浏览器，输入测试服务地址:localhost
2.进入help项目，填写登入密码</t>
  </si>
  <si>
    <t>log-006</t>
  </si>
  <si>
    <t>没有注册账号，无法登入</t>
  </si>
  <si>
    <t>1.打开浏览器，输入测试服务地址:localhost
2.进入help项目，不注册直接登入</t>
  </si>
  <si>
    <t>fabu-007</t>
  </si>
  <si>
    <t>发布</t>
  </si>
  <si>
    <t>登入进入help项目，不填写发布信息，无法发布</t>
  </si>
  <si>
    <t>登入成功</t>
  </si>
  <si>
    <t>1.打开浏览器，输入测试服务地址:localhost
2.进入help项目，跳转发布页面
3.不填写发布信息，直接点击发布</t>
  </si>
  <si>
    <t>会出现提示，并无法发布</t>
  </si>
  <si>
    <t>fabu-008</t>
  </si>
  <si>
    <t>登入进入help项目，填写部分信息，无法发布</t>
  </si>
  <si>
    <t>1.打开浏览器，输入测试服务地址:localhost
2.进入help项目，跳转发布页面
3.填写部分发布信息，然后点击发布</t>
  </si>
  <si>
    <t>发布失败</t>
  </si>
  <si>
    <t>fabu-009</t>
  </si>
  <si>
    <t>登入进入help项目，填写完整信息，发布成功</t>
  </si>
  <si>
    <t>1.打开浏览器，输入测试服务地址:localhost
2.进入help项目，跳转发布页面
3.正常填写发布信息，然后点击发布</t>
  </si>
  <si>
    <t>发布成功</t>
  </si>
  <si>
    <t>jd-010</t>
  </si>
  <si>
    <t>接单</t>
  </si>
  <si>
    <t>登入进入help项目，发布成功后，错误地任务号进行接单，接单失败</t>
  </si>
  <si>
    <t>1.打开浏览器，输入测试服务地址:localhost
2.进入help项目，成功发布，跳转接单页面
3.填写不相对应的接单任务号</t>
  </si>
  <si>
    <t>接单失败</t>
  </si>
  <si>
    <t>jd-011</t>
  </si>
  <si>
    <t>登入进入help项目，发布成功后，正常接单，接单成功</t>
  </si>
  <si>
    <t>1.打开浏览器，输入测试服务地址:localhost
2.进入help项目，成功发布，跳转接单页面
3.填写相对应的接单任务号</t>
  </si>
  <si>
    <t>接单成功</t>
  </si>
  <si>
    <t>jd-012</t>
  </si>
  <si>
    <t>登入进入help项目，发布成功后，接单成功后，任务集合页面会出现未完成提示</t>
  </si>
  <si>
    <t>1.打开浏览器，输入测试服务地址:localhost
2.进入help项目，成功发布，成功接单
3.跳转任务集合页面，会出现提示</t>
  </si>
  <si>
    <t>任务集合页面展示成功</t>
  </si>
  <si>
    <t>jd-013</t>
  </si>
  <si>
    <t xml:space="preserve">登入进入help项目，发布成功后，接单成功后，
在任务集合页面用错误的任务号去点击完成按钮，会报错
</t>
  </si>
  <si>
    <t>1.打开浏览器，输入测试服务地址:localhost
2.进入help项目，成功发布，跳转接单页面，进入任务集合页面
3.填写不相对应的任务号，会出现错误</t>
  </si>
  <si>
    <t>会出现错误</t>
  </si>
  <si>
    <t>jd-014</t>
  </si>
  <si>
    <t xml:space="preserve">登入进入help项目，发布成功后，接单成功后，
在任务集合页面用正确的任务号去点击完成按钮，正常完成
</t>
  </si>
  <si>
    <t>1.打开浏览器，输入测试服务地址:localhost
2.进入help项目，成功发布，跳转接单页面，进入任务集合页面
3.填写相对应的任务号，确认完成</t>
  </si>
  <si>
    <t>提示确认完成</t>
  </si>
  <si>
    <t>jd-015</t>
  </si>
  <si>
    <t>登入进入help项目，发布成功后，接单成功后，
在任务集合页面用正确的任务号去点击完成按钮，正常完成
刷新任务集合页面，会出现任务已完成提示</t>
  </si>
  <si>
    <t>1.打开浏览器，输入测试服务地址:localhost
2.进入help项目，成功发布，跳转接单页面，进入任务集合页面
3.填写相对应的任务号，确认完成
4.刷新任务集合页面</t>
  </si>
  <si>
    <t>成功展示相对应的数据</t>
  </si>
  <si>
    <t>xx-016</t>
  </si>
  <si>
    <t>信息</t>
  </si>
  <si>
    <t xml:space="preserve">   p1</t>
  </si>
  <si>
    <t>登入进入help项目，点击进入个人信息页面，点击余额查询
，会正常出现metamask账号相对应的余额</t>
  </si>
  <si>
    <t>1.打开浏览器，输入测试服务地址:localhost
2.进入个人信息页面，点击余额查询</t>
  </si>
  <si>
    <t>成功查询出余额</t>
  </si>
  <si>
    <t>gly-017</t>
  </si>
  <si>
    <t>管理员</t>
  </si>
  <si>
    <t>登入后台管理员页面，对admin账号进行删除，会出现错误提示</t>
  </si>
  <si>
    <t>1.打开浏览器，输入测试服务地址:localhost
2.登入管理员页面，对admin账号进行删除</t>
  </si>
  <si>
    <t>删除失败</t>
  </si>
  <si>
    <t>gly-018</t>
  </si>
  <si>
    <t xml:space="preserve"> 登入后台管理员页面，对admin账号进行修改，会出现错误提示</t>
  </si>
  <si>
    <t>1.打开浏览器，输入测试服务地址:localhost
2.登入管理员页面，对admin账号进行修改</t>
  </si>
  <si>
    <t>修改失败</t>
  </si>
  <si>
    <t>gly-019</t>
  </si>
  <si>
    <t>登入后台管理员页面，对用户表进行操作，可以进行分页</t>
  </si>
  <si>
    <t>1.打开浏览器，输入测试服务地址:localhost
2.登入管理员页面，对用户表进行操作分页</t>
  </si>
  <si>
    <t>可以分页</t>
  </si>
  <si>
    <t>gly-020</t>
  </si>
  <si>
    <t>登入后台管理员页面，对用户表进行添加</t>
  </si>
  <si>
    <t>1.打开浏览器，输入测试服务地址:localhost
2.登入管理员页面，对用户表进行增加</t>
  </si>
  <si>
    <t>成功添加111用户</t>
  </si>
  <si>
    <t>gly-021</t>
  </si>
  <si>
    <t>登入后台管理员页面，对用户表的同一个账号添加</t>
  </si>
  <si>
    <t>1.打开浏览器，输入测试服务地址:localhost
2.登入管理员页面，添加同一个用户111</t>
  </si>
  <si>
    <t>添加失败</t>
  </si>
  <si>
    <t>gly-022</t>
  </si>
  <si>
    <t>登入后台管理员页面，对用户表进行操作，进行批阅</t>
  </si>
  <si>
    <t>1.打开浏览器，输入测试服务地址:localhost
2.登入管理员页面，对用户表进行批阅</t>
  </si>
  <si>
    <t>批阅成功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</si>
</sst>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28"/>
      <color theme="1"/>
      <name val="宋体"/>
      <charset val="134"/>
      <scheme val="minor"/>
    </font>
    <font>
      <sz val="12"/>
      <color theme="1"/>
      <name val="微软雅黑"/>
      <charset val="134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10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32" borderId="13" applyNumberFormat="0" applyAlignment="0" applyProtection="0">
      <alignment vertical="center"/>
    </xf>
    <xf numFmtId="0" fontId="21" fillId="32" borderId="7" applyNumberFormat="0" applyAlignment="0" applyProtection="0">
      <alignment vertical="center"/>
    </xf>
    <xf numFmtId="0" fontId="17" fillId="30" borderId="11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2" fillId="3" borderId="0" xfId="0" applyFont="1" applyFill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5" borderId="1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54"/>
  <sheetViews>
    <sheetView tabSelected="1" topLeftCell="A22" workbookViewId="0">
      <selection activeCell="A25" sqref="$A25:$XFD27"/>
    </sheetView>
  </sheetViews>
  <sheetFormatPr defaultColWidth="9" defaultRowHeight="14"/>
  <cols>
    <col min="1" max="2" width="11.5" customWidth="1"/>
    <col min="4" max="4" width="53.2545454545455" customWidth="1"/>
    <col min="5" max="5" width="11" customWidth="1"/>
    <col min="6" max="6" width="27" customWidth="1"/>
    <col min="7" max="7" width="73.7727272727273" customWidth="1"/>
    <col min="8" max="8" width="41.3818181818182" style="7" customWidth="1"/>
    <col min="9" max="9" width="26.5454545454545" customWidth="1"/>
    <col min="10" max="10" width="25.3818181818182" customWidth="1"/>
    <col min="11" max="11" width="9" style="7"/>
  </cols>
  <sheetData>
    <row r="1" ht="35.5" spans="1:2">
      <c r="A1" s="8"/>
      <c r="B1" s="8"/>
    </row>
    <row r="2" s="1" customFormat="1" ht="16.5" spans="1:11">
      <c r="A2" s="9" t="s">
        <v>0</v>
      </c>
      <c r="B2" s="9" t="s">
        <v>1</v>
      </c>
      <c r="C2" s="9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9" t="s">
        <v>8</v>
      </c>
      <c r="J2" s="9" t="s">
        <v>9</v>
      </c>
      <c r="K2" s="9" t="s">
        <v>10</v>
      </c>
    </row>
    <row r="3" s="2" customFormat="1" ht="68" customHeight="1" spans="1:11">
      <c r="A3" s="2" t="s">
        <v>11</v>
      </c>
      <c r="B3" s="11" t="s">
        <v>12</v>
      </c>
      <c r="C3" s="12" t="s">
        <v>13</v>
      </c>
      <c r="D3" s="2" t="s">
        <v>14</v>
      </c>
      <c r="E3" s="12" t="s">
        <v>15</v>
      </c>
      <c r="F3" s="13" t="s">
        <v>16</v>
      </c>
      <c r="G3" s="14" t="s">
        <v>17</v>
      </c>
      <c r="H3" s="12" t="s">
        <v>18</v>
      </c>
      <c r="I3" s="2" t="str">
        <f>_xlfn.DISPIMG("ID_BD21492FA36D46B19A2282DC2E608E10",1)</f>
        <v>=DISPIMG("ID_BD21492FA36D46B19A2282DC2E608E10",1)</v>
      </c>
      <c r="J3" s="2" t="s">
        <v>19</v>
      </c>
      <c r="K3" s="12" t="s">
        <v>20</v>
      </c>
    </row>
    <row r="4" s="3" customFormat="1" ht="75" customHeight="1" spans="1:11">
      <c r="A4" s="2" t="s">
        <v>21</v>
      </c>
      <c r="B4" s="15"/>
      <c r="C4" s="12" t="s">
        <v>13</v>
      </c>
      <c r="D4" s="2" t="s">
        <v>22</v>
      </c>
      <c r="E4" s="12" t="s">
        <v>15</v>
      </c>
      <c r="F4" s="13" t="s">
        <v>16</v>
      </c>
      <c r="G4" s="14" t="s">
        <v>23</v>
      </c>
      <c r="H4" s="12" t="s">
        <v>24</v>
      </c>
      <c r="I4" s="3" t="str">
        <f>_xlfn.DISPIMG("ID_18B2F61208DA4666BDA3CD6DA9048EE9",1)</f>
        <v>=DISPIMG("ID_18B2F61208DA4666BDA3CD6DA9048EE9",1)</v>
      </c>
      <c r="J4" s="2" t="s">
        <v>19</v>
      </c>
      <c r="K4" s="12" t="s">
        <v>20</v>
      </c>
    </row>
    <row r="5" s="3" customFormat="1" ht="68" customHeight="1" spans="1:11">
      <c r="A5" s="2" t="s">
        <v>25</v>
      </c>
      <c r="B5" s="16"/>
      <c r="C5" s="12" t="s">
        <v>13</v>
      </c>
      <c r="D5" s="2" t="s">
        <v>26</v>
      </c>
      <c r="E5" s="12" t="s">
        <v>15</v>
      </c>
      <c r="F5" s="13" t="s">
        <v>16</v>
      </c>
      <c r="G5" s="14" t="s">
        <v>27</v>
      </c>
      <c r="H5" s="12" t="s">
        <v>28</v>
      </c>
      <c r="I5" s="3" t="str">
        <f>_xlfn.DISPIMG("ID_E3DA539303894140AEE3E97A9BA84FA6",1)</f>
        <v>=DISPIMG("ID_E3DA539303894140AEE3E97A9BA84FA6",1)</v>
      </c>
      <c r="J5" s="2" t="s">
        <v>19</v>
      </c>
      <c r="K5" s="12" t="s">
        <v>20</v>
      </c>
    </row>
    <row r="6" s="3" customFormat="1" ht="65" customHeight="1" spans="1:11">
      <c r="A6" s="2" t="s">
        <v>29</v>
      </c>
      <c r="B6" s="11" t="s">
        <v>30</v>
      </c>
      <c r="C6" s="12" t="s">
        <v>13</v>
      </c>
      <c r="D6" s="2" t="s">
        <v>31</v>
      </c>
      <c r="E6" s="12" t="s">
        <v>15</v>
      </c>
      <c r="F6" s="13" t="s">
        <v>16</v>
      </c>
      <c r="G6" s="14" t="s">
        <v>32</v>
      </c>
      <c r="H6" s="12" t="s">
        <v>33</v>
      </c>
      <c r="I6" s="3" t="str">
        <f>_xlfn.DISPIMG("ID_7264984B0E7043A7B5450B2E3C9868E0",1)</f>
        <v>=DISPIMG("ID_7264984B0E7043A7B5450B2E3C9868E0",1)</v>
      </c>
      <c r="J6" s="2" t="s">
        <v>19</v>
      </c>
      <c r="K6" s="12" t="s">
        <v>20</v>
      </c>
    </row>
    <row r="7" s="3" customFormat="1" ht="70" customHeight="1" spans="1:11">
      <c r="A7" s="2" t="s">
        <v>34</v>
      </c>
      <c r="B7" s="15"/>
      <c r="C7" s="12" t="s">
        <v>13</v>
      </c>
      <c r="D7" s="2" t="s">
        <v>35</v>
      </c>
      <c r="E7" s="12" t="s">
        <v>15</v>
      </c>
      <c r="F7" s="13" t="s">
        <v>16</v>
      </c>
      <c r="G7" s="14" t="s">
        <v>36</v>
      </c>
      <c r="H7" s="12" t="s">
        <v>33</v>
      </c>
      <c r="I7" s="3" t="str">
        <f>_xlfn.DISPIMG("ID_42A8CB0AAE7A4BBBA095AC1721520FAE",1)</f>
        <v>=DISPIMG("ID_42A8CB0AAE7A4BBBA095AC1721520FAE",1)</v>
      </c>
      <c r="J7" s="2" t="s">
        <v>19</v>
      </c>
      <c r="K7" s="12" t="s">
        <v>20</v>
      </c>
    </row>
    <row r="8" s="3" customFormat="1" ht="67" customHeight="1" spans="1:11">
      <c r="A8" s="2" t="s">
        <v>37</v>
      </c>
      <c r="B8" s="16"/>
      <c r="C8" s="12" t="s">
        <v>13</v>
      </c>
      <c r="D8" s="2" t="s">
        <v>38</v>
      </c>
      <c r="E8" s="12" t="s">
        <v>15</v>
      </c>
      <c r="F8" s="13" t="s">
        <v>16</v>
      </c>
      <c r="G8" s="14" t="s">
        <v>39</v>
      </c>
      <c r="H8" s="12" t="s">
        <v>33</v>
      </c>
      <c r="I8" s="3" t="str">
        <f>_xlfn.DISPIMG("ID_42A8CB0AAE7A4BBBA095AC1721520FAE",1)</f>
        <v>=DISPIMG("ID_42A8CB0AAE7A4BBBA095AC1721520FAE",1)</v>
      </c>
      <c r="J8" s="2" t="s">
        <v>19</v>
      </c>
      <c r="K8" s="12" t="s">
        <v>20</v>
      </c>
    </row>
    <row r="9" s="4" customFormat="1" ht="68" customHeight="1" spans="1:11">
      <c r="A9" s="2" t="s">
        <v>40</v>
      </c>
      <c r="B9" s="11" t="s">
        <v>41</v>
      </c>
      <c r="C9" s="12" t="s">
        <v>13</v>
      </c>
      <c r="D9" s="17" t="s">
        <v>42</v>
      </c>
      <c r="E9" s="11" t="s">
        <v>43</v>
      </c>
      <c r="F9" s="18" t="s">
        <v>16</v>
      </c>
      <c r="G9" s="19" t="s">
        <v>44</v>
      </c>
      <c r="H9" s="11" t="s">
        <v>45</v>
      </c>
      <c r="I9" s="4" t="str">
        <f>_xlfn.DISPIMG("ID_BA5826254CD7434FAFE0B354D35434BE",1)</f>
        <v>=DISPIMG("ID_BA5826254CD7434FAFE0B354D35434BE",1)</v>
      </c>
      <c r="J9" s="17" t="s">
        <v>19</v>
      </c>
      <c r="K9" s="11" t="s">
        <v>20</v>
      </c>
    </row>
    <row r="10" s="3" customFormat="1" ht="68" customHeight="1" spans="1:11">
      <c r="A10" s="2" t="s">
        <v>46</v>
      </c>
      <c r="B10" s="15"/>
      <c r="C10" s="12" t="s">
        <v>13</v>
      </c>
      <c r="D10" s="3" t="s">
        <v>47</v>
      </c>
      <c r="E10" s="11" t="s">
        <v>43</v>
      </c>
      <c r="F10" s="18" t="s">
        <v>16</v>
      </c>
      <c r="G10" s="19" t="s">
        <v>48</v>
      </c>
      <c r="H10" s="12" t="s">
        <v>49</v>
      </c>
      <c r="I10" s="3" t="str">
        <f>_xlfn.DISPIMG("ID_89AC8243E0B246AE866199727404E9C9",1)</f>
        <v>=DISPIMG("ID_89AC8243E0B246AE866199727404E9C9",1)</v>
      </c>
      <c r="J10" s="2" t="s">
        <v>19</v>
      </c>
      <c r="K10" s="11" t="s">
        <v>20</v>
      </c>
    </row>
    <row r="11" s="3" customFormat="1" ht="68" customHeight="1" spans="1:11">
      <c r="A11" s="2" t="s">
        <v>50</v>
      </c>
      <c r="B11" s="16"/>
      <c r="C11" s="12" t="s">
        <v>13</v>
      </c>
      <c r="D11" s="3" t="s">
        <v>51</v>
      </c>
      <c r="E11" s="11" t="s">
        <v>43</v>
      </c>
      <c r="F11" s="18" t="s">
        <v>16</v>
      </c>
      <c r="G11" s="19" t="s">
        <v>52</v>
      </c>
      <c r="H11" s="20" t="s">
        <v>53</v>
      </c>
      <c r="I11" s="3" t="str">
        <f>_xlfn.DISPIMG("ID_BAC667A971CA488F8B9CE467E68CC64A",1)</f>
        <v>=DISPIMG("ID_BAC667A971CA488F8B9CE467E68CC64A",1)</v>
      </c>
      <c r="J11" s="2" t="s">
        <v>19</v>
      </c>
      <c r="K11" s="11" t="s">
        <v>20</v>
      </c>
    </row>
    <row r="12" s="3" customFormat="1" ht="68" customHeight="1" spans="1:11">
      <c r="A12" s="2" t="s">
        <v>54</v>
      </c>
      <c r="B12" s="11" t="s">
        <v>55</v>
      </c>
      <c r="C12" s="12" t="s">
        <v>13</v>
      </c>
      <c r="D12" s="21" t="s">
        <v>56</v>
      </c>
      <c r="E12" s="11" t="s">
        <v>43</v>
      </c>
      <c r="F12" s="18" t="s">
        <v>16</v>
      </c>
      <c r="G12" s="19" t="s">
        <v>57</v>
      </c>
      <c r="H12" s="20" t="s">
        <v>58</v>
      </c>
      <c r="I12" s="3" t="str">
        <f>_xlfn.DISPIMG("ID_D3FCC377DD114F69B6F010070C634195",1)</f>
        <v>=DISPIMG("ID_D3FCC377DD114F69B6F010070C634195",1)</v>
      </c>
      <c r="J12" s="2" t="s">
        <v>19</v>
      </c>
      <c r="K12" s="11" t="s">
        <v>20</v>
      </c>
    </row>
    <row r="13" s="3" customFormat="1" ht="68" customHeight="1" spans="1:11">
      <c r="A13" s="2" t="s">
        <v>59</v>
      </c>
      <c r="B13" s="15"/>
      <c r="C13" s="12" t="s">
        <v>13</v>
      </c>
      <c r="D13" s="21" t="s">
        <v>60</v>
      </c>
      <c r="E13" s="11" t="s">
        <v>43</v>
      </c>
      <c r="F13" s="18" t="s">
        <v>16</v>
      </c>
      <c r="G13" s="19" t="s">
        <v>61</v>
      </c>
      <c r="H13" s="20" t="s">
        <v>62</v>
      </c>
      <c r="I13" s="3" t="str">
        <f>_xlfn.DISPIMG("ID_2AF13D769EB34D158FC4704095CA7440",1)</f>
        <v>=DISPIMG("ID_2AF13D769EB34D158FC4704095CA7440",1)</v>
      </c>
      <c r="J13" s="2" t="s">
        <v>19</v>
      </c>
      <c r="K13" s="11" t="s">
        <v>20</v>
      </c>
    </row>
    <row r="14" s="3" customFormat="1" ht="68" customHeight="1" spans="1:11">
      <c r="A14" s="2" t="s">
        <v>63</v>
      </c>
      <c r="B14" s="15"/>
      <c r="C14" s="12" t="s">
        <v>13</v>
      </c>
      <c r="D14" s="21" t="s">
        <v>64</v>
      </c>
      <c r="E14" s="11" t="s">
        <v>43</v>
      </c>
      <c r="F14" s="18" t="s">
        <v>16</v>
      </c>
      <c r="G14" s="19" t="s">
        <v>65</v>
      </c>
      <c r="H14" s="20" t="s">
        <v>66</v>
      </c>
      <c r="I14" s="3" t="str">
        <f>_xlfn.DISPIMG("ID_C392B366EEB84B3CB9496D8FDFC879BD",1)</f>
        <v>=DISPIMG("ID_C392B366EEB84B3CB9496D8FDFC879BD",1)</v>
      </c>
      <c r="J14" s="2" t="s">
        <v>19</v>
      </c>
      <c r="K14" s="11" t="s">
        <v>20</v>
      </c>
    </row>
    <row r="15" s="3" customFormat="1" ht="68" customHeight="1" spans="1:11">
      <c r="A15" s="2" t="s">
        <v>67</v>
      </c>
      <c r="B15" s="15"/>
      <c r="C15" s="12" t="s">
        <v>13</v>
      </c>
      <c r="D15" s="21" t="s">
        <v>68</v>
      </c>
      <c r="E15" s="11" t="s">
        <v>43</v>
      </c>
      <c r="F15" s="18" t="s">
        <v>16</v>
      </c>
      <c r="G15" s="19" t="s">
        <v>69</v>
      </c>
      <c r="H15" s="20" t="s">
        <v>70</v>
      </c>
      <c r="I15" s="4" t="str">
        <f>_xlfn.DISPIMG("ID_6377876C35864B659F75833BB261C7E7",1)</f>
        <v>=DISPIMG("ID_6377876C35864B659F75833BB261C7E7",1)</v>
      </c>
      <c r="J15" s="2" t="s">
        <v>19</v>
      </c>
      <c r="K15" s="11" t="s">
        <v>20</v>
      </c>
    </row>
    <row r="16" s="3" customFormat="1" ht="68" customHeight="1" spans="1:11">
      <c r="A16" s="2" t="s">
        <v>71</v>
      </c>
      <c r="B16" s="15"/>
      <c r="C16" s="12" t="s">
        <v>13</v>
      </c>
      <c r="D16" s="21" t="s">
        <v>72</v>
      </c>
      <c r="E16" s="11" t="s">
        <v>43</v>
      </c>
      <c r="F16" s="18" t="s">
        <v>16</v>
      </c>
      <c r="G16" s="19" t="s">
        <v>73</v>
      </c>
      <c r="H16" s="20" t="s">
        <v>74</v>
      </c>
      <c r="I16" s="3" t="str">
        <f>_xlfn.DISPIMG("ID_706FB3B46D9A453080B81AC3CA3F069D",1)</f>
        <v>=DISPIMG("ID_706FB3B46D9A453080B81AC3CA3F069D",1)</v>
      </c>
      <c r="J16" s="2" t="s">
        <v>19</v>
      </c>
      <c r="K16" s="11" t="s">
        <v>20</v>
      </c>
    </row>
    <row r="17" s="3" customFormat="1" ht="68" customHeight="1" spans="1:11">
      <c r="A17" s="2" t="s">
        <v>75</v>
      </c>
      <c r="B17" s="16"/>
      <c r="C17" s="12" t="s">
        <v>13</v>
      </c>
      <c r="D17" s="21" t="s">
        <v>76</v>
      </c>
      <c r="E17" s="11" t="s">
        <v>43</v>
      </c>
      <c r="F17" s="13" t="s">
        <v>16</v>
      </c>
      <c r="G17" s="14" t="s">
        <v>77</v>
      </c>
      <c r="H17" s="20" t="s">
        <v>78</v>
      </c>
      <c r="I17" s="3" t="str">
        <f>_xlfn.DISPIMG("ID_94ADE24AD51B4923A1EA4FC8154EC1CD",1)</f>
        <v>=DISPIMG("ID_94ADE24AD51B4923A1EA4FC8154EC1CD",1)</v>
      </c>
      <c r="J17" s="2" t="s">
        <v>19</v>
      </c>
      <c r="K17" s="11" t="s">
        <v>20</v>
      </c>
    </row>
    <row r="18" s="3" customFormat="1" ht="68" customHeight="1" spans="1:11">
      <c r="A18" s="2" t="s">
        <v>79</v>
      </c>
      <c r="B18" s="20" t="s">
        <v>80</v>
      </c>
      <c r="C18" s="22" t="s">
        <v>81</v>
      </c>
      <c r="D18" s="21" t="s">
        <v>82</v>
      </c>
      <c r="E18" s="11" t="s">
        <v>43</v>
      </c>
      <c r="F18" s="13" t="s">
        <v>16</v>
      </c>
      <c r="G18" s="21" t="s">
        <v>83</v>
      </c>
      <c r="H18" s="20" t="s">
        <v>84</v>
      </c>
      <c r="I18" s="3" t="str">
        <f>_xlfn.DISPIMG("ID_953FCF8A5B0E4E6494FFE8484C6A03F0",1)</f>
        <v>=DISPIMG("ID_953FCF8A5B0E4E6494FFE8484C6A03F0",1)</v>
      </c>
      <c r="J18" s="2" t="s">
        <v>19</v>
      </c>
      <c r="K18" s="11" t="s">
        <v>20</v>
      </c>
    </row>
    <row r="19" s="3" customFormat="1" ht="68" customHeight="1" spans="1:11">
      <c r="A19" s="3" t="s">
        <v>85</v>
      </c>
      <c r="B19" s="23" t="s">
        <v>86</v>
      </c>
      <c r="C19" s="22" t="s">
        <v>81</v>
      </c>
      <c r="D19" s="21" t="s">
        <v>87</v>
      </c>
      <c r="E19" s="11" t="s">
        <v>43</v>
      </c>
      <c r="F19" s="13" t="s">
        <v>16</v>
      </c>
      <c r="G19" s="21" t="s">
        <v>88</v>
      </c>
      <c r="H19" s="20" t="s">
        <v>89</v>
      </c>
      <c r="I19" s="3" t="str">
        <f>_xlfn.DISPIMG("ID_2BE6308E01FA471DA016E5CEDF66277C",1)</f>
        <v>=DISPIMG("ID_2BE6308E01FA471DA016E5CEDF66277C",1)</v>
      </c>
      <c r="J19" s="2" t="s">
        <v>19</v>
      </c>
      <c r="K19" s="20" t="s">
        <v>20</v>
      </c>
    </row>
    <row r="20" s="3" customFormat="1" ht="68" customHeight="1" spans="1:11">
      <c r="A20" s="3" t="s">
        <v>90</v>
      </c>
      <c r="B20" s="24"/>
      <c r="C20" s="22" t="s">
        <v>81</v>
      </c>
      <c r="D20" s="21" t="s">
        <v>91</v>
      </c>
      <c r="E20" s="11" t="s">
        <v>43</v>
      </c>
      <c r="F20" s="13" t="s">
        <v>16</v>
      </c>
      <c r="G20" s="21" t="s">
        <v>92</v>
      </c>
      <c r="H20" s="20" t="s">
        <v>93</v>
      </c>
      <c r="I20" s="3" t="str">
        <f>_xlfn.DISPIMG("ID_DC4334CA4FD3458FAE2EFF111E01382B",1)</f>
        <v>=DISPIMG("ID_DC4334CA4FD3458FAE2EFF111E01382B",1)</v>
      </c>
      <c r="J20" s="2" t="s">
        <v>19</v>
      </c>
      <c r="K20" s="20" t="s">
        <v>20</v>
      </c>
    </row>
    <row r="21" s="3" customFormat="1" ht="68" customHeight="1" spans="1:11">
      <c r="A21" s="3" t="s">
        <v>94</v>
      </c>
      <c r="B21" s="24"/>
      <c r="C21" s="22" t="s">
        <v>81</v>
      </c>
      <c r="D21" s="21" t="s">
        <v>95</v>
      </c>
      <c r="E21" s="11" t="s">
        <v>43</v>
      </c>
      <c r="F21" s="13" t="s">
        <v>16</v>
      </c>
      <c r="G21" s="21" t="s">
        <v>96</v>
      </c>
      <c r="H21" s="20" t="s">
        <v>97</v>
      </c>
      <c r="I21" s="3" t="str">
        <f>_xlfn.DISPIMG("ID_EA7F25E6BC2E45A5BE3CA35C7181C68E",1)</f>
        <v>=DISPIMG("ID_EA7F25E6BC2E45A5BE3CA35C7181C68E",1)</v>
      </c>
      <c r="J21" s="2" t="s">
        <v>19</v>
      </c>
      <c r="K21" s="20" t="s">
        <v>20</v>
      </c>
    </row>
    <row r="22" s="3" customFormat="1" ht="68" customHeight="1" spans="1:11">
      <c r="A22" s="3" t="s">
        <v>98</v>
      </c>
      <c r="B22" s="24"/>
      <c r="C22" s="22" t="s">
        <v>81</v>
      </c>
      <c r="D22" s="21" t="s">
        <v>99</v>
      </c>
      <c r="E22" s="11" t="s">
        <v>43</v>
      </c>
      <c r="F22" s="13" t="s">
        <v>16</v>
      </c>
      <c r="G22" s="21" t="s">
        <v>100</v>
      </c>
      <c r="H22" s="20" t="s">
        <v>101</v>
      </c>
      <c r="I22" s="3" t="str">
        <f>_xlfn.DISPIMG("ID_70A0076559694E70ACE6DA57C8EBFF69",1)</f>
        <v>=DISPIMG("ID_70A0076559694E70ACE6DA57C8EBFF69",1)</v>
      </c>
      <c r="J22" s="2" t="s">
        <v>19</v>
      </c>
      <c r="K22" s="20" t="s">
        <v>20</v>
      </c>
    </row>
    <row r="23" s="3" customFormat="1" ht="68" customHeight="1" spans="1:11">
      <c r="A23" s="3" t="s">
        <v>102</v>
      </c>
      <c r="B23" s="24"/>
      <c r="C23" s="22" t="s">
        <v>81</v>
      </c>
      <c r="D23" s="21" t="s">
        <v>103</v>
      </c>
      <c r="E23" s="11" t="s">
        <v>43</v>
      </c>
      <c r="F23" s="13" t="s">
        <v>16</v>
      </c>
      <c r="G23" s="21" t="s">
        <v>104</v>
      </c>
      <c r="H23" s="20" t="s">
        <v>105</v>
      </c>
      <c r="I23" s="3" t="str">
        <f>_xlfn.DISPIMG("ID_631AA0B1BD464AA590CE2156B1F2AAC0",1)</f>
        <v>=DISPIMG("ID_631AA0B1BD464AA590CE2156B1F2AAC0",1)</v>
      </c>
      <c r="J23" s="2" t="s">
        <v>19</v>
      </c>
      <c r="K23" s="20" t="s">
        <v>20</v>
      </c>
    </row>
    <row r="24" s="3" customFormat="1" ht="68" customHeight="1" spans="1:11">
      <c r="A24" s="3" t="s">
        <v>106</v>
      </c>
      <c r="B24" s="25"/>
      <c r="C24" s="22" t="s">
        <v>81</v>
      </c>
      <c r="D24" s="21" t="s">
        <v>107</v>
      </c>
      <c r="E24" s="11" t="s">
        <v>43</v>
      </c>
      <c r="F24" s="13" t="s">
        <v>16</v>
      </c>
      <c r="G24" s="21" t="s">
        <v>108</v>
      </c>
      <c r="H24" s="20" t="s">
        <v>109</v>
      </c>
      <c r="I24" s="3" t="str">
        <f>_xlfn.DISPIMG("ID_63405A991B1948099D58B319CD2618F2",1)</f>
        <v>=DISPIMG("ID_63405A991B1948099D58B319CD2618F2",1)</v>
      </c>
      <c r="J24" s="2" t="s">
        <v>19</v>
      </c>
      <c r="K24" s="20" t="s">
        <v>20</v>
      </c>
    </row>
    <row r="25" s="3" customFormat="1" ht="16.5" spans="1:11">
      <c r="A25" s="12"/>
      <c r="B25" s="12"/>
      <c r="C25" s="26"/>
      <c r="D25" s="27"/>
      <c r="E25" s="28"/>
      <c r="F25" s="28"/>
      <c r="G25" s="27"/>
      <c r="H25" s="29"/>
      <c r="I25" s="36"/>
      <c r="K25" s="20"/>
    </row>
    <row r="26" s="3" customFormat="1" ht="16.5" spans="1:11">
      <c r="A26" s="12"/>
      <c r="B26" s="12"/>
      <c r="C26" s="26"/>
      <c r="D26" s="27"/>
      <c r="E26" s="28"/>
      <c r="F26" s="28"/>
      <c r="G26" s="27"/>
      <c r="H26" s="29"/>
      <c r="I26" s="36"/>
      <c r="K26" s="20"/>
    </row>
    <row r="27" s="3" customFormat="1" ht="16.5" spans="1:11">
      <c r="A27" s="12"/>
      <c r="B27" s="12"/>
      <c r="C27" s="26"/>
      <c r="D27" s="27"/>
      <c r="E27" s="28"/>
      <c r="F27" s="28"/>
      <c r="G27" s="27"/>
      <c r="H27" s="29"/>
      <c r="I27" s="36"/>
      <c r="K27" s="20"/>
    </row>
    <row r="28" s="3" customFormat="1" ht="16.5" spans="1:11">
      <c r="A28" s="12"/>
      <c r="B28" s="12"/>
      <c r="C28" s="26"/>
      <c r="D28" s="27"/>
      <c r="E28" s="28"/>
      <c r="F28" s="28"/>
      <c r="G28" s="27"/>
      <c r="H28" s="29"/>
      <c r="I28" s="36"/>
      <c r="K28" s="20"/>
    </row>
    <row r="29" s="3" customFormat="1" spans="1:11">
      <c r="A29" s="12"/>
      <c r="B29" s="12"/>
      <c r="C29" s="12"/>
      <c r="D29" s="2"/>
      <c r="E29" s="2"/>
      <c r="F29" s="13"/>
      <c r="G29" s="14"/>
      <c r="H29" s="12"/>
      <c r="I29" s="36"/>
      <c r="K29" s="20"/>
    </row>
    <row r="30" spans="1:9">
      <c r="A30" s="16"/>
      <c r="B30" s="16"/>
      <c r="C30" s="16"/>
      <c r="D30" s="30"/>
      <c r="E30" s="30"/>
      <c r="F30" s="31"/>
      <c r="G30" s="32"/>
      <c r="H30" s="33"/>
      <c r="I30" s="37"/>
    </row>
    <row r="31" s="5" customFormat="1" spans="1:11">
      <c r="A31" s="12"/>
      <c r="B31" s="12"/>
      <c r="C31" s="12"/>
      <c r="D31" s="2"/>
      <c r="E31" s="2"/>
      <c r="F31" s="13"/>
      <c r="G31" s="14"/>
      <c r="H31" s="34"/>
      <c r="I31" s="2"/>
      <c r="K31" s="38"/>
    </row>
    <row r="32" s="5" customFormat="1" spans="1:11">
      <c r="A32" s="12"/>
      <c r="B32" s="12"/>
      <c r="C32" s="12"/>
      <c r="D32" s="2"/>
      <c r="E32" s="2"/>
      <c r="F32" s="13"/>
      <c r="G32" s="14"/>
      <c r="H32" s="34"/>
      <c r="I32" s="2"/>
      <c r="K32" s="38"/>
    </row>
    <row r="33" s="5" customFormat="1" spans="1:11">
      <c r="A33" s="12"/>
      <c r="B33" s="12"/>
      <c r="C33" s="12"/>
      <c r="D33" s="2"/>
      <c r="E33" s="2"/>
      <c r="F33" s="13"/>
      <c r="G33" s="14"/>
      <c r="H33" s="34"/>
      <c r="I33" s="2"/>
      <c r="K33" s="38"/>
    </row>
    <row r="34" s="5" customFormat="1" spans="1:11">
      <c r="A34" s="12"/>
      <c r="B34" s="12"/>
      <c r="C34" s="12"/>
      <c r="D34" s="2"/>
      <c r="E34" s="2"/>
      <c r="F34" s="13"/>
      <c r="G34" s="14"/>
      <c r="H34" s="34"/>
      <c r="I34" s="2"/>
      <c r="K34" s="38"/>
    </row>
    <row r="35" s="5" customFormat="1" spans="1:11">
      <c r="A35" s="12"/>
      <c r="B35" s="12"/>
      <c r="C35" s="12"/>
      <c r="D35" s="2"/>
      <c r="E35" s="2"/>
      <c r="F35" s="13"/>
      <c r="G35" s="14"/>
      <c r="H35" s="34"/>
      <c r="K35" s="38"/>
    </row>
    <row r="36" spans="1:8">
      <c r="A36" s="12"/>
      <c r="B36" s="12"/>
      <c r="C36" s="12"/>
      <c r="D36" s="2"/>
      <c r="E36" s="2"/>
      <c r="F36" s="13"/>
      <c r="G36" s="14"/>
      <c r="H36" s="34"/>
    </row>
    <row r="37" spans="1:8">
      <c r="A37" s="12"/>
      <c r="B37" s="12"/>
      <c r="C37" s="12"/>
      <c r="D37" s="2"/>
      <c r="E37" s="2"/>
      <c r="F37" s="13"/>
      <c r="G37" s="14"/>
      <c r="H37" s="34"/>
    </row>
    <row r="38" spans="1:8">
      <c r="A38" s="12"/>
      <c r="B38" s="12"/>
      <c r="C38" s="12"/>
      <c r="D38" s="2"/>
      <c r="E38" s="2"/>
      <c r="F38" s="13"/>
      <c r="G38" s="14"/>
      <c r="H38" s="34"/>
    </row>
    <row r="39" spans="1:8">
      <c r="A39" s="12"/>
      <c r="B39" s="12"/>
      <c r="C39" s="12"/>
      <c r="D39" s="2"/>
      <c r="E39" s="2"/>
      <c r="F39" s="13"/>
      <c r="G39" s="14"/>
      <c r="H39" s="34"/>
    </row>
    <row r="40" spans="1:8">
      <c r="A40" s="12"/>
      <c r="B40" s="12"/>
      <c r="C40" s="12"/>
      <c r="D40" s="2"/>
      <c r="E40" s="2"/>
      <c r="F40" s="13"/>
      <c r="G40" s="14"/>
      <c r="H40" s="35"/>
    </row>
    <row r="41" spans="1:8">
      <c r="A41" s="12"/>
      <c r="B41" s="12"/>
      <c r="C41" s="12"/>
      <c r="D41" s="2"/>
      <c r="E41" s="2"/>
      <c r="F41" s="13"/>
      <c r="G41" s="14"/>
      <c r="H41" s="34"/>
    </row>
    <row r="42" spans="1:8">
      <c r="A42" s="12"/>
      <c r="B42" s="12"/>
      <c r="C42" s="12"/>
      <c r="D42" s="2"/>
      <c r="E42" s="2"/>
      <c r="F42" s="13"/>
      <c r="G42" s="14"/>
      <c r="H42" s="34"/>
    </row>
    <row r="43" spans="1:8">
      <c r="A43" s="12"/>
      <c r="B43" s="12"/>
      <c r="C43" s="12"/>
      <c r="D43" s="2"/>
      <c r="E43" s="2"/>
      <c r="F43" s="13"/>
      <c r="G43" s="14"/>
      <c r="H43" s="34"/>
    </row>
    <row r="44" spans="1:8">
      <c r="A44" s="12"/>
      <c r="B44" s="12"/>
      <c r="C44" s="12"/>
      <c r="D44" s="2"/>
      <c r="E44" s="2"/>
      <c r="F44" s="13"/>
      <c r="G44" s="14"/>
      <c r="H44" s="34"/>
    </row>
    <row r="45" spans="1:8">
      <c r="A45" s="12"/>
      <c r="B45" s="12"/>
      <c r="C45" s="12"/>
      <c r="D45" s="2"/>
      <c r="E45" s="2"/>
      <c r="F45" s="13"/>
      <c r="G45" s="14"/>
      <c r="H45" s="35"/>
    </row>
    <row r="46" spans="1:8">
      <c r="A46" s="12"/>
      <c r="B46" s="12"/>
      <c r="C46" s="12"/>
      <c r="D46" s="2"/>
      <c r="E46" s="2"/>
      <c r="F46" s="13"/>
      <c r="G46" s="14"/>
      <c r="H46" s="35"/>
    </row>
    <row r="47" s="6" customFormat="1" spans="1:62">
      <c r="A47" s="12"/>
      <c r="B47" s="12"/>
      <c r="C47" s="12"/>
      <c r="D47" s="2"/>
      <c r="E47" s="2"/>
      <c r="F47" s="13"/>
      <c r="G47" s="14"/>
      <c r="H47" s="34"/>
      <c r="I47"/>
      <c r="J47" s="39"/>
      <c r="K47" s="40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</row>
    <row r="48" s="6" customFormat="1" spans="1:62">
      <c r="A48" s="12"/>
      <c r="B48" s="12"/>
      <c r="C48" s="12"/>
      <c r="D48" s="2"/>
      <c r="E48" s="2"/>
      <c r="F48" s="13"/>
      <c r="G48" s="14"/>
      <c r="H48" s="34"/>
      <c r="I48"/>
      <c r="J48" s="39"/>
      <c r="K48" s="40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</row>
    <row r="49" s="6" customFormat="1" spans="1:62">
      <c r="A49" s="12"/>
      <c r="B49" s="12"/>
      <c r="C49" s="12"/>
      <c r="D49" s="2"/>
      <c r="E49" s="2"/>
      <c r="F49" s="13"/>
      <c r="G49" s="14"/>
      <c r="H49" s="35"/>
      <c r="I49"/>
      <c r="J49" s="39"/>
      <c r="K49" s="40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</row>
    <row r="50" s="6" customFormat="1" spans="1:62">
      <c r="A50" s="12"/>
      <c r="B50" s="12"/>
      <c r="C50" s="12"/>
      <c r="D50" s="2"/>
      <c r="E50" s="2"/>
      <c r="F50" s="13"/>
      <c r="G50" s="14"/>
      <c r="H50" s="34"/>
      <c r="I50"/>
      <c r="J50" s="39"/>
      <c r="K50" s="40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</row>
    <row r="51" s="6" customFormat="1" spans="1:62">
      <c r="A51" s="12"/>
      <c r="B51" s="12"/>
      <c r="C51" s="12"/>
      <c r="D51" s="2"/>
      <c r="E51" s="2"/>
      <c r="F51" s="13"/>
      <c r="G51" s="14"/>
      <c r="H51" s="34"/>
      <c r="I51"/>
      <c r="J51" s="39"/>
      <c r="K51" s="40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</row>
    <row r="52" s="6" customFormat="1" spans="1:62">
      <c r="A52" s="12"/>
      <c r="B52" s="12"/>
      <c r="C52" s="12"/>
      <c r="D52" s="2"/>
      <c r="E52" s="2"/>
      <c r="F52" s="13"/>
      <c r="G52" s="14"/>
      <c r="H52" s="34"/>
      <c r="I52"/>
      <c r="J52" s="39"/>
      <c r="K52" s="40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</row>
    <row r="53" s="6" customFormat="1" spans="1:62">
      <c r="A53" s="12"/>
      <c r="B53" s="12"/>
      <c r="C53" s="12"/>
      <c r="D53" s="2"/>
      <c r="E53" s="2"/>
      <c r="F53" s="13"/>
      <c r="G53" s="14"/>
      <c r="H53" s="35"/>
      <c r="I53"/>
      <c r="J53" s="39"/>
      <c r="K53" s="40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</row>
    <row r="54" spans="1:7">
      <c r="A54" s="5"/>
      <c r="B54" s="5"/>
      <c r="C54" s="5"/>
      <c r="D54" s="5"/>
      <c r="E54" s="5"/>
      <c r="F54" s="5"/>
      <c r="G54" s="5"/>
    </row>
  </sheetData>
  <mergeCells count="5">
    <mergeCell ref="B3:B5"/>
    <mergeCell ref="B6:B8"/>
    <mergeCell ref="B9:B11"/>
    <mergeCell ref="B12:B17"/>
    <mergeCell ref="B19:B2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功能测试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XBL</dc:creator>
  <cp:lastModifiedBy>Y(^_^)Y</cp:lastModifiedBy>
  <dcterms:created xsi:type="dcterms:W3CDTF">2020-06-24T08:39:00Z</dcterms:created>
  <dcterms:modified xsi:type="dcterms:W3CDTF">2022-06-08T02:09:16Z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C47AAF30B67A4120903D8F18E8D02BFF</vt:lpwstr>
  </property>
</Properties>
</file>