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30" windowWidth="19875" windowHeight="77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U14" i="2"/>
  <c r="T14"/>
  <c r="S14"/>
  <c r="P14"/>
  <c r="T13"/>
  <c r="S13"/>
  <c r="U13" s="1"/>
  <c r="P13"/>
  <c r="T12"/>
  <c r="S12"/>
  <c r="U12" s="1"/>
  <c r="P12"/>
  <c r="T11"/>
  <c r="S11"/>
  <c r="U11" s="1"/>
  <c r="P11"/>
  <c r="T10"/>
  <c r="S10"/>
  <c r="U10" s="1"/>
  <c r="P10"/>
  <c r="U9"/>
  <c r="T9"/>
  <c r="S9"/>
  <c r="P9"/>
  <c r="T8"/>
  <c r="S8"/>
  <c r="U8" s="1"/>
  <c r="P8"/>
  <c r="T7"/>
  <c r="S7"/>
  <c r="U7" s="1"/>
  <c r="P7"/>
  <c r="T6"/>
  <c r="S6"/>
  <c r="U6" s="1"/>
  <c r="P6"/>
  <c r="U5"/>
  <c r="T5"/>
  <c r="S5"/>
  <c r="P5"/>
  <c r="U4" i="1"/>
  <c r="U6"/>
  <c r="U8"/>
  <c r="U10"/>
  <c r="U12"/>
  <c r="U14"/>
  <c r="U16"/>
  <c r="U18"/>
  <c r="U20"/>
  <c r="U22"/>
  <c r="U24"/>
  <c r="U26"/>
  <c r="U28"/>
  <c r="U30"/>
  <c r="U32"/>
  <c r="U34"/>
  <c r="U279"/>
  <c r="U281"/>
  <c r="U283"/>
  <c r="U285"/>
  <c r="U287"/>
  <c r="U289"/>
  <c r="U291"/>
  <c r="U293"/>
  <c r="U295"/>
  <c r="U297"/>
  <c r="U2"/>
  <c r="T2"/>
  <c r="S35"/>
  <c r="U35" s="1"/>
  <c r="P35"/>
  <c r="T35"/>
  <c r="T3"/>
  <c r="T4"/>
  <c r="T5"/>
  <c r="T6"/>
  <c r="T7"/>
  <c r="T8"/>
  <c r="T9"/>
  <c r="T10"/>
  <c r="T11"/>
  <c r="T12"/>
  <c r="T13"/>
  <c r="T14"/>
  <c r="T15"/>
  <c r="T16"/>
  <c r="T17"/>
  <c r="T18"/>
  <c r="T19"/>
  <c r="T20"/>
  <c r="T21"/>
  <c r="T22"/>
  <c r="T23"/>
  <c r="T24"/>
  <c r="T25"/>
  <c r="T26"/>
  <c r="T27"/>
  <c r="T28"/>
  <c r="T29"/>
  <c r="T30"/>
  <c r="T31"/>
  <c r="T32"/>
  <c r="T33"/>
  <c r="T34"/>
  <c r="T36"/>
  <c r="T37"/>
  <c r="T39"/>
  <c r="T40"/>
  <c r="T41"/>
  <c r="T42"/>
  <c r="T44"/>
  <c r="T45"/>
  <c r="T46"/>
  <c r="T47"/>
  <c r="T48"/>
  <c r="T49"/>
  <c r="T50"/>
  <c r="T51"/>
  <c r="T52"/>
  <c r="T53"/>
  <c r="T54"/>
  <c r="T55"/>
  <c r="T56"/>
  <c r="T57"/>
  <c r="T58"/>
  <c r="T59"/>
  <c r="T60"/>
  <c r="T61"/>
  <c r="T62"/>
  <c r="T63"/>
  <c r="T64"/>
  <c r="T66"/>
  <c r="T67"/>
  <c r="T68"/>
  <c r="T69"/>
  <c r="T70"/>
  <c r="T71"/>
  <c r="T72"/>
  <c r="T73"/>
  <c r="T74"/>
  <c r="T75"/>
  <c r="T76"/>
  <c r="T77"/>
  <c r="T78"/>
  <c r="T79"/>
  <c r="T80"/>
  <c r="T81"/>
  <c r="T82"/>
  <c r="T83"/>
  <c r="T84"/>
  <c r="T85"/>
  <c r="T86"/>
  <c r="T87"/>
  <c r="T88"/>
  <c r="T89"/>
  <c r="T90"/>
  <c r="T91"/>
  <c r="T92"/>
  <c r="T93"/>
  <c r="T94"/>
  <c r="T95"/>
  <c r="T96"/>
  <c r="T97"/>
  <c r="T98"/>
  <c r="T99"/>
  <c r="T100"/>
  <c r="T101"/>
  <c r="T102"/>
  <c r="T103"/>
  <c r="T104"/>
  <c r="T105"/>
  <c r="T106"/>
  <c r="T107"/>
  <c r="T108"/>
  <c r="T109"/>
  <c r="T110"/>
  <c r="T111"/>
  <c r="T112"/>
  <c r="T113"/>
  <c r="T114"/>
  <c r="T115"/>
  <c r="T116"/>
  <c r="T117"/>
  <c r="T118"/>
  <c r="T119"/>
  <c r="T120"/>
  <c r="T121"/>
  <c r="T122"/>
  <c r="T123"/>
  <c r="T124"/>
  <c r="T125"/>
  <c r="T126"/>
  <c r="T127"/>
  <c r="T128"/>
  <c r="T129"/>
  <c r="T130"/>
  <c r="T131"/>
  <c r="T132"/>
  <c r="T133"/>
  <c r="T134"/>
  <c r="T135"/>
  <c r="T136"/>
  <c r="T137"/>
  <c r="T138"/>
  <c r="T139"/>
  <c r="T140"/>
  <c r="T141"/>
  <c r="T142"/>
  <c r="T143"/>
  <c r="T144"/>
  <c r="T145"/>
  <c r="T146"/>
  <c r="T147"/>
  <c r="T148"/>
  <c r="T149"/>
  <c r="T150"/>
  <c r="T151"/>
  <c r="T152"/>
  <c r="T153"/>
  <c r="T154"/>
  <c r="T155"/>
  <c r="T156"/>
  <c r="T157"/>
  <c r="T158"/>
  <c r="T159"/>
  <c r="T160"/>
  <c r="T161"/>
  <c r="T162"/>
  <c r="T163"/>
  <c r="T164"/>
  <c r="T165"/>
  <c r="T166"/>
  <c r="T167"/>
  <c r="T168"/>
  <c r="T169"/>
  <c r="T170"/>
  <c r="T171"/>
  <c r="T172"/>
  <c r="T173"/>
  <c r="T174"/>
  <c r="T175"/>
  <c r="T176"/>
  <c r="T177"/>
  <c r="T178"/>
  <c r="T179"/>
  <c r="T180"/>
  <c r="T181"/>
  <c r="T182"/>
  <c r="T183"/>
  <c r="T184"/>
  <c r="T185"/>
  <c r="T186"/>
  <c r="T187"/>
  <c r="T188"/>
  <c r="T189"/>
  <c r="T190"/>
  <c r="T191"/>
  <c r="T192"/>
  <c r="T193"/>
  <c r="T194"/>
  <c r="T195"/>
  <c r="T196"/>
  <c r="T197"/>
  <c r="T198"/>
  <c r="T199"/>
  <c r="T200"/>
  <c r="T201"/>
  <c r="T202"/>
  <c r="T203"/>
  <c r="T204"/>
  <c r="T205"/>
  <c r="T206"/>
  <c r="T207"/>
  <c r="T208"/>
  <c r="T209"/>
  <c r="T210"/>
  <c r="T211"/>
  <c r="T212"/>
  <c r="T213"/>
  <c r="T214"/>
  <c r="T215"/>
  <c r="T216"/>
  <c r="T217"/>
  <c r="T218"/>
  <c r="T219"/>
  <c r="T220"/>
  <c r="T221"/>
  <c r="T222"/>
  <c r="T223"/>
  <c r="T224"/>
  <c r="T225"/>
  <c r="T226"/>
  <c r="T227"/>
  <c r="T228"/>
  <c r="T229"/>
  <c r="T230"/>
  <c r="T231"/>
  <c r="T232"/>
  <c r="T233"/>
  <c r="T234"/>
  <c r="T235"/>
  <c r="T236"/>
  <c r="T237"/>
  <c r="T238"/>
  <c r="T239"/>
  <c r="T240"/>
  <c r="T241"/>
  <c r="T242"/>
  <c r="T243"/>
  <c r="T244"/>
  <c r="T245"/>
  <c r="T246"/>
  <c r="T247"/>
  <c r="T248"/>
  <c r="T249"/>
  <c r="T250"/>
  <c r="T251"/>
  <c r="T252"/>
  <c r="T253"/>
  <c r="T254"/>
  <c r="T255"/>
  <c r="T256"/>
  <c r="T257"/>
  <c r="T258"/>
  <c r="T259"/>
  <c r="T260"/>
  <c r="T261"/>
  <c r="T262"/>
  <c r="T263"/>
  <c r="T264"/>
  <c r="T265"/>
  <c r="T266"/>
  <c r="T267"/>
  <c r="T268"/>
  <c r="T269"/>
  <c r="T270"/>
  <c r="T271"/>
  <c r="T272"/>
  <c r="T273"/>
  <c r="T274"/>
  <c r="T275"/>
  <c r="T276"/>
  <c r="T278"/>
  <c r="T279"/>
  <c r="T280"/>
  <c r="T281"/>
  <c r="T282"/>
  <c r="T283"/>
  <c r="T284"/>
  <c r="T285"/>
  <c r="T286"/>
  <c r="T287"/>
  <c r="T288"/>
  <c r="T289"/>
  <c r="T290"/>
  <c r="T291"/>
  <c r="T292"/>
  <c r="T293"/>
  <c r="T294"/>
  <c r="T295"/>
  <c r="T296"/>
  <c r="T297"/>
  <c r="T298"/>
  <c r="S3"/>
  <c r="U3" s="1"/>
  <c r="S4"/>
  <c r="S5"/>
  <c r="U5" s="1"/>
  <c r="S6"/>
  <c r="S7"/>
  <c r="U7" s="1"/>
  <c r="S8"/>
  <c r="S9"/>
  <c r="U9" s="1"/>
  <c r="S10"/>
  <c r="S11"/>
  <c r="U11" s="1"/>
  <c r="S12"/>
  <c r="S13"/>
  <c r="U13" s="1"/>
  <c r="S14"/>
  <c r="S15"/>
  <c r="U15" s="1"/>
  <c r="S16"/>
  <c r="S17"/>
  <c r="U17" s="1"/>
  <c r="S18"/>
  <c r="S19"/>
  <c r="U19" s="1"/>
  <c r="S20"/>
  <c r="S21"/>
  <c r="U21" s="1"/>
  <c r="S22"/>
  <c r="S23"/>
  <c r="U23" s="1"/>
  <c r="S24"/>
  <c r="S25"/>
  <c r="U25" s="1"/>
  <c r="S26"/>
  <c r="S27"/>
  <c r="U27" s="1"/>
  <c r="S28"/>
  <c r="S29"/>
  <c r="U29" s="1"/>
  <c r="S30"/>
  <c r="S31"/>
  <c r="U31" s="1"/>
  <c r="S32"/>
  <c r="S33"/>
  <c r="U33" s="1"/>
  <c r="S34"/>
  <c r="S36"/>
  <c r="U36" s="1"/>
  <c r="S37"/>
  <c r="U37" s="1"/>
  <c r="S38"/>
  <c r="U38" s="1"/>
  <c r="S39"/>
  <c r="U39" s="1"/>
  <c r="S40"/>
  <c r="U40" s="1"/>
  <c r="S41"/>
  <c r="U41" s="1"/>
  <c r="S42"/>
  <c r="U42" s="1"/>
  <c r="S43"/>
  <c r="U43" s="1"/>
  <c r="S44"/>
  <c r="U44" s="1"/>
  <c r="S45"/>
  <c r="U45" s="1"/>
  <c r="S46"/>
  <c r="U46" s="1"/>
  <c r="S47"/>
  <c r="U47" s="1"/>
  <c r="S48"/>
  <c r="U48" s="1"/>
  <c r="S49"/>
  <c r="U49" s="1"/>
  <c r="S50"/>
  <c r="U50" s="1"/>
  <c r="S51"/>
  <c r="U51" s="1"/>
  <c r="S52"/>
  <c r="U52" s="1"/>
  <c r="S53"/>
  <c r="U53" s="1"/>
  <c r="S54"/>
  <c r="U54" s="1"/>
  <c r="S55"/>
  <c r="U55" s="1"/>
  <c r="S56"/>
  <c r="U56" s="1"/>
  <c r="S57"/>
  <c r="U57" s="1"/>
  <c r="S58"/>
  <c r="U58" s="1"/>
  <c r="S59"/>
  <c r="U59" s="1"/>
  <c r="S60"/>
  <c r="U60" s="1"/>
  <c r="S61"/>
  <c r="U61" s="1"/>
  <c r="S62"/>
  <c r="U62" s="1"/>
  <c r="S63"/>
  <c r="U63" s="1"/>
  <c r="S64"/>
  <c r="U64" s="1"/>
  <c r="S65"/>
  <c r="U65" s="1"/>
  <c r="S66"/>
  <c r="U66" s="1"/>
  <c r="S67"/>
  <c r="U67" s="1"/>
  <c r="S68"/>
  <c r="U68" s="1"/>
  <c r="S69"/>
  <c r="U69" s="1"/>
  <c r="S70"/>
  <c r="U70" s="1"/>
  <c r="S71"/>
  <c r="U71" s="1"/>
  <c r="S72"/>
  <c r="U72" s="1"/>
  <c r="S73"/>
  <c r="U73" s="1"/>
  <c r="S74"/>
  <c r="U74" s="1"/>
  <c r="S75"/>
  <c r="U75" s="1"/>
  <c r="S76"/>
  <c r="U76" s="1"/>
  <c r="S77"/>
  <c r="U77" s="1"/>
  <c r="S78"/>
  <c r="U78" s="1"/>
  <c r="S79"/>
  <c r="U79" s="1"/>
  <c r="S80"/>
  <c r="U80" s="1"/>
  <c r="S81"/>
  <c r="U81" s="1"/>
  <c r="S82"/>
  <c r="U82" s="1"/>
  <c r="S83"/>
  <c r="U83" s="1"/>
  <c r="S84"/>
  <c r="U84" s="1"/>
  <c r="S85"/>
  <c r="U85" s="1"/>
  <c r="S86"/>
  <c r="U86" s="1"/>
  <c r="S87"/>
  <c r="U87" s="1"/>
  <c r="S88"/>
  <c r="U88" s="1"/>
  <c r="S89"/>
  <c r="U89" s="1"/>
  <c r="S90"/>
  <c r="U90" s="1"/>
  <c r="S91"/>
  <c r="U91" s="1"/>
  <c r="S92"/>
  <c r="U92" s="1"/>
  <c r="S93"/>
  <c r="U93" s="1"/>
  <c r="S94"/>
  <c r="U94" s="1"/>
  <c r="S95"/>
  <c r="U95" s="1"/>
  <c r="S96"/>
  <c r="U96" s="1"/>
  <c r="S97"/>
  <c r="U97" s="1"/>
  <c r="S98"/>
  <c r="U98" s="1"/>
  <c r="S99"/>
  <c r="U99" s="1"/>
  <c r="S100"/>
  <c r="U100" s="1"/>
  <c r="S101"/>
  <c r="U101" s="1"/>
  <c r="S102"/>
  <c r="U102" s="1"/>
  <c r="S103"/>
  <c r="U103" s="1"/>
  <c r="S104"/>
  <c r="U104" s="1"/>
  <c r="S105"/>
  <c r="U105" s="1"/>
  <c r="S106"/>
  <c r="U106" s="1"/>
  <c r="S107"/>
  <c r="U107" s="1"/>
  <c r="S108"/>
  <c r="U108" s="1"/>
  <c r="S109"/>
  <c r="U109" s="1"/>
  <c r="S110"/>
  <c r="U110" s="1"/>
  <c r="S111"/>
  <c r="U111" s="1"/>
  <c r="S112"/>
  <c r="U112" s="1"/>
  <c r="S113"/>
  <c r="U113" s="1"/>
  <c r="S114"/>
  <c r="U114" s="1"/>
  <c r="S115"/>
  <c r="U115" s="1"/>
  <c r="S116"/>
  <c r="U116" s="1"/>
  <c r="S117"/>
  <c r="U117" s="1"/>
  <c r="S118"/>
  <c r="U118" s="1"/>
  <c r="S119"/>
  <c r="U119" s="1"/>
  <c r="S120"/>
  <c r="U120" s="1"/>
  <c r="S121"/>
  <c r="U121" s="1"/>
  <c r="S122"/>
  <c r="U122" s="1"/>
  <c r="S123"/>
  <c r="U123" s="1"/>
  <c r="S124"/>
  <c r="U124" s="1"/>
  <c r="S125"/>
  <c r="U125" s="1"/>
  <c r="S126"/>
  <c r="U126" s="1"/>
  <c r="S127"/>
  <c r="U127" s="1"/>
  <c r="S128"/>
  <c r="U128" s="1"/>
  <c r="S129"/>
  <c r="U129" s="1"/>
  <c r="S130"/>
  <c r="U130" s="1"/>
  <c r="S131"/>
  <c r="U131" s="1"/>
  <c r="S132"/>
  <c r="U132" s="1"/>
  <c r="S133"/>
  <c r="U133" s="1"/>
  <c r="S134"/>
  <c r="U134" s="1"/>
  <c r="S135"/>
  <c r="U135" s="1"/>
  <c r="S136"/>
  <c r="U136" s="1"/>
  <c r="S137"/>
  <c r="U137" s="1"/>
  <c r="S138"/>
  <c r="U138" s="1"/>
  <c r="S139"/>
  <c r="U139" s="1"/>
  <c r="S140"/>
  <c r="U140" s="1"/>
  <c r="S141"/>
  <c r="U141" s="1"/>
  <c r="S142"/>
  <c r="U142" s="1"/>
  <c r="S143"/>
  <c r="U143" s="1"/>
  <c r="S144"/>
  <c r="U144" s="1"/>
  <c r="S145"/>
  <c r="U145" s="1"/>
  <c r="S146"/>
  <c r="U146" s="1"/>
  <c r="S147"/>
  <c r="U147" s="1"/>
  <c r="S148"/>
  <c r="U148" s="1"/>
  <c r="S149"/>
  <c r="U149" s="1"/>
  <c r="S150"/>
  <c r="U150" s="1"/>
  <c r="S151"/>
  <c r="U151" s="1"/>
  <c r="S152"/>
  <c r="U152" s="1"/>
  <c r="S153"/>
  <c r="U153" s="1"/>
  <c r="S154"/>
  <c r="U154" s="1"/>
  <c r="S155"/>
  <c r="U155" s="1"/>
  <c r="S156"/>
  <c r="U156" s="1"/>
  <c r="S157"/>
  <c r="U157" s="1"/>
  <c r="S158"/>
  <c r="U158" s="1"/>
  <c r="S159"/>
  <c r="U159" s="1"/>
  <c r="S160"/>
  <c r="U160" s="1"/>
  <c r="S161"/>
  <c r="U161" s="1"/>
  <c r="S162"/>
  <c r="U162" s="1"/>
  <c r="S163"/>
  <c r="U163" s="1"/>
  <c r="S164"/>
  <c r="U164" s="1"/>
  <c r="S165"/>
  <c r="U165" s="1"/>
  <c r="S166"/>
  <c r="U166" s="1"/>
  <c r="S167"/>
  <c r="U167" s="1"/>
  <c r="S168"/>
  <c r="U168" s="1"/>
  <c r="S169"/>
  <c r="U169" s="1"/>
  <c r="S170"/>
  <c r="U170" s="1"/>
  <c r="S171"/>
  <c r="U171" s="1"/>
  <c r="S172"/>
  <c r="U172" s="1"/>
  <c r="S173"/>
  <c r="U173" s="1"/>
  <c r="S174"/>
  <c r="U174" s="1"/>
  <c r="S175"/>
  <c r="U175" s="1"/>
  <c r="S176"/>
  <c r="U176" s="1"/>
  <c r="S177"/>
  <c r="U177" s="1"/>
  <c r="S178"/>
  <c r="U178" s="1"/>
  <c r="S179"/>
  <c r="U179" s="1"/>
  <c r="S180"/>
  <c r="U180" s="1"/>
  <c r="S181"/>
  <c r="U181" s="1"/>
  <c r="S182"/>
  <c r="U182" s="1"/>
  <c r="S183"/>
  <c r="U183" s="1"/>
  <c r="S184"/>
  <c r="U184" s="1"/>
  <c r="S185"/>
  <c r="U185" s="1"/>
  <c r="S186"/>
  <c r="U186" s="1"/>
  <c r="S187"/>
  <c r="U187" s="1"/>
  <c r="S188"/>
  <c r="U188" s="1"/>
  <c r="S189"/>
  <c r="U189" s="1"/>
  <c r="S190"/>
  <c r="U190" s="1"/>
  <c r="S191"/>
  <c r="U191" s="1"/>
  <c r="S192"/>
  <c r="U192" s="1"/>
  <c r="S193"/>
  <c r="U193" s="1"/>
  <c r="S194"/>
  <c r="U194" s="1"/>
  <c r="S195"/>
  <c r="U195" s="1"/>
  <c r="S196"/>
  <c r="U196" s="1"/>
  <c r="S197"/>
  <c r="U197" s="1"/>
  <c r="S198"/>
  <c r="U198" s="1"/>
  <c r="S199"/>
  <c r="U199" s="1"/>
  <c r="S200"/>
  <c r="U200" s="1"/>
  <c r="S201"/>
  <c r="U201" s="1"/>
  <c r="S202"/>
  <c r="U202" s="1"/>
  <c r="S203"/>
  <c r="U203" s="1"/>
  <c r="S204"/>
  <c r="U204" s="1"/>
  <c r="S205"/>
  <c r="U205" s="1"/>
  <c r="S206"/>
  <c r="U206" s="1"/>
  <c r="S207"/>
  <c r="U207" s="1"/>
  <c r="S208"/>
  <c r="U208" s="1"/>
  <c r="S209"/>
  <c r="U209" s="1"/>
  <c r="S210"/>
  <c r="U210" s="1"/>
  <c r="S211"/>
  <c r="U211" s="1"/>
  <c r="S212"/>
  <c r="U212" s="1"/>
  <c r="S213"/>
  <c r="U213" s="1"/>
  <c r="S214"/>
  <c r="U214" s="1"/>
  <c r="S215"/>
  <c r="U215" s="1"/>
  <c r="S216"/>
  <c r="U216" s="1"/>
  <c r="S217"/>
  <c r="U217" s="1"/>
  <c r="S218"/>
  <c r="U218" s="1"/>
  <c r="S219"/>
  <c r="U219" s="1"/>
  <c r="S220"/>
  <c r="U220" s="1"/>
  <c r="S221"/>
  <c r="U221" s="1"/>
  <c r="S222"/>
  <c r="U222" s="1"/>
  <c r="S223"/>
  <c r="U223" s="1"/>
  <c r="S224"/>
  <c r="U224" s="1"/>
  <c r="S225"/>
  <c r="U225" s="1"/>
  <c r="S226"/>
  <c r="U226" s="1"/>
  <c r="S227"/>
  <c r="U227" s="1"/>
  <c r="S228"/>
  <c r="U228" s="1"/>
  <c r="S229"/>
  <c r="U229" s="1"/>
  <c r="S230"/>
  <c r="U230" s="1"/>
  <c r="S231"/>
  <c r="U231" s="1"/>
  <c r="S232"/>
  <c r="U232" s="1"/>
  <c r="S233"/>
  <c r="U233" s="1"/>
  <c r="S234"/>
  <c r="U234" s="1"/>
  <c r="S235"/>
  <c r="U235" s="1"/>
  <c r="S236"/>
  <c r="U236" s="1"/>
  <c r="S237"/>
  <c r="U237" s="1"/>
  <c r="S238"/>
  <c r="U238" s="1"/>
  <c r="S239"/>
  <c r="U239" s="1"/>
  <c r="S240"/>
  <c r="U240" s="1"/>
  <c r="S241"/>
  <c r="U241" s="1"/>
  <c r="S242"/>
  <c r="U242" s="1"/>
  <c r="S243"/>
  <c r="U243" s="1"/>
  <c r="S244"/>
  <c r="U244" s="1"/>
  <c r="S245"/>
  <c r="U245" s="1"/>
  <c r="S246"/>
  <c r="U246" s="1"/>
  <c r="S247"/>
  <c r="U247" s="1"/>
  <c r="S248"/>
  <c r="U248" s="1"/>
  <c r="S249"/>
  <c r="U249" s="1"/>
  <c r="S250"/>
  <c r="U250" s="1"/>
  <c r="S251"/>
  <c r="U251" s="1"/>
  <c r="S252"/>
  <c r="U252" s="1"/>
  <c r="S253"/>
  <c r="U253" s="1"/>
  <c r="S254"/>
  <c r="U254" s="1"/>
  <c r="S255"/>
  <c r="U255" s="1"/>
  <c r="S256"/>
  <c r="U256" s="1"/>
  <c r="S257"/>
  <c r="U257" s="1"/>
  <c r="S258"/>
  <c r="U258" s="1"/>
  <c r="S259"/>
  <c r="U259" s="1"/>
  <c r="S260"/>
  <c r="U260" s="1"/>
  <c r="S261"/>
  <c r="U261" s="1"/>
  <c r="S262"/>
  <c r="U262" s="1"/>
  <c r="S263"/>
  <c r="U263" s="1"/>
  <c r="S264"/>
  <c r="U264" s="1"/>
  <c r="S265"/>
  <c r="U265" s="1"/>
  <c r="S266"/>
  <c r="U266" s="1"/>
  <c r="S267"/>
  <c r="U267" s="1"/>
  <c r="S268"/>
  <c r="U268" s="1"/>
  <c r="S269"/>
  <c r="U269" s="1"/>
  <c r="S270"/>
  <c r="U270" s="1"/>
  <c r="S271"/>
  <c r="U271" s="1"/>
  <c r="S272"/>
  <c r="U272" s="1"/>
  <c r="S273"/>
  <c r="U273" s="1"/>
  <c r="S274"/>
  <c r="U274" s="1"/>
  <c r="S275"/>
  <c r="U275" s="1"/>
  <c r="S276"/>
  <c r="U276" s="1"/>
  <c r="S277"/>
  <c r="S278"/>
  <c r="U278" s="1"/>
  <c r="S279"/>
  <c r="S280"/>
  <c r="U280" s="1"/>
  <c r="S281"/>
  <c r="S282"/>
  <c r="U282" s="1"/>
  <c r="S283"/>
  <c r="S284"/>
  <c r="U284" s="1"/>
  <c r="S285"/>
  <c r="S286"/>
  <c r="U286" s="1"/>
  <c r="S287"/>
  <c r="S288"/>
  <c r="U288" s="1"/>
  <c r="S289"/>
  <c r="S290"/>
  <c r="U290" s="1"/>
  <c r="S291"/>
  <c r="S292"/>
  <c r="U292" s="1"/>
  <c r="S293"/>
  <c r="S294"/>
  <c r="U294" s="1"/>
  <c r="S295"/>
  <c r="S296"/>
  <c r="U296" s="1"/>
  <c r="S297"/>
  <c r="S298"/>
  <c r="U298" s="1"/>
  <c r="S2"/>
  <c r="P144"/>
  <c r="P297"/>
  <c r="P258"/>
  <c r="P256"/>
  <c r="P255"/>
  <c r="P250"/>
  <c r="P154"/>
  <c r="P81"/>
  <c r="P80"/>
  <c r="P260"/>
  <c r="P261"/>
  <c r="P262"/>
  <c r="P263"/>
  <c r="P264"/>
  <c r="P265"/>
  <c r="P266"/>
  <c r="P267"/>
  <c r="P268"/>
  <c r="P269"/>
  <c r="P270"/>
  <c r="P271"/>
  <c r="P272"/>
  <c r="P273"/>
  <c r="P274"/>
  <c r="P275"/>
  <c r="P276"/>
  <c r="P277"/>
  <c r="P278"/>
  <c r="P279"/>
  <c r="P280"/>
  <c r="P281"/>
  <c r="P282"/>
  <c r="P283"/>
  <c r="P284"/>
  <c r="P285"/>
  <c r="P286"/>
  <c r="P287"/>
  <c r="P288"/>
  <c r="P289"/>
  <c r="P290"/>
  <c r="P291"/>
  <c r="P292"/>
  <c r="P293"/>
  <c r="P294"/>
  <c r="P295"/>
  <c r="P296"/>
  <c r="P298"/>
  <c r="P259"/>
  <c r="P257"/>
  <c r="P252"/>
  <c r="P253"/>
  <c r="P254"/>
  <c r="P251"/>
  <c r="P156"/>
  <c r="P157"/>
  <c r="P158"/>
  <c r="P159"/>
  <c r="P160"/>
  <c r="P161"/>
  <c r="P162"/>
  <c r="P163"/>
  <c r="P164"/>
  <c r="P165"/>
  <c r="P166"/>
  <c r="P167"/>
  <c r="P168"/>
  <c r="P169"/>
  <c r="P170"/>
  <c r="P171"/>
  <c r="P172"/>
  <c r="P173"/>
  <c r="P174"/>
  <c r="P175"/>
  <c r="P176"/>
  <c r="P177"/>
  <c r="P178"/>
  <c r="P179"/>
  <c r="P180"/>
  <c r="P181"/>
  <c r="P182"/>
  <c r="P183"/>
  <c r="P184"/>
  <c r="P185"/>
  <c r="P186"/>
  <c r="P187"/>
  <c r="P188"/>
  <c r="P189"/>
  <c r="P190"/>
  <c r="P191"/>
  <c r="P192"/>
  <c r="P193"/>
  <c r="P194"/>
  <c r="P195"/>
  <c r="P196"/>
  <c r="P197"/>
  <c r="P198"/>
  <c r="P199"/>
  <c r="P200"/>
  <c r="P201"/>
  <c r="P202"/>
  <c r="P203"/>
  <c r="P204"/>
  <c r="P205"/>
  <c r="P206"/>
  <c r="P207"/>
  <c r="P208"/>
  <c r="P209"/>
  <c r="P210"/>
  <c r="P211"/>
  <c r="P212"/>
  <c r="P213"/>
  <c r="P214"/>
  <c r="P215"/>
  <c r="P216"/>
  <c r="P217"/>
  <c r="P218"/>
  <c r="P219"/>
  <c r="P220"/>
  <c r="P221"/>
  <c r="P222"/>
  <c r="P223"/>
  <c r="P224"/>
  <c r="P225"/>
  <c r="P226"/>
  <c r="P227"/>
  <c r="P228"/>
  <c r="P229"/>
  <c r="P230"/>
  <c r="P231"/>
  <c r="P232"/>
  <c r="P233"/>
  <c r="P234"/>
  <c r="P235"/>
  <c r="P236"/>
  <c r="P237"/>
  <c r="P238"/>
  <c r="P239"/>
  <c r="P240"/>
  <c r="P241"/>
  <c r="P242"/>
  <c r="P243"/>
  <c r="P244"/>
  <c r="P245"/>
  <c r="P246"/>
  <c r="P247"/>
  <c r="P248"/>
  <c r="P249"/>
  <c r="P155"/>
  <c r="P83"/>
  <c r="P84"/>
  <c r="P85"/>
  <c r="P86"/>
  <c r="P87"/>
  <c r="P88"/>
  <c r="P89"/>
  <c r="P90"/>
  <c r="P91"/>
  <c r="P92"/>
  <c r="P93"/>
  <c r="P94"/>
  <c r="P95"/>
  <c r="P96"/>
  <c r="P97"/>
  <c r="P98"/>
  <c r="P99"/>
  <c r="P100"/>
  <c r="P101"/>
  <c r="P102"/>
  <c r="P103"/>
  <c r="P104"/>
  <c r="P105"/>
  <c r="P106"/>
  <c r="P107"/>
  <c r="P108"/>
  <c r="P109"/>
  <c r="P110"/>
  <c r="P111"/>
  <c r="P112"/>
  <c r="P113"/>
  <c r="P114"/>
  <c r="P115"/>
  <c r="P116"/>
  <c r="P117"/>
  <c r="P118"/>
  <c r="P119"/>
  <c r="P120"/>
  <c r="P121"/>
  <c r="P122"/>
  <c r="P123"/>
  <c r="P124"/>
  <c r="P125"/>
  <c r="P126"/>
  <c r="P127"/>
  <c r="P128"/>
  <c r="P129"/>
  <c r="P130"/>
  <c r="P131"/>
  <c r="P132"/>
  <c r="P133"/>
  <c r="P134"/>
  <c r="P135"/>
  <c r="P136"/>
  <c r="P137"/>
  <c r="P138"/>
  <c r="P139"/>
  <c r="P140"/>
  <c r="P141"/>
  <c r="P142"/>
  <c r="P143"/>
  <c r="P145"/>
  <c r="P146"/>
  <c r="P147"/>
  <c r="P148"/>
  <c r="P149"/>
  <c r="P150"/>
  <c r="P151"/>
  <c r="P152"/>
  <c r="P153"/>
  <c r="P82"/>
  <c r="P3"/>
  <c r="P4"/>
  <c r="P5"/>
  <c r="P6"/>
  <c r="P7"/>
  <c r="P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6"/>
  <c r="P37"/>
  <c r="P38"/>
  <c r="P39"/>
  <c r="P40"/>
  <c r="P41"/>
  <c r="P42"/>
  <c r="P43"/>
  <c r="P44"/>
  <c r="P45"/>
  <c r="P46"/>
  <c r="P47"/>
  <c r="P48"/>
  <c r="P49"/>
  <c r="P50"/>
  <c r="P51"/>
  <c r="P52"/>
  <c r="P53"/>
  <c r="P54"/>
  <c r="P55"/>
  <c r="P56"/>
  <c r="P57"/>
  <c r="P58"/>
  <c r="P59"/>
  <c r="P60"/>
  <c r="P61"/>
  <c r="P62"/>
  <c r="P63"/>
  <c r="P64"/>
  <c r="P65"/>
  <c r="P66"/>
  <c r="P67"/>
  <c r="P68"/>
  <c r="P69"/>
  <c r="P70"/>
  <c r="P71"/>
  <c r="P72"/>
  <c r="P73"/>
  <c r="P74"/>
  <c r="P75"/>
  <c r="P76"/>
  <c r="P77"/>
  <c r="P78"/>
  <c r="P79"/>
  <c r="P2"/>
</calcChain>
</file>

<file path=xl/sharedStrings.xml><?xml version="1.0" encoding="utf-8"?>
<sst xmlns="http://schemas.openxmlformats.org/spreadsheetml/2006/main" count="2837" uniqueCount="849">
  <si>
    <t>RWY/Area Affected</t>
  </si>
  <si>
    <t>Marking/LGT</t>
  </si>
  <si>
    <t>VABB_01</t>
  </si>
  <si>
    <t>BUILDING</t>
  </si>
  <si>
    <t>NO</t>
  </si>
  <si>
    <t>NIL</t>
  </si>
  <si>
    <t>VABB_04</t>
  </si>
  <si>
    <t>VABB_05</t>
  </si>
  <si>
    <t>VABB_08</t>
  </si>
  <si>
    <t>VABB_10</t>
  </si>
  <si>
    <t>VABB_11</t>
  </si>
  <si>
    <t>VABB_12</t>
  </si>
  <si>
    <t>ELECTRICAL SYSTEM</t>
  </si>
  <si>
    <t>Electric Traction Overhead Frame</t>
  </si>
  <si>
    <t>VABB_14</t>
  </si>
  <si>
    <t>VABB_19</t>
  </si>
  <si>
    <t>VABB_23</t>
  </si>
  <si>
    <t>VABB_24</t>
  </si>
  <si>
    <t>VABB_30</t>
  </si>
  <si>
    <t>VABB_32</t>
  </si>
  <si>
    <t>VABB_33</t>
  </si>
  <si>
    <t>VABB_37</t>
  </si>
  <si>
    <t>VABB_39</t>
  </si>
  <si>
    <t>VABB_41</t>
  </si>
  <si>
    <t>VABB_56</t>
  </si>
  <si>
    <t>TREE</t>
  </si>
  <si>
    <t>VABB_60</t>
  </si>
  <si>
    <t>Pucca House</t>
  </si>
  <si>
    <t>VABB_61</t>
  </si>
  <si>
    <t>VABB_70</t>
  </si>
  <si>
    <t>POLE</t>
  </si>
  <si>
    <t>Light Pole</t>
  </si>
  <si>
    <t>VABB_80</t>
  </si>
  <si>
    <t>VABB_81</t>
  </si>
  <si>
    <t>VABB_98</t>
  </si>
  <si>
    <t>VABB_102</t>
  </si>
  <si>
    <t>VABB_104</t>
  </si>
  <si>
    <t>VABB_125</t>
  </si>
  <si>
    <t>VABB_126</t>
  </si>
  <si>
    <t>VABB_127</t>
  </si>
  <si>
    <t>VABB_128</t>
  </si>
  <si>
    <t>VABB_129</t>
  </si>
  <si>
    <t>VABB_130</t>
  </si>
  <si>
    <t>VABB_132</t>
  </si>
  <si>
    <t>VABB_144</t>
  </si>
  <si>
    <t>VABB_157</t>
  </si>
  <si>
    <t>OTHER</t>
  </si>
  <si>
    <t>Hut</t>
  </si>
  <si>
    <t>VABB_158</t>
  </si>
  <si>
    <t>VABB_161</t>
  </si>
  <si>
    <t>VABB_177</t>
  </si>
  <si>
    <t>VABB_178</t>
  </si>
  <si>
    <t>VABB_179</t>
  </si>
  <si>
    <t>VABB_188</t>
  </si>
  <si>
    <t>VABB_190</t>
  </si>
  <si>
    <t>VABB_211</t>
  </si>
  <si>
    <t>Group of Trees</t>
  </si>
  <si>
    <t>VABB_213</t>
  </si>
  <si>
    <t>VABB_218</t>
  </si>
  <si>
    <t>VABB_225</t>
  </si>
  <si>
    <t>VABB_226</t>
  </si>
  <si>
    <t>VABB_260</t>
  </si>
  <si>
    <t>VABB_261</t>
  </si>
  <si>
    <t>VABB_262</t>
  </si>
  <si>
    <t>VABB_263</t>
  </si>
  <si>
    <t>VABB_321</t>
  </si>
  <si>
    <t>VABB_322</t>
  </si>
  <si>
    <t>VABB_323</t>
  </si>
  <si>
    <t>VABB_324</t>
  </si>
  <si>
    <t>VABB_325</t>
  </si>
  <si>
    <t>VABB_326</t>
  </si>
  <si>
    <t>VABB_327</t>
  </si>
  <si>
    <t>VABB_334</t>
  </si>
  <si>
    <t>VABB_357</t>
  </si>
  <si>
    <t>ANTENNA</t>
  </si>
  <si>
    <t>Mobile Antenna on Hut</t>
  </si>
  <si>
    <t>VABB_359</t>
  </si>
  <si>
    <t>Mosque</t>
  </si>
  <si>
    <t>VABB_365</t>
  </si>
  <si>
    <t>VABB_369</t>
  </si>
  <si>
    <t>VABB_384</t>
  </si>
  <si>
    <t>VABB_395</t>
  </si>
  <si>
    <t>VABB_416</t>
  </si>
  <si>
    <t>VABB_417</t>
  </si>
  <si>
    <t>VABB_437</t>
  </si>
  <si>
    <t>In circling area and at AD</t>
  </si>
  <si>
    <t>VABB_438</t>
  </si>
  <si>
    <t>VABB_446</t>
  </si>
  <si>
    <t>VABB_453</t>
  </si>
  <si>
    <t>VABB_454</t>
  </si>
  <si>
    <t>Hoarding</t>
  </si>
  <si>
    <t>VABB_458</t>
  </si>
  <si>
    <t>VABB_460</t>
  </si>
  <si>
    <t>VABB_463</t>
  </si>
  <si>
    <t>VABB_464</t>
  </si>
  <si>
    <t>Chimney</t>
  </si>
  <si>
    <t>VABB_466</t>
  </si>
  <si>
    <t>VABB_470</t>
  </si>
  <si>
    <t>VABB_471</t>
  </si>
  <si>
    <t>VABB_472</t>
  </si>
  <si>
    <t>VABB_474</t>
  </si>
  <si>
    <t>VABB_475</t>
  </si>
  <si>
    <t>VABB_476</t>
  </si>
  <si>
    <t>VABB_477</t>
  </si>
  <si>
    <t>VABB_478</t>
  </si>
  <si>
    <t>Shed</t>
  </si>
  <si>
    <t>VABB_481</t>
  </si>
  <si>
    <t>VABB_482</t>
  </si>
  <si>
    <t>VABB_495</t>
  </si>
  <si>
    <t>VABB_496</t>
  </si>
  <si>
    <t>VABB_498</t>
  </si>
  <si>
    <t>TOWER</t>
  </si>
  <si>
    <t>Microwave</t>
  </si>
  <si>
    <t>VABB_499</t>
  </si>
  <si>
    <t>TANK</t>
  </si>
  <si>
    <t>Over Head Water Tank</t>
  </si>
  <si>
    <t>VABB_514</t>
  </si>
  <si>
    <t>FENCE</t>
  </si>
  <si>
    <t>Airport boundary wall with fencing on top</t>
  </si>
  <si>
    <t>VABB_518</t>
  </si>
  <si>
    <t>VABB_519</t>
  </si>
  <si>
    <t>VABB_520</t>
  </si>
  <si>
    <t>VABB_521</t>
  </si>
  <si>
    <t>VABB_522</t>
  </si>
  <si>
    <t>VABB_523</t>
  </si>
  <si>
    <t>VABB_524</t>
  </si>
  <si>
    <t>VABB_525</t>
  </si>
  <si>
    <t>VABB_526</t>
  </si>
  <si>
    <t>VABB_527</t>
  </si>
  <si>
    <t>VABB_529</t>
  </si>
  <si>
    <t>VABB_533</t>
  </si>
  <si>
    <t>VABB_534</t>
  </si>
  <si>
    <t>VABB_535</t>
  </si>
  <si>
    <t>VABB_536</t>
  </si>
  <si>
    <t>VABB_537</t>
  </si>
  <si>
    <t>VABB_538</t>
  </si>
  <si>
    <t>VABB_539</t>
  </si>
  <si>
    <t>Hut on Hillock</t>
  </si>
  <si>
    <t>VABB_540</t>
  </si>
  <si>
    <t>VABB_543</t>
  </si>
  <si>
    <t>VABB_545</t>
  </si>
  <si>
    <t>Chimney Top</t>
  </si>
  <si>
    <t>VABB_546</t>
  </si>
  <si>
    <t>VABB_547</t>
  </si>
  <si>
    <t>VABB_548</t>
  </si>
  <si>
    <t>VABB_549</t>
  </si>
  <si>
    <t>VABB_550</t>
  </si>
  <si>
    <t>VABB_553</t>
  </si>
  <si>
    <t>Tower Top</t>
  </si>
  <si>
    <t>VABB_555</t>
  </si>
  <si>
    <t>VABB_556</t>
  </si>
  <si>
    <t>VABB_557</t>
  </si>
  <si>
    <t>VABB_558</t>
  </si>
  <si>
    <t>VABB_559</t>
  </si>
  <si>
    <t>VABB_560</t>
  </si>
  <si>
    <t>VABB_561</t>
  </si>
  <si>
    <t>VABB_562</t>
  </si>
  <si>
    <t>VABB_563</t>
  </si>
  <si>
    <t>Coconut</t>
  </si>
  <si>
    <t>VABB_564</t>
  </si>
  <si>
    <t>VABB_565</t>
  </si>
  <si>
    <t>VABB_566</t>
  </si>
  <si>
    <t>VABB_567</t>
  </si>
  <si>
    <t>VABB_568</t>
  </si>
  <si>
    <t>VABB_569</t>
  </si>
  <si>
    <t>VABB_570</t>
  </si>
  <si>
    <t>VABB_627</t>
  </si>
  <si>
    <t>VABB_633</t>
  </si>
  <si>
    <t>VABB_640</t>
  </si>
  <si>
    <t>VABB_643</t>
  </si>
  <si>
    <t>VABB_644</t>
  </si>
  <si>
    <t>VABB_648</t>
  </si>
  <si>
    <t>VABB_650</t>
  </si>
  <si>
    <t>VABB_654</t>
  </si>
  <si>
    <t>VABB_656</t>
  </si>
  <si>
    <t>Antenna on Building</t>
  </si>
  <si>
    <t>VABB_657</t>
  </si>
  <si>
    <t>VABB_658</t>
  </si>
  <si>
    <t>VABB_661</t>
  </si>
  <si>
    <t>VABB_664</t>
  </si>
  <si>
    <t>LGTD</t>
  </si>
  <si>
    <t>Mast on Fob</t>
  </si>
  <si>
    <t>VABB_666</t>
  </si>
  <si>
    <t>VABB_671</t>
  </si>
  <si>
    <t>VABB_677</t>
  </si>
  <si>
    <t>VABB_681</t>
  </si>
  <si>
    <t>VABB_689</t>
  </si>
  <si>
    <t>VABB_692</t>
  </si>
  <si>
    <t>VABB_693</t>
  </si>
  <si>
    <t>VABB_694</t>
  </si>
  <si>
    <t>VABB_695</t>
  </si>
  <si>
    <t>VABB_696</t>
  </si>
  <si>
    <t>VABB_702</t>
  </si>
  <si>
    <t>VABB_706</t>
  </si>
  <si>
    <t>Airport Boundary Wall Fencing on Top</t>
  </si>
  <si>
    <t>VABB_709</t>
  </si>
  <si>
    <t>VABB_710</t>
  </si>
  <si>
    <t>VABB_715</t>
  </si>
  <si>
    <t>VABB_722</t>
  </si>
  <si>
    <t>VABB_725</t>
  </si>
  <si>
    <t>VABB_728</t>
  </si>
  <si>
    <t>VABB_734</t>
  </si>
  <si>
    <t>VABB_735</t>
  </si>
  <si>
    <t>VABB_736</t>
  </si>
  <si>
    <t>VABB_737</t>
  </si>
  <si>
    <t>VABB_738</t>
  </si>
  <si>
    <t>VABB_742</t>
  </si>
  <si>
    <t>NAVAID</t>
  </si>
  <si>
    <t>VABB_744</t>
  </si>
  <si>
    <t>VABB_745</t>
  </si>
  <si>
    <t>Pedestrian Overbridge Top</t>
  </si>
  <si>
    <t>VABB_747</t>
  </si>
  <si>
    <t>VABB_748</t>
  </si>
  <si>
    <t>VABB_750</t>
  </si>
  <si>
    <t>VABB_758</t>
  </si>
  <si>
    <t>VABB_763</t>
  </si>
  <si>
    <t>VABB_765</t>
  </si>
  <si>
    <t>VABB_766</t>
  </si>
  <si>
    <t>VABB_767</t>
  </si>
  <si>
    <t>VABB_768</t>
  </si>
  <si>
    <t>VABB_769</t>
  </si>
  <si>
    <t>VABB_770</t>
  </si>
  <si>
    <t>VABB_773</t>
  </si>
  <si>
    <t>VABB_774</t>
  </si>
  <si>
    <t>VABB_775</t>
  </si>
  <si>
    <t>VABB_776</t>
  </si>
  <si>
    <t>VABB_777</t>
  </si>
  <si>
    <t>VABB_778</t>
  </si>
  <si>
    <t>VABB_779</t>
  </si>
  <si>
    <t>VABB_780</t>
  </si>
  <si>
    <t>VABB_782</t>
  </si>
  <si>
    <t>Dish Antenna</t>
  </si>
  <si>
    <t>VABB_783</t>
  </si>
  <si>
    <t>VABB_784</t>
  </si>
  <si>
    <t>VABB_785</t>
  </si>
  <si>
    <t>VABB_786</t>
  </si>
  <si>
    <t>VABB_792</t>
  </si>
  <si>
    <t>VABB_793</t>
  </si>
  <si>
    <t>VABB_794</t>
  </si>
  <si>
    <t>Coconut Tree</t>
  </si>
  <si>
    <t>VABB_795</t>
  </si>
  <si>
    <t>VABB_801</t>
  </si>
  <si>
    <t>VABB_802</t>
  </si>
  <si>
    <t>VABB_812</t>
  </si>
  <si>
    <t>VABB_813</t>
  </si>
  <si>
    <t>VABB_816</t>
  </si>
  <si>
    <t>VABB_818</t>
  </si>
  <si>
    <t>VABB_823</t>
  </si>
  <si>
    <t>VABB_828</t>
  </si>
  <si>
    <t>VABB_829</t>
  </si>
  <si>
    <t>VABB_830</t>
  </si>
  <si>
    <t>VABB_831</t>
  </si>
  <si>
    <t>VABB_832</t>
  </si>
  <si>
    <t>VABB_833</t>
  </si>
  <si>
    <t>VABB_834</t>
  </si>
  <si>
    <t>VABB_835</t>
  </si>
  <si>
    <t>VABB_836</t>
  </si>
  <si>
    <t>VABB_837</t>
  </si>
  <si>
    <t>VABB_838</t>
  </si>
  <si>
    <t>VABB_839</t>
  </si>
  <si>
    <t>VABB_840</t>
  </si>
  <si>
    <t>VABB_841</t>
  </si>
  <si>
    <t>VABB_845</t>
  </si>
  <si>
    <t>VABB_847</t>
  </si>
  <si>
    <t>VABB_850</t>
  </si>
  <si>
    <t>VABB_851</t>
  </si>
  <si>
    <t>VABB_852</t>
  </si>
  <si>
    <t>VABB_853</t>
  </si>
  <si>
    <t>VABB_855</t>
  </si>
  <si>
    <t>VABB_856</t>
  </si>
  <si>
    <t>VABB_857</t>
  </si>
  <si>
    <t>VABB_858</t>
  </si>
  <si>
    <t>VABB_859</t>
  </si>
  <si>
    <t>VABB_860</t>
  </si>
  <si>
    <t>VABB_862</t>
  </si>
  <si>
    <t>VABB_867</t>
  </si>
  <si>
    <t>VABB_868</t>
  </si>
  <si>
    <t>VABB_869</t>
  </si>
  <si>
    <t>VABB_870</t>
  </si>
  <si>
    <t>VABB_890</t>
  </si>
  <si>
    <t>Pylon Light</t>
  </si>
  <si>
    <t>VABB_896</t>
  </si>
  <si>
    <t>Antenna Top on Building</t>
  </si>
  <si>
    <t>VABB_897</t>
  </si>
  <si>
    <t>VABB_899</t>
  </si>
  <si>
    <t>VABB_901</t>
  </si>
  <si>
    <t>Chimney Top on Building</t>
  </si>
  <si>
    <t>VABB_902</t>
  </si>
  <si>
    <t>VABB_909</t>
  </si>
  <si>
    <t>VABB_910</t>
  </si>
  <si>
    <t>Cellphone Mast on Building</t>
  </si>
  <si>
    <t>VABB_912</t>
  </si>
  <si>
    <t>VABB_917</t>
  </si>
  <si>
    <t>VABB_919</t>
  </si>
  <si>
    <t>VABB_923</t>
  </si>
  <si>
    <t>VABB_924</t>
  </si>
  <si>
    <t>VABB_929</t>
  </si>
  <si>
    <t>VABB_932</t>
  </si>
  <si>
    <t>VABB_935</t>
  </si>
  <si>
    <t>VABB_936</t>
  </si>
  <si>
    <t>VABB_959</t>
  </si>
  <si>
    <t>VABB_960</t>
  </si>
  <si>
    <t>VABB_961</t>
  </si>
  <si>
    <t>VABB_962</t>
  </si>
  <si>
    <t>VABB_963</t>
  </si>
  <si>
    <t>VABB_964</t>
  </si>
  <si>
    <t>VABB_967</t>
  </si>
  <si>
    <t>VABB_986</t>
  </si>
  <si>
    <t>VABB_993</t>
  </si>
  <si>
    <t>VABB_995</t>
  </si>
  <si>
    <t>VABB_996</t>
  </si>
  <si>
    <t>VABB_997</t>
  </si>
  <si>
    <t>VABB_998</t>
  </si>
  <si>
    <t>VABB_999</t>
  </si>
  <si>
    <t>VABB_1001</t>
  </si>
  <si>
    <t>VABB_1002</t>
  </si>
  <si>
    <t>VABB_1003</t>
  </si>
  <si>
    <t>VABB_1004</t>
  </si>
  <si>
    <t>VABB_1031</t>
  </si>
  <si>
    <t>SIGN</t>
  </si>
  <si>
    <t>Min. Trust Sign Board</t>
  </si>
  <si>
    <t>VABB_1042</t>
  </si>
  <si>
    <t>VABB_1043</t>
  </si>
  <si>
    <t>VABB_1044</t>
  </si>
  <si>
    <t>VABB_1046</t>
  </si>
  <si>
    <t>VABB_1047</t>
  </si>
  <si>
    <t>VABB_1049</t>
  </si>
  <si>
    <t>VABB_1050</t>
  </si>
  <si>
    <t>VABB_1051</t>
  </si>
  <si>
    <t>VABB_1061</t>
  </si>
  <si>
    <t>VABB_1062</t>
  </si>
  <si>
    <t>VABB_1063</t>
  </si>
  <si>
    <t>VABB_1064</t>
  </si>
  <si>
    <t>VABB_1065</t>
  </si>
  <si>
    <t>VABB_1074</t>
  </si>
  <si>
    <t>VABB_1075</t>
  </si>
  <si>
    <t>VABB_1080</t>
  </si>
  <si>
    <t>VABB_1082</t>
  </si>
  <si>
    <t>VABB_1084</t>
  </si>
  <si>
    <t>VABB_1093</t>
  </si>
  <si>
    <t>VABB_1111</t>
  </si>
  <si>
    <t>VABB_1114</t>
  </si>
  <si>
    <t>Latitude</t>
  </si>
  <si>
    <t>Longitude</t>
  </si>
  <si>
    <t>19°5'8"N</t>
  </si>
  <si>
    <t>72°50'16.1"E</t>
  </si>
  <si>
    <t>19°5'25.5"N</t>
  </si>
  <si>
    <t>72°50'31.5"E</t>
  </si>
  <si>
    <t>19°5'23.5"N</t>
  </si>
  <si>
    <t>72°50'31.3"E</t>
  </si>
  <si>
    <t>19°5'25.8"N</t>
  </si>
  <si>
    <t>72°50'27"E</t>
  </si>
  <si>
    <t>19°5'10.8"N</t>
  </si>
  <si>
    <t>72°50'18.2"E</t>
  </si>
  <si>
    <t>19°5'10.1"N</t>
  </si>
  <si>
    <t>72°50'16.5"E</t>
  </si>
  <si>
    <t>19°5'24.8"N</t>
  </si>
  <si>
    <t>72°50'34.4"E</t>
  </si>
  <si>
    <t>19°5'7.4"N</t>
  </si>
  <si>
    <t>72°50'8.1"E</t>
  </si>
  <si>
    <t>19°5'11.3"N</t>
  </si>
  <si>
    <t>72°50'30.9"E</t>
  </si>
  <si>
    <t>19°5'7.9"N</t>
  </si>
  <si>
    <t>72°50'15.1"E</t>
  </si>
  <si>
    <t>72°50'14.2"E</t>
  </si>
  <si>
    <t>19°5'23.4"N</t>
  </si>
  <si>
    <t>72°50'36"E</t>
  </si>
  <si>
    <t>19°5'12.3"N</t>
  </si>
  <si>
    <t>72°50'38.2"E</t>
  </si>
  <si>
    <t>19°5'13.6"N</t>
  </si>
  <si>
    <t>72°50'37.9"E</t>
  </si>
  <si>
    <t>72°50'6.1"E</t>
  </si>
  <si>
    <t>19°5'24.1"N</t>
  </si>
  <si>
    <t>72°50'35.4"E</t>
  </si>
  <si>
    <t>19°5'10.3"N</t>
  </si>
  <si>
    <t>72°50'25.9"E</t>
  </si>
  <si>
    <t>72°50'45.1"E</t>
  </si>
  <si>
    <t>19°5'14.2"N</t>
  </si>
  <si>
    <t>72°50'43.2"E</t>
  </si>
  <si>
    <t>19°5'23.6"N</t>
  </si>
  <si>
    <t>72°50'35.1"E</t>
  </si>
  <si>
    <t>19°5'13.9"N</t>
  </si>
  <si>
    <t>72°50'40.2"E</t>
  </si>
  <si>
    <t>19°5'14"N</t>
  </si>
  <si>
    <t>72°50'44.6"E</t>
  </si>
  <si>
    <t>19°5'13.2"N</t>
  </si>
  <si>
    <t>72°50'45.8"E</t>
  </si>
  <si>
    <t>19°5'24.3"N</t>
  </si>
  <si>
    <t>72°50'36.6"E</t>
  </si>
  <si>
    <t>19°5'11"N</t>
  </si>
  <si>
    <t>72°50'26.3"E</t>
  </si>
  <si>
    <t>19°5'10"N</t>
  </si>
  <si>
    <t>72°50'26"E</t>
  </si>
  <si>
    <t>19°5'13.1"N</t>
  </si>
  <si>
    <t>72°50'46"E</t>
  </si>
  <si>
    <t>19°5'13.3"N</t>
  </si>
  <si>
    <t>72°50'45.5"E</t>
  </si>
  <si>
    <t>19°5'13.5"N</t>
  </si>
  <si>
    <t>72°50'45.2"E</t>
  </si>
  <si>
    <t>72°50'43.9"E</t>
  </si>
  <si>
    <t>19°5'14.1"N</t>
  </si>
  <si>
    <t>72°50'42.6"E</t>
  </si>
  <si>
    <t>72°50'42.2"E</t>
  </si>
  <si>
    <t>19°5'40.9"N</t>
  </si>
  <si>
    <t>72°54'52.3"E</t>
  </si>
  <si>
    <t>19°5'33.1"N</t>
  </si>
  <si>
    <t>72°53'48.7"E</t>
  </si>
  <si>
    <t>19°5'32.6"N</t>
  </si>
  <si>
    <t>72°53'53.2"E</t>
  </si>
  <si>
    <t>72°53'14.8"E</t>
  </si>
  <si>
    <t>19°5'25.1"N</t>
  </si>
  <si>
    <t>72°52'55.4"E</t>
  </si>
  <si>
    <t>72°52'53.6"E</t>
  </si>
  <si>
    <t>72°52'53.7"E</t>
  </si>
  <si>
    <t>19°5'36.9"N</t>
  </si>
  <si>
    <t>72°54'19"E</t>
  </si>
  <si>
    <t>19°5'36"N</t>
  </si>
  <si>
    <t>72°54'9.4"E</t>
  </si>
  <si>
    <t>19°5'15.9"N</t>
  </si>
  <si>
    <t>72°52'52.8"E</t>
  </si>
  <si>
    <t>19°5'12.5"N</t>
  </si>
  <si>
    <t>72°53'14.5"E</t>
  </si>
  <si>
    <t>19°5'30.7"N</t>
  </si>
  <si>
    <t>72°53'40.1"E</t>
  </si>
  <si>
    <t>19°5'11.2"N</t>
  </si>
  <si>
    <t>72°53'34.8"E</t>
  </si>
  <si>
    <t>19°5'11.4"N</t>
  </si>
  <si>
    <t>72°53'32.3"E</t>
  </si>
  <si>
    <t>19°5'25.3"N</t>
  </si>
  <si>
    <t>72°52'55.6"E</t>
  </si>
  <si>
    <t>19°5'24.7"N</t>
  </si>
  <si>
    <t>72°52'53.5"E</t>
  </si>
  <si>
    <t>19°5'24.5"N</t>
  </si>
  <si>
    <t>19°5'35.6"N</t>
  </si>
  <si>
    <t>19°5'36.1"N</t>
  </si>
  <si>
    <t>72°54'18.7"E</t>
  </si>
  <si>
    <t>19°5'36.4"N</t>
  </si>
  <si>
    <t>72°54'19.1"E</t>
  </si>
  <si>
    <t>72°54'18.3"E</t>
  </si>
  <si>
    <t>19°5'37.3"N</t>
  </si>
  <si>
    <t>19°5'37.4"N</t>
  </si>
  <si>
    <t>19°5'37.7"N</t>
  </si>
  <si>
    <t>72°54'18.8"E</t>
  </si>
  <si>
    <t>72°53'34.6"E</t>
  </si>
  <si>
    <t>19°5'27.8"N</t>
  </si>
  <si>
    <t>72°53'15.5"E</t>
  </si>
  <si>
    <t>19°5'28.6"N</t>
  </si>
  <si>
    <t>72°53'17.3"E</t>
  </si>
  <si>
    <t>19°5'25"N</t>
  </si>
  <si>
    <t>72°52'59.1"E</t>
  </si>
  <si>
    <t>72°52'56.7"E</t>
  </si>
  <si>
    <t>19°5'11.6"N</t>
  </si>
  <si>
    <t>72°53'31.5"E</t>
  </si>
  <si>
    <t>19°5'31.8"N</t>
  </si>
  <si>
    <t>72°53'44.3"E</t>
  </si>
  <si>
    <t>72°52'53.8"E</t>
  </si>
  <si>
    <t>19°5'24.2"N</t>
  </si>
  <si>
    <t>72°52'53.4"E</t>
  </si>
  <si>
    <t>19°5'12.1"N</t>
  </si>
  <si>
    <t>72°50'42.8"E</t>
  </si>
  <si>
    <t>19°5'11.5"N</t>
  </si>
  <si>
    <t>72°50'38.6"E</t>
  </si>
  <si>
    <t>72°50'36.7"E</t>
  </si>
  <si>
    <t>72°50'39.4"E</t>
  </si>
  <si>
    <t>72°50'38"E</t>
  </si>
  <si>
    <t>72°50'40.1"E</t>
  </si>
  <si>
    <t>19°5'9.9"N</t>
  </si>
  <si>
    <t>72°50'28"E</t>
  </si>
  <si>
    <t>19°5'12.7"N</t>
  </si>
  <si>
    <t>72°50'46.1"E</t>
  </si>
  <si>
    <t>72°53'3.4"E</t>
  </si>
  <si>
    <t>19°5'16.2"N</t>
  </si>
  <si>
    <t>72°52'51.1"E</t>
  </si>
  <si>
    <t>19°5'33.4"N</t>
  </si>
  <si>
    <t>72°53'46"E</t>
  </si>
  <si>
    <t>19°5'0.8"N</t>
  </si>
  <si>
    <t>72°54'37.2"E</t>
  </si>
  <si>
    <t>19°5'44.3"N</t>
  </si>
  <si>
    <t>72°54'50.7"E</t>
  </si>
  <si>
    <t>19°5'14.8"N</t>
  </si>
  <si>
    <t>72°52'52"E</t>
  </si>
  <si>
    <t>19°5'15.8"N</t>
  </si>
  <si>
    <t>72°52'50.3"E</t>
  </si>
  <si>
    <t>19°5'26.3"N</t>
  </si>
  <si>
    <t>72°52'55.2"E</t>
  </si>
  <si>
    <t>19°5'26.9"N</t>
  </si>
  <si>
    <t>72°52'57.5"E</t>
  </si>
  <si>
    <t>19°5'40.2"N</t>
  </si>
  <si>
    <t>72°54'19.7"E</t>
  </si>
  <si>
    <t>19°5'40.1"N</t>
  </si>
  <si>
    <t>72°54'18.4"E</t>
  </si>
  <si>
    <t>19°5'13.4"N</t>
  </si>
  <si>
    <t>19°5'25.9"N</t>
  </si>
  <si>
    <t>72°52'55.9"E</t>
  </si>
  <si>
    <t>19°5'11.7"N</t>
  </si>
  <si>
    <t>72°53'12.9"E</t>
  </si>
  <si>
    <t>19°5'11.1"N</t>
  </si>
  <si>
    <t>19°5'16.1"N</t>
  </si>
  <si>
    <t>72°52'49.1"E</t>
  </si>
  <si>
    <t>19°5'15.4"N</t>
  </si>
  <si>
    <t>72°52'52.2"E</t>
  </si>
  <si>
    <t>72°52'55.3"E</t>
  </si>
  <si>
    <t>72°52'52.1"E</t>
  </si>
  <si>
    <t>19°5'16"N</t>
  </si>
  <si>
    <t>72°52'51.7"E</t>
  </si>
  <si>
    <t>72°52'51.6"E</t>
  </si>
  <si>
    <t>19°5'26.2"N</t>
  </si>
  <si>
    <t>72°52'55.1"E</t>
  </si>
  <si>
    <t>19°5'26.6"N</t>
  </si>
  <si>
    <t>19°5'26.4"N</t>
  </si>
  <si>
    <t>72°52'55.7"E</t>
  </si>
  <si>
    <t>19°5'12"N</t>
  </si>
  <si>
    <t>72°53'14.6"E</t>
  </si>
  <si>
    <t>72°52'56.2"E</t>
  </si>
  <si>
    <t>19°5'29.9"N</t>
  </si>
  <si>
    <t>72°53'18.8"E</t>
  </si>
  <si>
    <t>19°5'30.2"N</t>
  </si>
  <si>
    <t>72°53'17.4"E</t>
  </si>
  <si>
    <t>19°5'30.1"N</t>
  </si>
  <si>
    <t>72°53'18.4"E</t>
  </si>
  <si>
    <t>19°5'30.5"N</t>
  </si>
  <si>
    <t>72°53'18.2"E</t>
  </si>
  <si>
    <t>19°5'30.4"N</t>
  </si>
  <si>
    <t>72°53'18"E</t>
  </si>
  <si>
    <t>19°5'29.5"N</t>
  </si>
  <si>
    <t>19°5'29.8"N</t>
  </si>
  <si>
    <t>72°53'17.6"E</t>
  </si>
  <si>
    <t>72°52'53.3"E</t>
  </si>
  <si>
    <t>72°52'53.9"E</t>
  </si>
  <si>
    <t>19°5'25.4"N</t>
  </si>
  <si>
    <t>72°52'54.7"E</t>
  </si>
  <si>
    <t>19°5'15.3"N</t>
  </si>
  <si>
    <t>72°52'58.6"E</t>
  </si>
  <si>
    <t>19°5'27.2"N</t>
  </si>
  <si>
    <t>19°5'14.6"N</t>
  </si>
  <si>
    <t>19°5'15.1"N</t>
  </si>
  <si>
    <t>19°5'15.2"N</t>
  </si>
  <si>
    <t>72°52'51.8"E</t>
  </si>
  <si>
    <t>19°5'15.6"N</t>
  </si>
  <si>
    <t>72°52'45.7"E</t>
  </si>
  <si>
    <t>72°52'46.5"E</t>
  </si>
  <si>
    <t>72°52'48.1"E</t>
  </si>
  <si>
    <t>19°5'15"N</t>
  </si>
  <si>
    <t>72°52'48.6"E</t>
  </si>
  <si>
    <t>72°52'52.6"E</t>
  </si>
  <si>
    <t>72°52'43.1"E</t>
  </si>
  <si>
    <t>19°5'13.7"N</t>
  </si>
  <si>
    <t>19°6'15.9"N</t>
  </si>
  <si>
    <t>72°51'13.3"E</t>
  </si>
  <si>
    <t>19°6'13"N</t>
  </si>
  <si>
    <t>72°50'51.9"E</t>
  </si>
  <si>
    <t>19°6'3.8"N</t>
  </si>
  <si>
    <t>72°51'8.2"E</t>
  </si>
  <si>
    <t>19°6'10.9"N</t>
  </si>
  <si>
    <t>72°50'58.4"E</t>
  </si>
  <si>
    <t>19°6'12.2"N</t>
  </si>
  <si>
    <t>72°50'55.1"E</t>
  </si>
  <si>
    <t>19°6'0.1"N</t>
  </si>
  <si>
    <t>72°51'11.7"E</t>
  </si>
  <si>
    <t>19°5'58.8"N</t>
  </si>
  <si>
    <t>72°51'12.3"E</t>
  </si>
  <si>
    <t>19°7'15"N</t>
  </si>
  <si>
    <t>72°50'24"E</t>
  </si>
  <si>
    <t>19°7'0.2"N</t>
  </si>
  <si>
    <t>19°6'13.8"N</t>
  </si>
  <si>
    <t>72°51'14.3"E</t>
  </si>
  <si>
    <t>72°51'12.1"E</t>
  </si>
  <si>
    <t>19°6'5.1"N</t>
  </si>
  <si>
    <t>72°51'21.1"E</t>
  </si>
  <si>
    <t>19°5'57.6"N</t>
  </si>
  <si>
    <t>72°51'15.6"E</t>
  </si>
  <si>
    <t>19°6'12"N</t>
  </si>
  <si>
    <t>72°51'17.3"E</t>
  </si>
  <si>
    <t>19°6'23.2"N</t>
  </si>
  <si>
    <t>72°50'39.8"E</t>
  </si>
  <si>
    <t>19°6'5.5"N</t>
  </si>
  <si>
    <t>72°51'5.5E</t>
  </si>
  <si>
    <t>19°6'29"N</t>
  </si>
  <si>
    <t>72°51'2.2"E</t>
  </si>
  <si>
    <t>19°7'2.5"N</t>
  </si>
  <si>
    <t>72°49'43.9"E</t>
  </si>
  <si>
    <t>19°6'23.1"N</t>
  </si>
  <si>
    <t>72°51'7.8"E</t>
  </si>
  <si>
    <t>19°6'3.2"N</t>
  </si>
  <si>
    <t>72°51'24.1"E</t>
  </si>
  <si>
    <t>19°6'0.9"N</t>
  </si>
  <si>
    <t>72°51'26.8"E</t>
  </si>
  <si>
    <t>19°5'52.8"N</t>
  </si>
  <si>
    <t>72°51'20.9"E</t>
  </si>
  <si>
    <t>19°5'54.4"N</t>
  </si>
  <si>
    <t>72°51'18.9"E</t>
  </si>
  <si>
    <t>19°6'18.6"N</t>
  </si>
  <si>
    <t>72°51'12.5"E</t>
  </si>
  <si>
    <t>19°6'1.8"N</t>
  </si>
  <si>
    <t>72°51'24.8"E</t>
  </si>
  <si>
    <t>19°5'58.3"N</t>
  </si>
  <si>
    <t>72°51'16.1"E</t>
  </si>
  <si>
    <t>19°5'59.1"N</t>
  </si>
  <si>
    <t>19°6'18.1"N</t>
  </si>
  <si>
    <t>72°51'10.9"E</t>
  </si>
  <si>
    <t>19°6'6.7"N</t>
  </si>
  <si>
    <t>19°6'7.6"N</t>
  </si>
  <si>
    <t>72°50'59.4"E</t>
  </si>
  <si>
    <t>19°6'5.8"N</t>
  </si>
  <si>
    <t>72°51'22"E</t>
  </si>
  <si>
    <t>19°6'3.7"N</t>
  </si>
  <si>
    <t>72°51'22.4"E</t>
  </si>
  <si>
    <t>72°51'25.2"E</t>
  </si>
  <si>
    <t>19°5'53.4"N</t>
  </si>
  <si>
    <t>72°51'21.4"E</t>
  </si>
  <si>
    <t>19°5'54.6"N</t>
  </si>
  <si>
    <t>72°51'19.8"E</t>
  </si>
  <si>
    <t>19°5'55.6"N</t>
  </si>
  <si>
    <t>72°51'17.5"E</t>
  </si>
  <si>
    <t>19°5'55.1"N</t>
  </si>
  <si>
    <t>72°51'19.5"E</t>
  </si>
  <si>
    <t>19°6'0.6"N</t>
  </si>
  <si>
    <t>72°51'26.2"E</t>
  </si>
  <si>
    <t>19°5'57.5"N</t>
  </si>
  <si>
    <t>19°6'0.2"N</t>
  </si>
  <si>
    <t>72°51'11"E</t>
  </si>
  <si>
    <t>19°6'0.7"N</t>
  </si>
  <si>
    <t>19°6'23.5"N</t>
  </si>
  <si>
    <t>72°50'40.6"E</t>
  </si>
  <si>
    <t>19°6'10.5"N</t>
  </si>
  <si>
    <t>72°50'57.7"E</t>
  </si>
  <si>
    <t>19°6'6.2"N</t>
  </si>
  <si>
    <t>72°51'22.5"E</t>
  </si>
  <si>
    <t>19°6'1.6"N</t>
  </si>
  <si>
    <t>72°51'25.8"E</t>
  </si>
  <si>
    <t>19°6'1.3"N</t>
  </si>
  <si>
    <t>72°51'25.9"E</t>
  </si>
  <si>
    <t>19°6'1.1"N</t>
  </si>
  <si>
    <t>19°5'53.1"N</t>
  </si>
  <si>
    <t>72°51'20.8"E</t>
  </si>
  <si>
    <t>72°51'17.9"E</t>
  </si>
  <si>
    <t>19°6'14.9"N</t>
  </si>
  <si>
    <t>72°51'13.6"E</t>
  </si>
  <si>
    <t>19°6'12.1"N</t>
  </si>
  <si>
    <t>72°51'15.3"E</t>
  </si>
  <si>
    <t>72°51'15.1"E</t>
  </si>
  <si>
    <t>72°51'14.9"E</t>
  </si>
  <si>
    <t>19°6'14.6"N</t>
  </si>
  <si>
    <t>72°51'14.7"E</t>
  </si>
  <si>
    <t>19°6'15.6"N</t>
  </si>
  <si>
    <t>72°51'14.5"E</t>
  </si>
  <si>
    <t>19°5'57.8"N</t>
  </si>
  <si>
    <t>72°51'15.7"E</t>
  </si>
  <si>
    <t>19°5'58.7"N</t>
  </si>
  <si>
    <t>19°6'48.3"N</t>
  </si>
  <si>
    <t>72°50'48"E</t>
  </si>
  <si>
    <t>19°6'14.5"N</t>
  </si>
  <si>
    <t>72°51'13.7"E</t>
  </si>
  <si>
    <t>19°6'15.8"N</t>
  </si>
  <si>
    <t>72°51'12.4"E</t>
  </si>
  <si>
    <t>19°6'16.6"N</t>
  </si>
  <si>
    <t>72°51'12.8"E</t>
  </si>
  <si>
    <t>19°6'16.8"N</t>
  </si>
  <si>
    <t>72°51'13"E</t>
  </si>
  <si>
    <t>19°5'59.2"N</t>
  </si>
  <si>
    <t>19°6'1"N</t>
  </si>
  <si>
    <t>72°51'11.3"E</t>
  </si>
  <si>
    <t>72°51'11.2"E</t>
  </si>
  <si>
    <t>19°6'17.5"N</t>
  </si>
  <si>
    <t>19°6'7"N</t>
  </si>
  <si>
    <t>72°51'2.8"E</t>
  </si>
  <si>
    <t>19°6'7.3"N</t>
  </si>
  <si>
    <t>72°51'2.5"E</t>
  </si>
  <si>
    <t>72°51'0.9"E</t>
  </si>
  <si>
    <t>19°6'10.2"N</t>
  </si>
  <si>
    <t>72°50'58.5"E</t>
  </si>
  <si>
    <t>19°6'3.1"N</t>
  </si>
  <si>
    <t>72°51'23.1"E</t>
  </si>
  <si>
    <t>19°6'3"N</t>
  </si>
  <si>
    <t>72°51'23.3"E</t>
  </si>
  <si>
    <t>72°51'24"E</t>
  </si>
  <si>
    <t>19°6'2.5"N</t>
  </si>
  <si>
    <t>19°6'2.3"N</t>
  </si>
  <si>
    <t>72°51'25.1"E</t>
  </si>
  <si>
    <t>19°6'2.1"N</t>
  </si>
  <si>
    <t>19°5'53.6"N</t>
  </si>
  <si>
    <t>19°5'53.7"N</t>
  </si>
  <si>
    <t>72°51'20.7"E</t>
  </si>
  <si>
    <t>72°51'20.6"E</t>
  </si>
  <si>
    <t>19°5'54.7"N</t>
  </si>
  <si>
    <t>19°5'55.2"N</t>
  </si>
  <si>
    <t>19°5'55.3"N</t>
  </si>
  <si>
    <t>72°51'18.7"E</t>
  </si>
  <si>
    <t>19°5'56.3"N</t>
  </si>
  <si>
    <t>72°51'18.1"E</t>
  </si>
  <si>
    <t>19°6'19.8"N</t>
  </si>
  <si>
    <t>72°51'8.6"E</t>
  </si>
  <si>
    <t>72°51'7.7"E</t>
  </si>
  <si>
    <t>19°5'58.6"N</t>
  </si>
  <si>
    <t>72°51'22.9"E</t>
  </si>
  <si>
    <t>19°6'3.3"N</t>
  </si>
  <si>
    <t>72°51'26.6"E</t>
  </si>
  <si>
    <t>72°51'21.9"E</t>
  </si>
  <si>
    <t>19°6'0.3"N</t>
  </si>
  <si>
    <t>72°51'27"E</t>
  </si>
  <si>
    <t>19°6'0"N</t>
  </si>
  <si>
    <t>72°51'27.2"E</t>
  </si>
  <si>
    <t>19°6'4.1"N</t>
  </si>
  <si>
    <t>72°51'22.8"E</t>
  </si>
  <si>
    <t>19°6'3.6"N</t>
  </si>
  <si>
    <t>72°51'23.4"E</t>
  </si>
  <si>
    <t>72°51'14.2"E</t>
  </si>
  <si>
    <t>72°51'18.5"E</t>
  </si>
  <si>
    <t>19°5'55"N</t>
  </si>
  <si>
    <t>72°51'19"E</t>
  </si>
  <si>
    <t>19°5'54.8"N</t>
  </si>
  <si>
    <t>72°51'19.3"E</t>
  </si>
  <si>
    <t>19°5'54.1"N</t>
  </si>
  <si>
    <t>72°51'20.2"E</t>
  </si>
  <si>
    <t>19°4'33.9"N</t>
  </si>
  <si>
    <t>72°53'5.9"E</t>
  </si>
  <si>
    <t>19°4'44.5"N</t>
  </si>
  <si>
    <t>19°4'41.9"N</t>
  </si>
  <si>
    <t>72°52'37.8"E</t>
  </si>
  <si>
    <t>19°4'36"N</t>
  </si>
  <si>
    <t>72°52'43.5"E</t>
  </si>
  <si>
    <t>19°4'47.1"N</t>
  </si>
  <si>
    <t>72°52'47.7"E</t>
  </si>
  <si>
    <t>19°4'42.2"N</t>
  </si>
  <si>
    <t>19°4'36.4"N</t>
  </si>
  <si>
    <t>72°53'1"E</t>
  </si>
  <si>
    <t>19°4'30"N</t>
  </si>
  <si>
    <t>72°53'11.8"E</t>
  </si>
  <si>
    <t>19°3'18.8"N</t>
  </si>
  <si>
    <t>72°53'49.1"E</t>
  </si>
  <si>
    <t>19°4'29.3"N</t>
  </si>
  <si>
    <t>72°52'48.2"E</t>
  </si>
  <si>
    <t>19°4'44"N</t>
  </si>
  <si>
    <t>72°52'52.7"E</t>
  </si>
  <si>
    <t>19°4'43.8"N</t>
  </si>
  <si>
    <t>72°52'35.4"E</t>
  </si>
  <si>
    <t>19°4'36.9"N</t>
  </si>
  <si>
    <t>72°53'1.8"E</t>
  </si>
  <si>
    <t>19°3'18"N</t>
  </si>
  <si>
    <t>19°3'7"N</t>
  </si>
  <si>
    <t>72°53'57"E</t>
  </si>
  <si>
    <t>19°3'58.8"N</t>
  </si>
  <si>
    <t>72°53'54"E</t>
  </si>
  <si>
    <t>19°3'37.3"N</t>
  </si>
  <si>
    <t>72°54'27"E</t>
  </si>
  <si>
    <t>19°4'41.6"N</t>
  </si>
  <si>
    <t>72°52'39.4"E</t>
  </si>
  <si>
    <t>19°4'41.3"N</t>
  </si>
  <si>
    <t>72°52'39"E</t>
  </si>
  <si>
    <t>72°52'38.5"E</t>
  </si>
  <si>
    <t>19°4'42.4"N</t>
  </si>
  <si>
    <t>72°52'36.9"E</t>
  </si>
  <si>
    <t>19°4'42.9"N</t>
  </si>
  <si>
    <t>72°52'36"E</t>
  </si>
  <si>
    <t>72°52'37.6"E</t>
  </si>
  <si>
    <t>19°4'45.9"N</t>
  </si>
  <si>
    <t>72°52'47.2"E</t>
  </si>
  <si>
    <t>19°6'50.2"N</t>
  </si>
  <si>
    <t>72°50'48.6"E</t>
  </si>
  <si>
    <t>72°50'47.2"E</t>
  </si>
  <si>
    <t>19°6'30.2"N</t>
  </si>
  <si>
    <t>72°51'4"E</t>
  </si>
  <si>
    <t>19°6'28.3"N</t>
  </si>
  <si>
    <t>72°51'5.4"E</t>
  </si>
  <si>
    <t>19°6'26.2"N</t>
  </si>
  <si>
    <t>72°51'6.6"E</t>
  </si>
  <si>
    <t>72°51'25.7"E</t>
  </si>
  <si>
    <t>19°6'20"N</t>
  </si>
  <si>
    <t>19°6'31.5"N</t>
  </si>
  <si>
    <t>72°51'4.4"E</t>
  </si>
  <si>
    <t>19°6'8.8"N</t>
  </si>
  <si>
    <t>72°51'28.9"E</t>
  </si>
  <si>
    <t>19°5'58"N</t>
  </si>
  <si>
    <t>72°51'29.3"E</t>
  </si>
  <si>
    <t>19°5'50.2"N</t>
  </si>
  <si>
    <t>72°51'23"E</t>
  </si>
  <si>
    <t>72°51'22.7"E</t>
  </si>
  <si>
    <t>19°5'50.6"N</t>
  </si>
  <si>
    <t>19°5'50.5"N</t>
  </si>
  <si>
    <t>19°5'51.7"N</t>
  </si>
  <si>
    <t>72°51'22.2"E</t>
  </si>
  <si>
    <t>19°6'6"N</t>
  </si>
  <si>
    <t>19°6'2.9"N</t>
  </si>
  <si>
    <t>72°51'26.4"E</t>
  </si>
  <si>
    <t>19°6'2.6"N</t>
  </si>
  <si>
    <t>72°51'26"E</t>
  </si>
  <si>
    <t>19°6'48.9"N</t>
  </si>
  <si>
    <t>72°50'50.3"E</t>
  </si>
  <si>
    <t>19°6'15.4"N</t>
  </si>
  <si>
    <t>72°51'16.4"E</t>
  </si>
  <si>
    <t>19°5'53"N</t>
  </si>
  <si>
    <t>72°51'18.8"E</t>
  </si>
  <si>
    <t>19°6'6.9"N</t>
  </si>
  <si>
    <t>72°51'3.9"E</t>
  </si>
  <si>
    <t>72°52'48.5"E</t>
  </si>
  <si>
    <t>19°4'27.3"N</t>
  </si>
  <si>
    <t>72°52'47.6"E</t>
  </si>
  <si>
    <t>72°52'35.1"E</t>
  </si>
  <si>
    <t>19°4'31.2"N</t>
  </si>
  <si>
    <t>72°52'44.6"E</t>
  </si>
  <si>
    <t>19°3'18.7"N</t>
  </si>
  <si>
    <t>72°53'49.6"E</t>
  </si>
  <si>
    <t>19°4'40.2"N</t>
  </si>
  <si>
    <r>
      <rPr>
        <sz val="10"/>
        <rFont val="Arial"/>
        <family val="2"/>
      </rPr>
      <t>27/TKOF
09/APCH</t>
    </r>
  </si>
  <si>
    <r>
      <rPr>
        <sz val="10"/>
        <rFont val="Arial"/>
        <family val="2"/>
      </rPr>
      <t>27/APCH
09/TKOF</t>
    </r>
  </si>
  <si>
    <r>
      <rPr>
        <sz val="10"/>
        <rFont val="Arial"/>
        <family val="2"/>
      </rPr>
      <t>32/TKOF
14/APCH</t>
    </r>
  </si>
  <si>
    <r>
      <rPr>
        <sz val="10"/>
        <rFont val="Arial"/>
        <family val="2"/>
      </rPr>
      <t>ASMGCS MLAT -
S04 Antenna</t>
    </r>
  </si>
  <si>
    <r>
      <rPr>
        <sz val="10"/>
        <rFont val="Arial"/>
        <family val="2"/>
      </rPr>
      <t>32/APCH
14/TKOF</t>
    </r>
  </si>
  <si>
    <t>S_No</t>
  </si>
  <si>
    <t>Obstacles_ID</t>
  </si>
  <si>
    <t>Obstacle_Type</t>
  </si>
  <si>
    <t>Remarks</t>
  </si>
  <si>
    <t>Distance_From_Strip</t>
  </si>
  <si>
    <t>Distance_From_Rwy_End</t>
  </si>
  <si>
    <t>OLS_Surface_1</t>
  </si>
  <si>
    <t>P.T.E_from_OLS_1(m AMSL)</t>
  </si>
  <si>
    <t>OLS_Surface_2</t>
  </si>
  <si>
    <t>Rwy_No</t>
  </si>
  <si>
    <t>Rwy_Elevation</t>
  </si>
  <si>
    <t>P.T.E_from_OLS_2_Approach(m AMSL)</t>
  </si>
  <si>
    <t>P.T.E_from_OLS_(m AMSL)</t>
  </si>
  <si>
    <t>Top_Elevation</t>
  </si>
  <si>
    <t>P.T.E from OCS in 2c@ 1.2%</t>
  </si>
  <si>
    <t>Penetration of OLS</t>
  </si>
  <si>
    <t>Penetration of OCS</t>
  </si>
  <si>
    <t>27/TKOF09/APCH</t>
  </si>
  <si>
    <t>I H S</t>
  </si>
  <si>
    <t>Approach</t>
  </si>
  <si>
    <t>nil</t>
  </si>
  <si>
    <r>
      <rPr>
        <sz val="11"/>
        <rFont val="Arial"/>
        <family val="2"/>
      </rPr>
      <t>27/TKOF
09/APCH</t>
    </r>
  </si>
  <si>
    <r>
      <rPr>
        <sz val="11"/>
        <rFont val="Arial"/>
        <family val="2"/>
      </rPr>
      <t>27/APCH
09/TKOF</t>
    </r>
  </si>
  <si>
    <r>
      <rPr>
        <sz val="11"/>
        <rFont val="Arial"/>
        <family val="2"/>
      </rPr>
      <t>32/TKOF
14/APCH</t>
    </r>
  </si>
  <si>
    <r>
      <rPr>
        <sz val="11"/>
        <rFont val="Arial"/>
        <family val="2"/>
      </rPr>
      <t>32/APCH
14/TKOF</t>
    </r>
  </si>
  <si>
    <t>ObstacleID</t>
  </si>
  <si>
    <t>Rwy/Area</t>
  </si>
  <si>
    <t>Obstacle_T</t>
  </si>
  <si>
    <t>Marking</t>
  </si>
  <si>
    <t>d_Strip</t>
  </si>
  <si>
    <t>d_Rwy End</t>
  </si>
  <si>
    <t>OLS_Surf_1</t>
  </si>
  <si>
    <t>PTE_OLS_1</t>
  </si>
  <si>
    <t>OLS_Surf_2</t>
  </si>
  <si>
    <t>PTE_OLS_2</t>
  </si>
  <si>
    <t>PTE_OLS</t>
  </si>
  <si>
    <t>Rwy_Ele</t>
  </si>
  <si>
    <t>Top_Ele</t>
  </si>
  <si>
    <t>PTE_OCS</t>
  </si>
  <si>
    <t>P_OLS</t>
  </si>
  <si>
    <t>P_OCS</t>
  </si>
</sst>
</file>

<file path=xl/styles.xml><?xml version="1.0" encoding="utf-8"?>
<styleSheet xmlns="http://schemas.openxmlformats.org/spreadsheetml/2006/main">
  <numFmts count="6">
    <numFmt numFmtId="164" formatCode="0;[Red]0"/>
    <numFmt numFmtId="165" formatCode="0.000;[Red]0.000"/>
    <numFmt numFmtId="166" formatCode="0.000"/>
    <numFmt numFmtId="167" formatCode="0.000_);\(0.000\)"/>
    <numFmt numFmtId="168" formatCode="0.00_);\(0.00\)"/>
    <numFmt numFmtId="169" formatCode="#,##0.000_);\(#,##0.000\)"/>
  </numFmts>
  <fonts count="29">
    <font>
      <sz val="11"/>
      <color theme="1"/>
      <name val="Calibri"/>
      <family val="2"/>
      <scheme val="minor"/>
    </font>
    <font>
      <sz val="10"/>
      <color rgb="FF000000"/>
      <name val="Times New Roman"/>
      <family val="1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Arial"/>
      <family val="2"/>
    </font>
    <font>
      <b/>
      <sz val="11"/>
      <color theme="1" tint="4.9989318521683403E-2"/>
      <name val="Arial"/>
      <family val="2"/>
    </font>
    <font>
      <sz val="11"/>
      <color theme="1"/>
      <name val="Arial"/>
      <family val="2"/>
    </font>
    <font>
      <sz val="11"/>
      <color rgb="FF000000"/>
      <name val="Arial"/>
      <family val="2"/>
    </font>
    <font>
      <sz val="1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1" fillId="0" borderId="0"/>
    <xf numFmtId="0" fontId="6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/>
    <xf numFmtId="0" fontId="9" fillId="0" borderId="2" applyNumberFormat="0" applyFill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1" fillId="0" borderId="0" applyNumberFormat="0" applyFill="0" applyBorder="0" applyAlignment="0" applyProtection="0"/>
    <xf numFmtId="0" fontId="12" fillId="2" borderId="0" applyNumberFormat="0" applyBorder="0" applyAlignment="0" applyProtection="0"/>
    <xf numFmtId="0" fontId="13" fillId="3" borderId="0" applyNumberFormat="0" applyBorder="0" applyAlignment="0" applyProtection="0"/>
    <xf numFmtId="0" fontId="14" fillId="4" borderId="0" applyNumberFormat="0" applyBorder="0" applyAlignment="0" applyProtection="0"/>
    <xf numFmtId="0" fontId="15" fillId="5" borderId="5" applyNumberFormat="0" applyAlignment="0" applyProtection="0"/>
    <xf numFmtId="0" fontId="16" fillId="6" borderId="6" applyNumberFormat="0" applyAlignment="0" applyProtection="0"/>
    <xf numFmtId="0" fontId="17" fillId="6" borderId="5" applyNumberFormat="0" applyAlignment="0" applyProtection="0"/>
    <xf numFmtId="0" fontId="18" fillId="0" borderId="7" applyNumberFormat="0" applyFill="0" applyAlignment="0" applyProtection="0"/>
    <xf numFmtId="0" fontId="19" fillId="7" borderId="8" applyNumberFormat="0" applyAlignment="0" applyProtection="0"/>
    <xf numFmtId="0" fontId="20" fillId="0" borderId="0" applyNumberFormat="0" applyFill="0" applyBorder="0" applyAlignment="0" applyProtection="0"/>
    <xf numFmtId="0" fontId="7" fillId="8" borderId="9" applyNumberFormat="0" applyFont="0" applyAlignment="0" applyProtection="0"/>
    <xf numFmtId="0" fontId="21" fillId="0" borderId="0" applyNumberFormat="0" applyFill="0" applyBorder="0" applyAlignment="0" applyProtection="0"/>
    <xf numFmtId="0" fontId="22" fillId="0" borderId="10" applyNumberFormat="0" applyFill="0" applyAlignment="0" applyProtection="0"/>
    <xf numFmtId="0" fontId="23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23" fillId="12" borderId="0" applyNumberFormat="0" applyBorder="0" applyAlignment="0" applyProtection="0"/>
    <xf numFmtId="0" fontId="23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23" fillId="16" borderId="0" applyNumberFormat="0" applyBorder="0" applyAlignment="0" applyProtection="0"/>
    <xf numFmtId="0" fontId="23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23" fillId="20" borderId="0" applyNumberFormat="0" applyBorder="0" applyAlignment="0" applyProtection="0"/>
    <xf numFmtId="0" fontId="23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23" fillId="24" borderId="0" applyNumberFormat="0" applyBorder="0" applyAlignment="0" applyProtection="0"/>
    <xf numFmtId="0" fontId="23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23" fillId="28" borderId="0" applyNumberFormat="0" applyBorder="0" applyAlignment="0" applyProtection="0"/>
    <xf numFmtId="0" fontId="23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23" fillId="32" borderId="0" applyNumberFormat="0" applyBorder="0" applyAlignment="0" applyProtection="0"/>
  </cellStyleXfs>
  <cellXfs count="47">
    <xf numFmtId="0" fontId="0" fillId="0" borderId="0" xfId="0"/>
    <xf numFmtId="0" fontId="5" fillId="0" borderId="1" xfId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top"/>
    </xf>
    <xf numFmtId="0" fontId="5" fillId="0" borderId="1" xfId="0" applyFont="1" applyFill="1" applyBorder="1" applyAlignment="1">
      <alignment horizontal="center" vertical="top"/>
    </xf>
    <xf numFmtId="0" fontId="3" fillId="0" borderId="1" xfId="0" applyFont="1" applyFill="1" applyBorder="1" applyAlignment="1">
      <alignment horizontal="center" vertical="top"/>
    </xf>
    <xf numFmtId="164" fontId="2" fillId="0" borderId="1" xfId="0" applyNumberFormat="1" applyFont="1" applyFill="1" applyBorder="1" applyAlignment="1">
      <alignment horizontal="center"/>
    </xf>
    <xf numFmtId="1" fontId="2" fillId="0" borderId="1" xfId="0" applyNumberFormat="1" applyFont="1" applyFill="1" applyBorder="1" applyAlignment="1">
      <alignment horizontal="center"/>
    </xf>
    <xf numFmtId="0" fontId="4" fillId="0" borderId="1" xfId="1" applyFont="1" applyFill="1" applyBorder="1" applyAlignment="1">
      <alignment vertical="center"/>
    </xf>
    <xf numFmtId="0" fontId="5" fillId="0" borderId="1" xfId="1" applyFont="1" applyFill="1" applyBorder="1" applyAlignment="1">
      <alignment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/>
    <xf numFmtId="167" fontId="3" fillId="0" borderId="1" xfId="0" applyNumberFormat="1" applyFont="1" applyFill="1" applyBorder="1" applyAlignment="1">
      <alignment horizontal="center"/>
    </xf>
    <xf numFmtId="1" fontId="3" fillId="0" borderId="1" xfId="0" applyNumberFormat="1" applyFont="1" applyFill="1" applyBorder="1" applyAlignment="1">
      <alignment horizontal="center"/>
    </xf>
    <xf numFmtId="169" fontId="3" fillId="0" borderId="1" xfId="0" applyNumberFormat="1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166" fontId="3" fillId="0" borderId="1" xfId="0" applyNumberFormat="1" applyFont="1" applyFill="1" applyBorder="1" applyAlignment="1">
      <alignment horizontal="center"/>
    </xf>
    <xf numFmtId="168" fontId="3" fillId="0" borderId="1" xfId="0" applyNumberFormat="1" applyFont="1" applyFill="1" applyBorder="1" applyAlignment="1">
      <alignment horizontal="center"/>
    </xf>
    <xf numFmtId="1" fontId="3" fillId="0" borderId="0" xfId="0" applyNumberFormat="1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0" fillId="0" borderId="0" xfId="0" applyAlignment="1"/>
    <xf numFmtId="0" fontId="3" fillId="0" borderId="0" xfId="0" applyFont="1" applyFill="1" applyAlignment="1"/>
    <xf numFmtId="0" fontId="0" fillId="0" borderId="0" xfId="0" applyAlignment="1">
      <alignment horizontal="center"/>
    </xf>
    <xf numFmtId="164" fontId="24" fillId="0" borderId="1" xfId="0" applyNumberFormat="1" applyFont="1" applyFill="1" applyBorder="1" applyAlignment="1"/>
    <xf numFmtId="1" fontId="24" fillId="0" borderId="1" xfId="0" applyNumberFormat="1" applyFont="1" applyFill="1" applyBorder="1" applyAlignment="1"/>
    <xf numFmtId="0" fontId="24" fillId="0" borderId="1" xfId="0" applyFont="1" applyFill="1" applyBorder="1" applyAlignment="1">
      <alignment vertical="center"/>
    </xf>
    <xf numFmtId="1" fontId="24" fillId="0" borderId="1" xfId="0" applyNumberFormat="1" applyFont="1" applyFill="1" applyBorder="1" applyAlignment="1">
      <alignment horizontal="center"/>
    </xf>
    <xf numFmtId="0" fontId="24" fillId="0" borderId="1" xfId="0" applyFont="1" applyFill="1" applyBorder="1" applyAlignment="1">
      <alignment horizontal="center" vertical="center"/>
    </xf>
    <xf numFmtId="165" fontId="24" fillId="0" borderId="1" xfId="0" applyNumberFormat="1" applyFont="1" applyFill="1" applyBorder="1" applyAlignment="1">
      <alignment horizontal="center"/>
    </xf>
    <xf numFmtId="166" fontId="24" fillId="0" borderId="1" xfId="0" applyNumberFormat="1" applyFont="1" applyFill="1" applyBorder="1" applyAlignment="1">
      <alignment horizontal="center"/>
    </xf>
    <xf numFmtId="165" fontId="25" fillId="0" borderId="1" xfId="2" applyNumberFormat="1" applyFont="1" applyFill="1" applyBorder="1" applyAlignment="1" applyProtection="1">
      <alignment horizontal="center" vertical="center"/>
    </xf>
    <xf numFmtId="165" fontId="24" fillId="0" borderId="1" xfId="0" applyNumberFormat="1" applyFont="1" applyFill="1" applyBorder="1" applyAlignment="1">
      <alignment horizontal="center" vertical="center"/>
    </xf>
    <xf numFmtId="0" fontId="24" fillId="0" borderId="1" xfId="0" applyFont="1" applyFill="1" applyBorder="1" applyAlignment="1">
      <alignment horizontal="center"/>
    </xf>
    <xf numFmtId="0" fontId="26" fillId="0" borderId="1" xfId="0" applyFont="1" applyFill="1" applyBorder="1" applyAlignment="1">
      <alignment horizontal="center" vertical="center"/>
    </xf>
    <xf numFmtId="0" fontId="26" fillId="0" borderId="1" xfId="0" applyFont="1" applyFill="1" applyBorder="1" applyAlignment="1">
      <alignment vertical="top"/>
    </xf>
    <xf numFmtId="1" fontId="26" fillId="0" borderId="1" xfId="0" applyNumberFormat="1" applyFont="1" applyFill="1" applyBorder="1" applyAlignment="1">
      <alignment horizontal="center"/>
    </xf>
    <xf numFmtId="167" fontId="26" fillId="0" borderId="1" xfId="0" applyNumberFormat="1" applyFont="1" applyFill="1" applyBorder="1" applyAlignment="1">
      <alignment horizontal="center"/>
    </xf>
    <xf numFmtId="0" fontId="26" fillId="0" borderId="1" xfId="0" applyFont="1" applyFill="1" applyBorder="1" applyAlignment="1">
      <alignment horizontal="center"/>
    </xf>
    <xf numFmtId="2" fontId="26" fillId="0" borderId="1" xfId="0" applyNumberFormat="1" applyFont="1" applyFill="1" applyBorder="1" applyAlignment="1">
      <alignment horizontal="center" vertical="center"/>
    </xf>
    <xf numFmtId="169" fontId="26" fillId="0" borderId="1" xfId="0" applyNumberFormat="1" applyFont="1" applyFill="1" applyBorder="1" applyAlignment="1">
      <alignment horizontal="center"/>
    </xf>
    <xf numFmtId="0" fontId="27" fillId="0" borderId="1" xfId="1" applyFont="1" applyFill="1" applyBorder="1" applyAlignment="1">
      <alignment vertical="center"/>
    </xf>
    <xf numFmtId="0" fontId="28" fillId="0" borderId="1" xfId="1" applyFont="1" applyFill="1" applyBorder="1" applyAlignment="1">
      <alignment horizontal="center" vertical="center"/>
    </xf>
    <xf numFmtId="0" fontId="28" fillId="0" borderId="1" xfId="0" applyFont="1" applyFill="1" applyBorder="1" applyAlignment="1">
      <alignment horizontal="center" vertical="top"/>
    </xf>
    <xf numFmtId="2" fontId="28" fillId="0" borderId="1" xfId="0" applyNumberFormat="1" applyFont="1" applyFill="1" applyBorder="1" applyAlignment="1">
      <alignment horizontal="center" vertical="top"/>
    </xf>
    <xf numFmtId="0" fontId="28" fillId="0" borderId="1" xfId="1" applyFont="1" applyFill="1" applyBorder="1" applyAlignment="1">
      <alignment vertical="center"/>
    </xf>
    <xf numFmtId="0" fontId="2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vertical="center"/>
    </xf>
    <xf numFmtId="2" fontId="3" fillId="0" borderId="1" xfId="0" applyNumberFormat="1" applyFont="1" applyFill="1" applyBorder="1" applyAlignment="1">
      <alignment horizontal="center" vertical="center"/>
    </xf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Hyperlink" xfId="2" builtinId="8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rmal 2" xfId="1"/>
    <cellStyle name="Note" xfId="17" builtinId="10" customBuiltin="1"/>
    <cellStyle name="Output" xfId="12" builtinId="21" customBuiltin="1"/>
    <cellStyle name="Title" xfId="3" builtinId="15" customBuiltin="1"/>
    <cellStyle name="Total" xfId="19" builtinId="25" customBuiltin="1"/>
    <cellStyle name="Warning Text" xfId="16" builtinId="11" customBuiltin="1"/>
  </cellStyles>
  <dxfs count="15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298"/>
  <sheetViews>
    <sheetView tabSelected="1" topLeftCell="N1" workbookViewId="0">
      <selection activeCell="R11" sqref="R11"/>
    </sheetView>
  </sheetViews>
  <sheetFormatPr defaultRowHeight="12.75"/>
  <cols>
    <col min="1" max="1" width="5.7109375" style="10" bestFit="1" customWidth="1"/>
    <col min="2" max="2" width="12.5703125" style="10" bestFit="1" customWidth="1"/>
    <col min="3" max="3" width="23.85546875" style="10" customWidth="1"/>
    <col min="4" max="4" width="21.42578125" style="10" customWidth="1"/>
    <col min="5" max="6" width="12.85546875" style="17" customWidth="1"/>
    <col min="7" max="7" width="12.5703125" style="10" bestFit="1" customWidth="1"/>
    <col min="8" max="8" width="35.140625" style="10" bestFit="1" customWidth="1"/>
    <col min="9" max="9" width="20" style="18" bestFit="1" customWidth="1"/>
    <col min="10" max="10" width="24.140625" style="10" bestFit="1" customWidth="1"/>
    <col min="11" max="11" width="17.85546875" style="10" customWidth="1"/>
    <col min="12" max="12" width="30" style="10" customWidth="1"/>
    <col min="13" max="13" width="19.28515625" style="10" customWidth="1"/>
    <col min="14" max="14" width="14.7109375" style="10" customWidth="1"/>
    <col min="15" max="15" width="14.42578125" style="10" bestFit="1" customWidth="1"/>
    <col min="16" max="16" width="37" style="10" bestFit="1" customWidth="1"/>
    <col min="17" max="17" width="31.5703125" style="10" customWidth="1"/>
    <col min="18" max="18" width="14" style="10" bestFit="1" customWidth="1"/>
    <col min="19" max="19" width="25.28515625" style="10" bestFit="1" customWidth="1"/>
    <col min="20" max="20" width="18.5703125" style="10" bestFit="1" customWidth="1"/>
    <col min="21" max="21" width="18.7109375" style="10" bestFit="1" customWidth="1"/>
    <col min="22" max="16384" width="9.140625" style="10"/>
  </cols>
  <sheetData>
    <row r="1" spans="1:21" ht="15">
      <c r="A1" s="5" t="s">
        <v>808</v>
      </c>
      <c r="B1" s="44" t="s">
        <v>833</v>
      </c>
      <c r="C1" s="44" t="s">
        <v>834</v>
      </c>
      <c r="D1" s="44" t="s">
        <v>835</v>
      </c>
      <c r="E1" s="44" t="s">
        <v>342</v>
      </c>
      <c r="F1" s="44" t="s">
        <v>343</v>
      </c>
      <c r="G1" s="44" t="s">
        <v>836</v>
      </c>
      <c r="H1" s="44" t="s">
        <v>811</v>
      </c>
      <c r="I1" s="44" t="s">
        <v>837</v>
      </c>
      <c r="J1" s="44" t="s">
        <v>838</v>
      </c>
      <c r="K1" s="44" t="s">
        <v>839</v>
      </c>
      <c r="L1" s="44" t="s">
        <v>840</v>
      </c>
      <c r="M1" s="44" t="s">
        <v>841</v>
      </c>
      <c r="N1" s="6" t="s">
        <v>817</v>
      </c>
      <c r="O1" s="44" t="s">
        <v>844</v>
      </c>
      <c r="P1" s="44" t="s">
        <v>842</v>
      </c>
      <c r="Q1" s="44" t="s">
        <v>843</v>
      </c>
      <c r="R1" s="44" t="s">
        <v>845</v>
      </c>
      <c r="S1" s="44" t="s">
        <v>846</v>
      </c>
      <c r="T1" s="44" t="s">
        <v>847</v>
      </c>
      <c r="U1" s="44" t="s">
        <v>848</v>
      </c>
    </row>
    <row r="2" spans="1:21">
      <c r="A2" s="9">
        <v>1</v>
      </c>
      <c r="B2" s="9" t="s">
        <v>2</v>
      </c>
      <c r="C2" s="45" t="s">
        <v>825</v>
      </c>
      <c r="D2" s="9" t="s">
        <v>3</v>
      </c>
      <c r="E2" s="12" t="s">
        <v>344</v>
      </c>
      <c r="F2" s="12" t="s">
        <v>345</v>
      </c>
      <c r="G2" s="9" t="s">
        <v>4</v>
      </c>
      <c r="H2" s="9" t="s">
        <v>5</v>
      </c>
      <c r="I2" s="11">
        <v>1021.21749715</v>
      </c>
      <c r="J2" s="11">
        <v>1110.2522466800001</v>
      </c>
      <c r="K2" s="14" t="s">
        <v>826</v>
      </c>
      <c r="L2" s="14">
        <v>57.13</v>
      </c>
      <c r="M2" s="14" t="s">
        <v>827</v>
      </c>
      <c r="N2" s="14">
        <v>9</v>
      </c>
      <c r="O2" s="14">
        <v>5</v>
      </c>
      <c r="P2" s="11">
        <f>I2*2%+O2</f>
        <v>25.424349942999999</v>
      </c>
      <c r="Q2" s="11">
        <v>25.424349942999999</v>
      </c>
      <c r="R2" s="46">
        <v>28.65</v>
      </c>
      <c r="S2" s="13">
        <f>I2*0.012+O2</f>
        <v>17.2546099658</v>
      </c>
      <c r="T2" s="11">
        <f>R2-Q2</f>
        <v>3.2256500569999993</v>
      </c>
      <c r="U2" s="11">
        <f>R2-S2</f>
        <v>11.395390034199998</v>
      </c>
    </row>
    <row r="3" spans="1:21">
      <c r="A3" s="9">
        <v>2</v>
      </c>
      <c r="B3" s="9" t="s">
        <v>6</v>
      </c>
      <c r="C3" s="7" t="s">
        <v>803</v>
      </c>
      <c r="D3" s="1" t="s">
        <v>3</v>
      </c>
      <c r="E3" s="12" t="s">
        <v>346</v>
      </c>
      <c r="F3" s="12" t="s">
        <v>347</v>
      </c>
      <c r="G3" s="3" t="s">
        <v>4</v>
      </c>
      <c r="H3" s="3" t="s">
        <v>5</v>
      </c>
      <c r="I3" s="11">
        <v>557.03022508799995</v>
      </c>
      <c r="J3" s="11">
        <v>651.29716532700002</v>
      </c>
      <c r="K3" s="14" t="s">
        <v>826</v>
      </c>
      <c r="L3" s="14">
        <v>57.13</v>
      </c>
      <c r="M3" s="14" t="s">
        <v>827</v>
      </c>
      <c r="N3" s="14">
        <v>9</v>
      </c>
      <c r="O3" s="14">
        <v>5</v>
      </c>
      <c r="P3" s="11">
        <f t="shared" ref="P3:P66" si="0">I3*2%+O3</f>
        <v>16.140604501759999</v>
      </c>
      <c r="Q3" s="11">
        <v>16.140604501759999</v>
      </c>
      <c r="R3" s="2">
        <v>19.809999999999999</v>
      </c>
      <c r="S3" s="13">
        <f t="shared" ref="S3:S66" si="1">I3*0.012+O3</f>
        <v>11.684362701055999</v>
      </c>
      <c r="T3" s="11">
        <f t="shared" ref="T3:T66" si="2">R3-Q3</f>
        <v>3.6693954982400001</v>
      </c>
      <c r="U3" s="11">
        <f t="shared" ref="U3:U66" si="3">R3-S3</f>
        <v>8.1256372989439996</v>
      </c>
    </row>
    <row r="4" spans="1:21">
      <c r="A4" s="9">
        <v>3</v>
      </c>
      <c r="B4" s="9" t="s">
        <v>7</v>
      </c>
      <c r="C4" s="7" t="s">
        <v>803</v>
      </c>
      <c r="D4" s="1" t="s">
        <v>3</v>
      </c>
      <c r="E4" s="12" t="s">
        <v>348</v>
      </c>
      <c r="F4" s="12" t="s">
        <v>349</v>
      </c>
      <c r="G4" s="3" t="s">
        <v>4</v>
      </c>
      <c r="H4" s="3" t="s">
        <v>5</v>
      </c>
      <c r="I4" s="11">
        <v>557.39076367400003</v>
      </c>
      <c r="J4" s="11">
        <v>638.91489368600003</v>
      </c>
      <c r="K4" s="14" t="s">
        <v>826</v>
      </c>
      <c r="L4" s="14">
        <v>57.13</v>
      </c>
      <c r="M4" s="14" t="s">
        <v>827</v>
      </c>
      <c r="N4" s="14">
        <v>9</v>
      </c>
      <c r="O4" s="14">
        <v>5</v>
      </c>
      <c r="P4" s="11">
        <f t="shared" si="0"/>
        <v>16.147815273479999</v>
      </c>
      <c r="Q4" s="11">
        <v>16.147815273479999</v>
      </c>
      <c r="R4" s="2">
        <v>18.59</v>
      </c>
      <c r="S4" s="13">
        <f t="shared" si="1"/>
        <v>11.688689164088</v>
      </c>
      <c r="T4" s="11">
        <f t="shared" si="2"/>
        <v>2.4421847265200007</v>
      </c>
      <c r="U4" s="11">
        <f t="shared" si="3"/>
        <v>6.9013108359119997</v>
      </c>
    </row>
    <row r="5" spans="1:21">
      <c r="A5" s="9">
        <v>4</v>
      </c>
      <c r="B5" s="9" t="s">
        <v>8</v>
      </c>
      <c r="C5" s="7" t="s">
        <v>803</v>
      </c>
      <c r="D5" s="1" t="s">
        <v>3</v>
      </c>
      <c r="E5" s="12" t="s">
        <v>350</v>
      </c>
      <c r="F5" s="12" t="s">
        <v>351</v>
      </c>
      <c r="G5" s="3" t="s">
        <v>4</v>
      </c>
      <c r="H5" s="3" t="s">
        <v>5</v>
      </c>
      <c r="I5" s="11">
        <v>688.60193635099995</v>
      </c>
      <c r="J5" s="11">
        <v>779.08360773300001</v>
      </c>
      <c r="K5" s="14" t="s">
        <v>826</v>
      </c>
      <c r="L5" s="14">
        <v>57.13</v>
      </c>
      <c r="M5" s="14" t="s">
        <v>827</v>
      </c>
      <c r="N5" s="14">
        <v>9</v>
      </c>
      <c r="O5" s="14">
        <v>5</v>
      </c>
      <c r="P5" s="11">
        <f t="shared" si="0"/>
        <v>18.77203872702</v>
      </c>
      <c r="Q5" s="11">
        <v>18.77203872702</v>
      </c>
      <c r="R5" s="2">
        <v>20.11</v>
      </c>
      <c r="S5" s="13">
        <f t="shared" si="1"/>
        <v>13.263223236211999</v>
      </c>
      <c r="T5" s="11">
        <f t="shared" si="2"/>
        <v>1.3379612729799994</v>
      </c>
      <c r="U5" s="11">
        <f t="shared" si="3"/>
        <v>6.8467767637880002</v>
      </c>
    </row>
    <row r="6" spans="1:21">
      <c r="A6" s="9">
        <v>5</v>
      </c>
      <c r="B6" s="9" t="s">
        <v>9</v>
      </c>
      <c r="C6" s="7" t="s">
        <v>803</v>
      </c>
      <c r="D6" s="1" t="s">
        <v>3</v>
      </c>
      <c r="E6" s="12" t="s">
        <v>352</v>
      </c>
      <c r="F6" s="12" t="s">
        <v>353</v>
      </c>
      <c r="G6" s="3" t="s">
        <v>4</v>
      </c>
      <c r="H6" s="3" t="s">
        <v>5</v>
      </c>
      <c r="I6" s="11">
        <v>948.655362814</v>
      </c>
      <c r="J6" s="11">
        <v>1028.7670977299999</v>
      </c>
      <c r="K6" s="14" t="s">
        <v>826</v>
      </c>
      <c r="L6" s="14">
        <v>57.13</v>
      </c>
      <c r="M6" s="14" t="s">
        <v>827</v>
      </c>
      <c r="N6" s="14">
        <v>9</v>
      </c>
      <c r="O6" s="14">
        <v>5</v>
      </c>
      <c r="P6" s="11">
        <f t="shared" si="0"/>
        <v>23.973107256279999</v>
      </c>
      <c r="Q6" s="11">
        <v>23.973107256279999</v>
      </c>
      <c r="R6" s="2">
        <v>27.43</v>
      </c>
      <c r="S6" s="13">
        <f t="shared" si="1"/>
        <v>16.383864353768001</v>
      </c>
      <c r="T6" s="11">
        <f t="shared" si="2"/>
        <v>3.456892743720001</v>
      </c>
      <c r="U6" s="11">
        <f t="shared" si="3"/>
        <v>11.046135646231999</v>
      </c>
    </row>
    <row r="7" spans="1:21">
      <c r="A7" s="9">
        <v>6</v>
      </c>
      <c r="B7" s="9" t="s">
        <v>10</v>
      </c>
      <c r="C7" s="7" t="s">
        <v>803</v>
      </c>
      <c r="D7" s="1" t="s">
        <v>3</v>
      </c>
      <c r="E7" s="12" t="s">
        <v>354</v>
      </c>
      <c r="F7" s="12" t="s">
        <v>355</v>
      </c>
      <c r="G7" s="3" t="s">
        <v>4</v>
      </c>
      <c r="H7" s="3" t="s">
        <v>5</v>
      </c>
      <c r="I7" s="11">
        <v>1000.34091383</v>
      </c>
      <c r="J7" s="11">
        <v>1082.0877185899999</v>
      </c>
      <c r="K7" s="14" t="s">
        <v>826</v>
      </c>
      <c r="L7" s="14">
        <v>57.13</v>
      </c>
      <c r="M7" s="14" t="s">
        <v>827</v>
      </c>
      <c r="N7" s="14">
        <v>9</v>
      </c>
      <c r="O7" s="14">
        <v>5</v>
      </c>
      <c r="P7" s="11">
        <f t="shared" si="0"/>
        <v>25.006818276600001</v>
      </c>
      <c r="Q7" s="11">
        <v>25.006818276600001</v>
      </c>
      <c r="R7" s="2">
        <v>28.34</v>
      </c>
      <c r="S7" s="13">
        <f t="shared" si="1"/>
        <v>17.00409096596</v>
      </c>
      <c r="T7" s="11">
        <f t="shared" si="2"/>
        <v>3.3331817233999992</v>
      </c>
      <c r="U7" s="11">
        <f t="shared" si="3"/>
        <v>11.33590903404</v>
      </c>
    </row>
    <row r="8" spans="1:21">
      <c r="A8" s="9">
        <v>7</v>
      </c>
      <c r="B8" s="9" t="s">
        <v>11</v>
      </c>
      <c r="C8" s="7" t="s">
        <v>803</v>
      </c>
      <c r="D8" s="1" t="s">
        <v>12</v>
      </c>
      <c r="E8" s="12" t="s">
        <v>356</v>
      </c>
      <c r="F8" s="12" t="s">
        <v>357</v>
      </c>
      <c r="G8" s="3" t="s">
        <v>4</v>
      </c>
      <c r="H8" s="3" t="s">
        <v>13</v>
      </c>
      <c r="I8" s="11">
        <v>470.13048669599999</v>
      </c>
      <c r="J8" s="11">
        <v>564.28681689400003</v>
      </c>
      <c r="K8" s="14" t="s">
        <v>826</v>
      </c>
      <c r="L8" s="14">
        <v>57.13</v>
      </c>
      <c r="M8" s="14" t="s">
        <v>827</v>
      </c>
      <c r="N8" s="14">
        <v>9</v>
      </c>
      <c r="O8" s="14">
        <v>5</v>
      </c>
      <c r="P8" s="11">
        <f t="shared" si="0"/>
        <v>14.40260973392</v>
      </c>
      <c r="Q8" s="11">
        <v>14.40260973392</v>
      </c>
      <c r="R8" s="2">
        <v>15.84</v>
      </c>
      <c r="S8" s="13">
        <f t="shared" si="1"/>
        <v>10.641565840352001</v>
      </c>
      <c r="T8" s="11">
        <f t="shared" si="2"/>
        <v>1.4373902660799995</v>
      </c>
      <c r="U8" s="11">
        <f t="shared" si="3"/>
        <v>5.1984341596479986</v>
      </c>
    </row>
    <row r="9" spans="1:21">
      <c r="A9" s="9">
        <v>8</v>
      </c>
      <c r="B9" s="9" t="s">
        <v>14</v>
      </c>
      <c r="C9" s="7" t="s">
        <v>803</v>
      </c>
      <c r="D9" s="1" t="s">
        <v>3</v>
      </c>
      <c r="E9" s="12" t="s">
        <v>358</v>
      </c>
      <c r="F9" s="12" t="s">
        <v>359</v>
      </c>
      <c r="G9" s="3" t="s">
        <v>4</v>
      </c>
      <c r="H9" s="3" t="s">
        <v>5</v>
      </c>
      <c r="I9" s="11">
        <v>1254.9183333200001</v>
      </c>
      <c r="J9" s="11">
        <v>1340.4736404299999</v>
      </c>
      <c r="K9" s="14" t="s">
        <v>826</v>
      </c>
      <c r="L9" s="14">
        <v>57.13</v>
      </c>
      <c r="M9" s="14" t="s">
        <v>827</v>
      </c>
      <c r="N9" s="14">
        <v>9</v>
      </c>
      <c r="O9" s="14">
        <v>5</v>
      </c>
      <c r="P9" s="11">
        <f t="shared" si="0"/>
        <v>30.098366666400004</v>
      </c>
      <c r="Q9" s="11">
        <v>30.098366666400004</v>
      </c>
      <c r="R9" s="2">
        <v>34.130000000000003</v>
      </c>
      <c r="S9" s="13">
        <f t="shared" si="1"/>
        <v>20.059019999840004</v>
      </c>
      <c r="T9" s="11">
        <f t="shared" si="2"/>
        <v>4.0316333335999985</v>
      </c>
      <c r="U9" s="11">
        <f t="shared" si="3"/>
        <v>14.070980000159999</v>
      </c>
    </row>
    <row r="10" spans="1:21">
      <c r="A10" s="9">
        <v>9</v>
      </c>
      <c r="B10" s="9" t="s">
        <v>15</v>
      </c>
      <c r="C10" s="7" t="s">
        <v>803</v>
      </c>
      <c r="D10" s="1" t="s">
        <v>3</v>
      </c>
      <c r="E10" s="12" t="s">
        <v>360</v>
      </c>
      <c r="F10" s="12" t="s">
        <v>361</v>
      </c>
      <c r="G10" s="3" t="s">
        <v>4</v>
      </c>
      <c r="H10" s="3" t="s">
        <v>5</v>
      </c>
      <c r="I10" s="11">
        <v>578.02820385200005</v>
      </c>
      <c r="J10" s="11">
        <v>667.24270296099996</v>
      </c>
      <c r="K10" s="14" t="s">
        <v>826</v>
      </c>
      <c r="L10" s="14">
        <v>57.13</v>
      </c>
      <c r="M10" s="14" t="s">
        <v>827</v>
      </c>
      <c r="N10" s="14">
        <v>9</v>
      </c>
      <c r="O10" s="14">
        <v>5</v>
      </c>
      <c r="P10" s="11">
        <f t="shared" si="0"/>
        <v>16.560564077039999</v>
      </c>
      <c r="Q10" s="11">
        <v>16.560564077039999</v>
      </c>
      <c r="R10" s="2">
        <v>24.07</v>
      </c>
      <c r="S10" s="13">
        <f t="shared" si="1"/>
        <v>11.936338446224001</v>
      </c>
      <c r="T10" s="11">
        <f t="shared" si="2"/>
        <v>7.5094359229600016</v>
      </c>
      <c r="U10" s="11">
        <f t="shared" si="3"/>
        <v>12.133661553775999</v>
      </c>
    </row>
    <row r="11" spans="1:21">
      <c r="A11" s="9">
        <v>10</v>
      </c>
      <c r="B11" s="9" t="s">
        <v>16</v>
      </c>
      <c r="C11" s="7" t="s">
        <v>803</v>
      </c>
      <c r="D11" s="1" t="s">
        <v>3</v>
      </c>
      <c r="E11" s="12" t="s">
        <v>362</v>
      </c>
      <c r="F11" s="12" t="s">
        <v>363</v>
      </c>
      <c r="G11" s="3" t="s">
        <v>4</v>
      </c>
      <c r="H11" s="3" t="s">
        <v>5</v>
      </c>
      <c r="I11" s="11">
        <v>1050.54070424</v>
      </c>
      <c r="J11" s="11">
        <v>1139.14949015</v>
      </c>
      <c r="K11" s="14" t="s">
        <v>826</v>
      </c>
      <c r="L11" s="14">
        <v>57.13</v>
      </c>
      <c r="M11" s="14" t="s">
        <v>827</v>
      </c>
      <c r="N11" s="14">
        <v>9</v>
      </c>
      <c r="O11" s="14">
        <v>5</v>
      </c>
      <c r="P11" s="11">
        <f t="shared" si="0"/>
        <v>26.0108140848</v>
      </c>
      <c r="Q11" s="11">
        <v>26.0108140848</v>
      </c>
      <c r="R11" s="2">
        <v>27.12</v>
      </c>
      <c r="S11" s="13">
        <f t="shared" si="1"/>
        <v>17.606488450880001</v>
      </c>
      <c r="T11" s="11">
        <f t="shared" si="2"/>
        <v>1.1091859152000012</v>
      </c>
      <c r="U11" s="11">
        <f t="shared" si="3"/>
        <v>9.5135115491200004</v>
      </c>
    </row>
    <row r="12" spans="1:21">
      <c r="A12" s="9">
        <v>11</v>
      </c>
      <c r="B12" s="9" t="s">
        <v>17</v>
      </c>
      <c r="C12" s="7" t="s">
        <v>803</v>
      </c>
      <c r="D12" s="1" t="s">
        <v>3</v>
      </c>
      <c r="E12" s="12" t="s">
        <v>344</v>
      </c>
      <c r="F12" s="12" t="s">
        <v>364</v>
      </c>
      <c r="G12" s="3" t="s">
        <v>4</v>
      </c>
      <c r="H12" s="3" t="s">
        <v>5</v>
      </c>
      <c r="I12" s="11">
        <v>1075.95274199</v>
      </c>
      <c r="J12" s="11">
        <v>1163.56358873</v>
      </c>
      <c r="K12" s="14" t="s">
        <v>826</v>
      </c>
      <c r="L12" s="14">
        <v>57.13</v>
      </c>
      <c r="M12" s="14" t="s">
        <v>827</v>
      </c>
      <c r="N12" s="14">
        <v>9</v>
      </c>
      <c r="O12" s="14">
        <v>5</v>
      </c>
      <c r="P12" s="11">
        <f t="shared" si="0"/>
        <v>26.519054839800003</v>
      </c>
      <c r="Q12" s="11">
        <v>26.519054839800003</v>
      </c>
      <c r="R12" s="2">
        <v>30.78</v>
      </c>
      <c r="S12" s="13">
        <f t="shared" si="1"/>
        <v>17.911432903880002</v>
      </c>
      <c r="T12" s="11">
        <f t="shared" si="2"/>
        <v>4.2609451601999986</v>
      </c>
      <c r="U12" s="11">
        <f t="shared" si="3"/>
        <v>12.86856709612</v>
      </c>
    </row>
    <row r="13" spans="1:21">
      <c r="A13" s="9">
        <v>12</v>
      </c>
      <c r="B13" s="9" t="s">
        <v>18</v>
      </c>
      <c r="C13" s="7" t="s">
        <v>803</v>
      </c>
      <c r="D13" s="1" t="s">
        <v>3</v>
      </c>
      <c r="E13" s="12" t="s">
        <v>365</v>
      </c>
      <c r="F13" s="12" t="s">
        <v>366</v>
      </c>
      <c r="G13" s="3" t="s">
        <v>4</v>
      </c>
      <c r="H13" s="3" t="s">
        <v>5</v>
      </c>
      <c r="I13" s="11">
        <v>419.97702953100003</v>
      </c>
      <c r="J13" s="11">
        <v>505.96443346000001</v>
      </c>
      <c r="K13" s="14" t="s">
        <v>826</v>
      </c>
      <c r="L13" s="14">
        <v>57.13</v>
      </c>
      <c r="M13" s="14" t="s">
        <v>827</v>
      </c>
      <c r="N13" s="14">
        <v>9</v>
      </c>
      <c r="O13" s="14">
        <v>5</v>
      </c>
      <c r="P13" s="11">
        <f t="shared" si="0"/>
        <v>13.399540590620001</v>
      </c>
      <c r="Q13" s="11">
        <v>13.399540590620001</v>
      </c>
      <c r="R13" s="2">
        <v>15.24</v>
      </c>
      <c r="S13" s="13">
        <f t="shared" si="1"/>
        <v>10.039724354372002</v>
      </c>
      <c r="T13" s="11">
        <f t="shared" si="2"/>
        <v>1.8404594093799993</v>
      </c>
      <c r="U13" s="11">
        <f t="shared" si="3"/>
        <v>5.2002756456279986</v>
      </c>
    </row>
    <row r="14" spans="1:21">
      <c r="A14" s="9">
        <v>13</v>
      </c>
      <c r="B14" s="9" t="s">
        <v>19</v>
      </c>
      <c r="C14" s="7" t="s">
        <v>803</v>
      </c>
      <c r="D14" s="1" t="s">
        <v>3</v>
      </c>
      <c r="E14" s="12" t="s">
        <v>367</v>
      </c>
      <c r="F14" s="12" t="s">
        <v>368</v>
      </c>
      <c r="G14" s="3" t="s">
        <v>4</v>
      </c>
      <c r="H14" s="3" t="s">
        <v>5</v>
      </c>
      <c r="I14" s="11">
        <v>362.44443799599998</v>
      </c>
      <c r="J14" s="11">
        <v>457.26400903500002</v>
      </c>
      <c r="K14" s="14" t="s">
        <v>826</v>
      </c>
      <c r="L14" s="14">
        <v>57.13</v>
      </c>
      <c r="M14" s="14" t="s">
        <v>827</v>
      </c>
      <c r="N14" s="14">
        <v>9</v>
      </c>
      <c r="O14" s="14">
        <v>5</v>
      </c>
      <c r="P14" s="11">
        <f t="shared" si="0"/>
        <v>12.24888875992</v>
      </c>
      <c r="Q14" s="11">
        <v>12.24888875992</v>
      </c>
      <c r="R14" s="2">
        <v>15.24</v>
      </c>
      <c r="S14" s="13">
        <f t="shared" si="1"/>
        <v>9.3493332559520006</v>
      </c>
      <c r="T14" s="11">
        <f t="shared" si="2"/>
        <v>2.9911112400800004</v>
      </c>
      <c r="U14" s="11">
        <f t="shared" si="3"/>
        <v>5.8906667440479996</v>
      </c>
    </row>
    <row r="15" spans="1:21">
      <c r="A15" s="9">
        <v>14</v>
      </c>
      <c r="B15" s="9" t="s">
        <v>20</v>
      </c>
      <c r="C15" s="7" t="s">
        <v>803</v>
      </c>
      <c r="D15" s="1" t="s">
        <v>3</v>
      </c>
      <c r="E15" s="12" t="s">
        <v>369</v>
      </c>
      <c r="F15" s="12" t="s">
        <v>370</v>
      </c>
      <c r="G15" s="3" t="s">
        <v>4</v>
      </c>
      <c r="H15" s="3" t="s">
        <v>5</v>
      </c>
      <c r="I15" s="11">
        <v>368.35468717200001</v>
      </c>
      <c r="J15" s="11">
        <v>450.73866107600003</v>
      </c>
      <c r="K15" s="14" t="s">
        <v>826</v>
      </c>
      <c r="L15" s="14">
        <v>57.13</v>
      </c>
      <c r="M15" s="14" t="s">
        <v>827</v>
      </c>
      <c r="N15" s="14">
        <v>9</v>
      </c>
      <c r="O15" s="14">
        <v>5</v>
      </c>
      <c r="P15" s="11">
        <f t="shared" si="0"/>
        <v>12.367093743440002</v>
      </c>
      <c r="Q15" s="11">
        <v>12.367093743440002</v>
      </c>
      <c r="R15" s="2">
        <v>15.84</v>
      </c>
      <c r="S15" s="13">
        <f t="shared" si="1"/>
        <v>9.4202562460639996</v>
      </c>
      <c r="T15" s="11">
        <f t="shared" si="2"/>
        <v>3.4729062565599982</v>
      </c>
      <c r="U15" s="11">
        <f t="shared" si="3"/>
        <v>6.4197437539360003</v>
      </c>
    </row>
    <row r="16" spans="1:21">
      <c r="A16" s="9">
        <v>15</v>
      </c>
      <c r="B16" s="9" t="s">
        <v>21</v>
      </c>
      <c r="C16" s="7" t="s">
        <v>803</v>
      </c>
      <c r="D16" s="1" t="s">
        <v>3</v>
      </c>
      <c r="E16" s="12" t="s">
        <v>362</v>
      </c>
      <c r="F16" s="12" t="s">
        <v>371</v>
      </c>
      <c r="G16" s="3" t="s">
        <v>4</v>
      </c>
      <c r="H16" s="3" t="s">
        <v>5</v>
      </c>
      <c r="I16" s="11">
        <v>1310.4813428499999</v>
      </c>
      <c r="J16" s="11">
        <v>1393.50258899</v>
      </c>
      <c r="K16" s="14" t="s">
        <v>826</v>
      </c>
      <c r="L16" s="14">
        <v>57.13</v>
      </c>
      <c r="M16" s="14" t="s">
        <v>827</v>
      </c>
      <c r="N16" s="14">
        <v>9</v>
      </c>
      <c r="O16" s="14">
        <v>5</v>
      </c>
      <c r="P16" s="11">
        <f t="shared" si="0"/>
        <v>31.209626857</v>
      </c>
      <c r="Q16" s="11">
        <v>31.209626857</v>
      </c>
      <c r="R16" s="2">
        <v>36.270000000000003</v>
      </c>
      <c r="S16" s="13">
        <f t="shared" si="1"/>
        <v>20.725776114199999</v>
      </c>
      <c r="T16" s="11">
        <f t="shared" si="2"/>
        <v>5.0603731430000032</v>
      </c>
      <c r="U16" s="11">
        <f t="shared" si="3"/>
        <v>15.544223885800005</v>
      </c>
    </row>
    <row r="17" spans="1:21">
      <c r="A17" s="9">
        <v>16</v>
      </c>
      <c r="B17" s="9" t="s">
        <v>22</v>
      </c>
      <c r="C17" s="7" t="s">
        <v>803</v>
      </c>
      <c r="D17" s="1" t="s">
        <v>3</v>
      </c>
      <c r="E17" s="12" t="s">
        <v>372</v>
      </c>
      <c r="F17" s="12" t="s">
        <v>373</v>
      </c>
      <c r="G17" s="3" t="s">
        <v>4</v>
      </c>
      <c r="H17" s="3" t="s">
        <v>5</v>
      </c>
      <c r="I17" s="11">
        <v>438.79946681500002</v>
      </c>
      <c r="J17" s="11">
        <v>529.459557786</v>
      </c>
      <c r="K17" s="14" t="s">
        <v>826</v>
      </c>
      <c r="L17" s="14">
        <v>57.13</v>
      </c>
      <c r="M17" s="14" t="s">
        <v>827</v>
      </c>
      <c r="N17" s="14">
        <v>9</v>
      </c>
      <c r="O17" s="14">
        <v>5</v>
      </c>
      <c r="P17" s="11">
        <f t="shared" si="0"/>
        <v>13.7759893363</v>
      </c>
      <c r="Q17" s="11">
        <v>13.7759893363</v>
      </c>
      <c r="R17" s="2">
        <v>15.24</v>
      </c>
      <c r="S17" s="13">
        <f t="shared" si="1"/>
        <v>10.265593601780001</v>
      </c>
      <c r="T17" s="11">
        <f t="shared" si="2"/>
        <v>1.4640106636999999</v>
      </c>
      <c r="U17" s="11">
        <f t="shared" si="3"/>
        <v>4.9744063982199993</v>
      </c>
    </row>
    <row r="18" spans="1:21">
      <c r="A18" s="9">
        <v>17</v>
      </c>
      <c r="B18" s="9" t="s">
        <v>23</v>
      </c>
      <c r="C18" s="7" t="s">
        <v>803</v>
      </c>
      <c r="D18" s="1" t="s">
        <v>3</v>
      </c>
      <c r="E18" s="12" t="s">
        <v>374</v>
      </c>
      <c r="F18" s="12" t="s">
        <v>375</v>
      </c>
      <c r="G18" s="3" t="s">
        <v>4</v>
      </c>
      <c r="H18" s="3" t="s">
        <v>5</v>
      </c>
      <c r="I18" s="11">
        <v>727.06133708000004</v>
      </c>
      <c r="J18" s="11">
        <v>815.65948845900004</v>
      </c>
      <c r="K18" s="14" t="s">
        <v>826</v>
      </c>
      <c r="L18" s="14">
        <v>57.13</v>
      </c>
      <c r="M18" s="14" t="s">
        <v>827</v>
      </c>
      <c r="N18" s="14">
        <v>9</v>
      </c>
      <c r="O18" s="14">
        <v>5</v>
      </c>
      <c r="P18" s="11">
        <f t="shared" si="0"/>
        <v>19.541226741599999</v>
      </c>
      <c r="Q18" s="11">
        <v>19.541226741599999</v>
      </c>
      <c r="R18" s="2">
        <v>25.29</v>
      </c>
      <c r="S18" s="13">
        <f t="shared" si="1"/>
        <v>13.72473604496</v>
      </c>
      <c r="T18" s="11">
        <f t="shared" si="2"/>
        <v>5.7487732584</v>
      </c>
      <c r="U18" s="11">
        <f t="shared" si="3"/>
        <v>11.565263955039999</v>
      </c>
    </row>
    <row r="19" spans="1:21">
      <c r="A19" s="9">
        <v>18</v>
      </c>
      <c r="B19" s="9" t="s">
        <v>24</v>
      </c>
      <c r="C19" s="7" t="s">
        <v>803</v>
      </c>
      <c r="D19" s="1" t="s">
        <v>25</v>
      </c>
      <c r="E19" s="12" t="s">
        <v>369</v>
      </c>
      <c r="F19" s="12" t="s">
        <v>376</v>
      </c>
      <c r="G19" s="3" t="s">
        <v>4</v>
      </c>
      <c r="H19" s="3" t="s">
        <v>5</v>
      </c>
      <c r="I19" s="11">
        <v>157.941939228</v>
      </c>
      <c r="J19" s="11">
        <v>260.87025074799999</v>
      </c>
      <c r="K19" s="14" t="s">
        <v>826</v>
      </c>
      <c r="L19" s="14">
        <v>57.13</v>
      </c>
      <c r="M19" s="14" t="s">
        <v>827</v>
      </c>
      <c r="N19" s="14">
        <v>9</v>
      </c>
      <c r="O19" s="14">
        <v>5</v>
      </c>
      <c r="P19" s="11">
        <f t="shared" si="0"/>
        <v>8.1588387845600003</v>
      </c>
      <c r="Q19" s="11">
        <v>8.1588387845600003</v>
      </c>
      <c r="R19" s="2">
        <v>14.02</v>
      </c>
      <c r="S19" s="13">
        <f t="shared" si="1"/>
        <v>6.895303270736</v>
      </c>
      <c r="T19" s="11">
        <f t="shared" si="2"/>
        <v>5.8611612154399992</v>
      </c>
      <c r="U19" s="11">
        <f t="shared" si="3"/>
        <v>7.1246967292639996</v>
      </c>
    </row>
    <row r="20" spans="1:21">
      <c r="A20" s="9">
        <v>19</v>
      </c>
      <c r="B20" s="9" t="s">
        <v>26</v>
      </c>
      <c r="C20" s="7" t="s">
        <v>803</v>
      </c>
      <c r="D20" s="1" t="s">
        <v>3</v>
      </c>
      <c r="E20" s="12" t="s">
        <v>377</v>
      </c>
      <c r="F20" s="12" t="s">
        <v>378</v>
      </c>
      <c r="G20" s="3" t="s">
        <v>4</v>
      </c>
      <c r="H20" s="3" t="s">
        <v>27</v>
      </c>
      <c r="I20" s="11">
        <v>213.74918183700001</v>
      </c>
      <c r="J20" s="11">
        <v>300.05209761899999</v>
      </c>
      <c r="K20" s="14" t="s">
        <v>826</v>
      </c>
      <c r="L20" s="14">
        <v>57.13</v>
      </c>
      <c r="M20" s="14" t="s">
        <v>827</v>
      </c>
      <c r="N20" s="14">
        <v>9</v>
      </c>
      <c r="O20" s="14">
        <v>5</v>
      </c>
      <c r="P20" s="11">
        <f t="shared" si="0"/>
        <v>9.27498363674</v>
      </c>
      <c r="Q20" s="11">
        <v>9.27498363674</v>
      </c>
      <c r="R20" s="2">
        <v>10.66</v>
      </c>
      <c r="S20" s="13">
        <f t="shared" si="1"/>
        <v>7.5649901820440002</v>
      </c>
      <c r="T20" s="11">
        <f t="shared" si="2"/>
        <v>1.3850163632600001</v>
      </c>
      <c r="U20" s="11">
        <f t="shared" si="3"/>
        <v>3.0950098179559999</v>
      </c>
    </row>
    <row r="21" spans="1:21">
      <c r="A21" s="9">
        <v>20</v>
      </c>
      <c r="B21" s="9" t="s">
        <v>28</v>
      </c>
      <c r="C21" s="7" t="s">
        <v>803</v>
      </c>
      <c r="D21" s="1" t="s">
        <v>3</v>
      </c>
      <c r="E21" s="12" t="s">
        <v>379</v>
      </c>
      <c r="F21" s="12" t="s">
        <v>380</v>
      </c>
      <c r="G21" s="3" t="s">
        <v>4</v>
      </c>
      <c r="H21" s="3" t="s">
        <v>5</v>
      </c>
      <c r="I21" s="11">
        <v>446.52601072499999</v>
      </c>
      <c r="J21" s="11">
        <v>532.89831489100004</v>
      </c>
      <c r="K21" s="14" t="s">
        <v>826</v>
      </c>
      <c r="L21" s="14">
        <v>57.13</v>
      </c>
      <c r="M21" s="14" t="s">
        <v>827</v>
      </c>
      <c r="N21" s="14">
        <v>9</v>
      </c>
      <c r="O21" s="14">
        <v>5</v>
      </c>
      <c r="P21" s="11">
        <f t="shared" si="0"/>
        <v>13.9305202145</v>
      </c>
      <c r="Q21" s="11">
        <v>13.9305202145</v>
      </c>
      <c r="R21" s="2">
        <v>15.24</v>
      </c>
      <c r="S21" s="13">
        <f t="shared" si="1"/>
        <v>10.3583121287</v>
      </c>
      <c r="T21" s="11">
        <f t="shared" si="2"/>
        <v>1.3094797855000007</v>
      </c>
      <c r="U21" s="11">
        <f t="shared" si="3"/>
        <v>4.8816878713000005</v>
      </c>
    </row>
    <row r="22" spans="1:21">
      <c r="A22" s="9">
        <v>21</v>
      </c>
      <c r="B22" s="9" t="s">
        <v>29</v>
      </c>
      <c r="C22" s="7" t="s">
        <v>803</v>
      </c>
      <c r="D22" s="1" t="s">
        <v>30</v>
      </c>
      <c r="E22" s="12" t="s">
        <v>381</v>
      </c>
      <c r="F22" s="12" t="s">
        <v>382</v>
      </c>
      <c r="G22" s="3" t="s">
        <v>4</v>
      </c>
      <c r="H22" s="3" t="s">
        <v>31</v>
      </c>
      <c r="I22" s="11">
        <v>301.09291506099999</v>
      </c>
      <c r="J22" s="11">
        <v>384.38666970399998</v>
      </c>
      <c r="K22" s="14" t="s">
        <v>826</v>
      </c>
      <c r="L22" s="14">
        <v>57.13</v>
      </c>
      <c r="M22" s="14" t="s">
        <v>827</v>
      </c>
      <c r="N22" s="14">
        <v>9</v>
      </c>
      <c r="O22" s="14">
        <v>5</v>
      </c>
      <c r="P22" s="11">
        <f t="shared" si="0"/>
        <v>11.02185830122</v>
      </c>
      <c r="Q22" s="11">
        <v>11.02185830122</v>
      </c>
      <c r="R22" s="2">
        <v>15.54</v>
      </c>
      <c r="S22" s="13">
        <f t="shared" si="1"/>
        <v>8.613114980732</v>
      </c>
      <c r="T22" s="11">
        <f t="shared" si="2"/>
        <v>4.5181416987799992</v>
      </c>
      <c r="U22" s="11">
        <f t="shared" si="3"/>
        <v>6.9268850192679992</v>
      </c>
    </row>
    <row r="23" spans="1:21">
      <c r="A23" s="9">
        <v>22</v>
      </c>
      <c r="B23" s="9" t="s">
        <v>32</v>
      </c>
      <c r="C23" s="7" t="s">
        <v>803</v>
      </c>
      <c r="D23" s="1" t="s">
        <v>25</v>
      </c>
      <c r="E23" s="12" t="s">
        <v>383</v>
      </c>
      <c r="F23" s="12" t="s">
        <v>384</v>
      </c>
      <c r="G23" s="3" t="s">
        <v>4</v>
      </c>
      <c r="H23" s="3" t="s">
        <v>5</v>
      </c>
      <c r="I23" s="11">
        <v>172.572105142</v>
      </c>
      <c r="J23" s="11">
        <v>266.67733080400001</v>
      </c>
      <c r="K23" s="14" t="s">
        <v>826</v>
      </c>
      <c r="L23" s="14">
        <v>57.13</v>
      </c>
      <c r="M23" s="14" t="s">
        <v>827</v>
      </c>
      <c r="N23" s="14">
        <v>9</v>
      </c>
      <c r="O23" s="14">
        <v>5</v>
      </c>
      <c r="P23" s="11">
        <f t="shared" si="0"/>
        <v>8.4514421028399997</v>
      </c>
      <c r="Q23" s="11">
        <v>8.4514421028399997</v>
      </c>
      <c r="R23" s="2">
        <v>13.1</v>
      </c>
      <c r="S23" s="13">
        <f t="shared" si="1"/>
        <v>7.0708652617040002</v>
      </c>
      <c r="T23" s="11">
        <f t="shared" si="2"/>
        <v>4.6485578971599999</v>
      </c>
      <c r="U23" s="11">
        <f t="shared" si="3"/>
        <v>6.0291347382959994</v>
      </c>
    </row>
    <row r="24" spans="1:21">
      <c r="A24" s="9">
        <v>23</v>
      </c>
      <c r="B24" s="9" t="s">
        <v>33</v>
      </c>
      <c r="C24" s="7" t="s">
        <v>803</v>
      </c>
      <c r="D24" s="1" t="s">
        <v>25</v>
      </c>
      <c r="E24" s="12" t="s">
        <v>385</v>
      </c>
      <c r="F24" s="12" t="s">
        <v>386</v>
      </c>
      <c r="G24" s="3" t="s">
        <v>4</v>
      </c>
      <c r="H24" s="3" t="s">
        <v>5</v>
      </c>
      <c r="I24" s="11">
        <v>138.56231876699999</v>
      </c>
      <c r="J24" s="11">
        <v>251.797696984</v>
      </c>
      <c r="K24" s="14" t="s">
        <v>826</v>
      </c>
      <c r="L24" s="14">
        <v>57.13</v>
      </c>
      <c r="M24" s="14" t="s">
        <v>827</v>
      </c>
      <c r="N24" s="14">
        <v>9</v>
      </c>
      <c r="O24" s="14">
        <v>5</v>
      </c>
      <c r="P24" s="11">
        <f t="shared" si="0"/>
        <v>7.7712463753400005</v>
      </c>
      <c r="Q24" s="11">
        <v>7.7712463753400005</v>
      </c>
      <c r="R24" s="2">
        <v>11.88</v>
      </c>
      <c r="S24" s="13">
        <f t="shared" si="1"/>
        <v>6.6627478252039998</v>
      </c>
      <c r="T24" s="11">
        <f t="shared" si="2"/>
        <v>4.1087536246600003</v>
      </c>
      <c r="U24" s="11">
        <f t="shared" si="3"/>
        <v>5.217252174796001</v>
      </c>
    </row>
    <row r="25" spans="1:21">
      <c r="A25" s="9">
        <v>24</v>
      </c>
      <c r="B25" s="9" t="s">
        <v>34</v>
      </c>
      <c r="C25" s="7" t="s">
        <v>803</v>
      </c>
      <c r="D25" s="1" t="s">
        <v>25</v>
      </c>
      <c r="E25" s="12" t="s">
        <v>387</v>
      </c>
      <c r="F25" s="12" t="s">
        <v>388</v>
      </c>
      <c r="G25" s="3" t="s">
        <v>4</v>
      </c>
      <c r="H25" s="3" t="s">
        <v>5</v>
      </c>
      <c r="I25" s="11">
        <v>404.46930173700002</v>
      </c>
      <c r="J25" s="11">
        <v>498.73259356900002</v>
      </c>
      <c r="K25" s="14" t="s">
        <v>826</v>
      </c>
      <c r="L25" s="14">
        <v>57.13</v>
      </c>
      <c r="M25" s="14" t="s">
        <v>827</v>
      </c>
      <c r="N25" s="14">
        <v>9</v>
      </c>
      <c r="O25" s="14">
        <v>5</v>
      </c>
      <c r="P25" s="11">
        <f t="shared" si="0"/>
        <v>13.08938603474</v>
      </c>
      <c r="Q25" s="11">
        <v>13.08938603474</v>
      </c>
      <c r="R25" s="2">
        <v>16.760000000000002</v>
      </c>
      <c r="S25" s="13">
        <f t="shared" si="1"/>
        <v>9.8536316208440002</v>
      </c>
      <c r="T25" s="11">
        <f t="shared" si="2"/>
        <v>3.6706139652600012</v>
      </c>
      <c r="U25" s="11">
        <f t="shared" si="3"/>
        <v>6.9063683791560013</v>
      </c>
    </row>
    <row r="26" spans="1:21">
      <c r="A26" s="9">
        <v>25</v>
      </c>
      <c r="B26" s="9" t="s">
        <v>35</v>
      </c>
      <c r="C26" s="7" t="s">
        <v>803</v>
      </c>
      <c r="D26" s="1" t="s">
        <v>25</v>
      </c>
      <c r="E26" s="12" t="s">
        <v>389</v>
      </c>
      <c r="F26" s="12" t="s">
        <v>390</v>
      </c>
      <c r="G26" s="3" t="s">
        <v>4</v>
      </c>
      <c r="H26" s="3" t="s">
        <v>5</v>
      </c>
      <c r="I26" s="11">
        <v>712.58816970500004</v>
      </c>
      <c r="J26" s="11">
        <v>798.1523469</v>
      </c>
      <c r="K26" s="14" t="s">
        <v>826</v>
      </c>
      <c r="L26" s="14">
        <v>57.13</v>
      </c>
      <c r="M26" s="14" t="s">
        <v>827</v>
      </c>
      <c r="N26" s="14">
        <v>9</v>
      </c>
      <c r="O26" s="14">
        <v>5</v>
      </c>
      <c r="P26" s="11">
        <f t="shared" si="0"/>
        <v>19.251763394100003</v>
      </c>
      <c r="Q26" s="11">
        <v>19.251763394100003</v>
      </c>
      <c r="R26" s="2">
        <v>23.46</v>
      </c>
      <c r="S26" s="13">
        <f t="shared" si="1"/>
        <v>13.551058036460001</v>
      </c>
      <c r="T26" s="11">
        <f t="shared" si="2"/>
        <v>4.208236605899998</v>
      </c>
      <c r="U26" s="11">
        <f t="shared" si="3"/>
        <v>9.9089419635400002</v>
      </c>
    </row>
    <row r="27" spans="1:21">
      <c r="A27" s="9">
        <v>26</v>
      </c>
      <c r="B27" s="9" t="s">
        <v>36</v>
      </c>
      <c r="C27" s="7" t="s">
        <v>803</v>
      </c>
      <c r="D27" s="1" t="s">
        <v>25</v>
      </c>
      <c r="E27" s="12" t="s">
        <v>391</v>
      </c>
      <c r="F27" s="12" t="s">
        <v>392</v>
      </c>
      <c r="G27" s="3" t="s">
        <v>4</v>
      </c>
      <c r="H27" s="3" t="s">
        <v>5</v>
      </c>
      <c r="I27" s="11">
        <v>725.59444954200001</v>
      </c>
      <c r="J27" s="11">
        <v>815.73859358899995</v>
      </c>
      <c r="K27" s="14" t="s">
        <v>826</v>
      </c>
      <c r="L27" s="14">
        <v>57.13</v>
      </c>
      <c r="M27" s="14" t="s">
        <v>827</v>
      </c>
      <c r="N27" s="14">
        <v>9</v>
      </c>
      <c r="O27" s="14">
        <v>5</v>
      </c>
      <c r="P27" s="11">
        <f t="shared" si="0"/>
        <v>19.511888990839999</v>
      </c>
      <c r="Q27" s="11">
        <v>19.511888990839999</v>
      </c>
      <c r="R27" s="2">
        <v>27.12</v>
      </c>
      <c r="S27" s="13">
        <f t="shared" si="1"/>
        <v>13.707133394504</v>
      </c>
      <c r="T27" s="11">
        <f t="shared" si="2"/>
        <v>7.6081110091600017</v>
      </c>
      <c r="U27" s="11">
        <f t="shared" si="3"/>
        <v>13.412866605496001</v>
      </c>
    </row>
    <row r="28" spans="1:21">
      <c r="A28" s="9">
        <v>27</v>
      </c>
      <c r="B28" s="9" t="s">
        <v>37</v>
      </c>
      <c r="C28" s="7" t="s">
        <v>803</v>
      </c>
      <c r="D28" s="1" t="s">
        <v>25</v>
      </c>
      <c r="E28" s="12" t="s">
        <v>393</v>
      </c>
      <c r="F28" s="12" t="s">
        <v>394</v>
      </c>
      <c r="G28" s="3" t="s">
        <v>4</v>
      </c>
      <c r="H28" s="3" t="s">
        <v>5</v>
      </c>
      <c r="I28" s="11">
        <v>133.22285419900001</v>
      </c>
      <c r="J28" s="11">
        <v>249.27895244999999</v>
      </c>
      <c r="K28" s="14" t="s">
        <v>826</v>
      </c>
      <c r="L28" s="14">
        <v>57.13</v>
      </c>
      <c r="M28" s="14" t="s">
        <v>827</v>
      </c>
      <c r="N28" s="14">
        <v>9</v>
      </c>
      <c r="O28" s="14">
        <v>5</v>
      </c>
      <c r="P28" s="11">
        <f t="shared" si="0"/>
        <v>7.6644570839800004</v>
      </c>
      <c r="Q28" s="11">
        <v>7.6644570839800004</v>
      </c>
      <c r="R28" s="2">
        <v>11.88</v>
      </c>
      <c r="S28" s="13">
        <f t="shared" si="1"/>
        <v>6.598674250388</v>
      </c>
      <c r="T28" s="11">
        <f t="shared" si="2"/>
        <v>4.2155429160200004</v>
      </c>
      <c r="U28" s="11">
        <f t="shared" si="3"/>
        <v>5.2813257496120007</v>
      </c>
    </row>
    <row r="29" spans="1:21">
      <c r="A29" s="9">
        <v>28</v>
      </c>
      <c r="B29" s="9" t="s">
        <v>38</v>
      </c>
      <c r="C29" s="7" t="s">
        <v>803</v>
      </c>
      <c r="D29" s="1" t="s">
        <v>25</v>
      </c>
      <c r="E29" s="12" t="s">
        <v>385</v>
      </c>
      <c r="F29" s="12" t="s">
        <v>386</v>
      </c>
      <c r="G29" s="3" t="s">
        <v>4</v>
      </c>
      <c r="H29" s="3" t="s">
        <v>5</v>
      </c>
      <c r="I29" s="11">
        <v>138.56231876699999</v>
      </c>
      <c r="J29" s="11">
        <v>251.797696984</v>
      </c>
      <c r="K29" s="14" t="s">
        <v>826</v>
      </c>
      <c r="L29" s="14">
        <v>57.13</v>
      </c>
      <c r="M29" s="14" t="s">
        <v>827</v>
      </c>
      <c r="N29" s="14">
        <v>9</v>
      </c>
      <c r="O29" s="14">
        <v>5</v>
      </c>
      <c r="P29" s="11">
        <f t="shared" si="0"/>
        <v>7.7712463753400005</v>
      </c>
      <c r="Q29" s="11">
        <v>7.7712463753400005</v>
      </c>
      <c r="R29" s="2">
        <v>12.49</v>
      </c>
      <c r="S29" s="13">
        <f t="shared" si="1"/>
        <v>6.6627478252039998</v>
      </c>
      <c r="T29" s="11">
        <f t="shared" si="2"/>
        <v>4.7187536246599997</v>
      </c>
      <c r="U29" s="11">
        <f t="shared" si="3"/>
        <v>5.8272521747960004</v>
      </c>
    </row>
    <row r="30" spans="1:21">
      <c r="A30" s="9">
        <v>29</v>
      </c>
      <c r="B30" s="9" t="s">
        <v>39</v>
      </c>
      <c r="C30" s="7" t="s">
        <v>803</v>
      </c>
      <c r="D30" s="1" t="s">
        <v>25</v>
      </c>
      <c r="E30" s="12" t="s">
        <v>395</v>
      </c>
      <c r="F30" s="12" t="s">
        <v>396</v>
      </c>
      <c r="G30" s="3" t="s">
        <v>4</v>
      </c>
      <c r="H30" s="3" t="s">
        <v>5</v>
      </c>
      <c r="I30" s="11">
        <v>146.914419756</v>
      </c>
      <c r="J30" s="11">
        <v>256.779710341</v>
      </c>
      <c r="K30" s="14" t="s">
        <v>826</v>
      </c>
      <c r="L30" s="14">
        <v>57.13</v>
      </c>
      <c r="M30" s="14" t="s">
        <v>827</v>
      </c>
      <c r="N30" s="14">
        <v>9</v>
      </c>
      <c r="O30" s="14">
        <v>5</v>
      </c>
      <c r="P30" s="11">
        <f t="shared" si="0"/>
        <v>7.9382883951200007</v>
      </c>
      <c r="Q30" s="11">
        <v>7.9382883951200007</v>
      </c>
      <c r="R30" s="2">
        <v>12.19</v>
      </c>
      <c r="S30" s="13">
        <f t="shared" si="1"/>
        <v>6.7629730370720003</v>
      </c>
      <c r="T30" s="11">
        <f t="shared" si="2"/>
        <v>4.2517116048799988</v>
      </c>
      <c r="U30" s="11">
        <f t="shared" si="3"/>
        <v>5.4270269629279992</v>
      </c>
    </row>
    <row r="31" spans="1:21">
      <c r="A31" s="9">
        <v>30</v>
      </c>
      <c r="B31" s="9" t="s">
        <v>40</v>
      </c>
      <c r="C31" s="7" t="s">
        <v>803</v>
      </c>
      <c r="D31" s="1" t="s">
        <v>25</v>
      </c>
      <c r="E31" s="12" t="s">
        <v>397</v>
      </c>
      <c r="F31" s="12" t="s">
        <v>398</v>
      </c>
      <c r="G31" s="3" t="s">
        <v>4</v>
      </c>
      <c r="H31" s="3" t="s">
        <v>5</v>
      </c>
      <c r="I31" s="11">
        <v>155.16670956799999</v>
      </c>
      <c r="J31" s="11">
        <v>260.21521398900001</v>
      </c>
      <c r="K31" s="14" t="s">
        <v>826</v>
      </c>
      <c r="L31" s="14">
        <v>57.13</v>
      </c>
      <c r="M31" s="14" t="s">
        <v>827</v>
      </c>
      <c r="N31" s="14">
        <v>9</v>
      </c>
      <c r="O31" s="14">
        <v>5</v>
      </c>
      <c r="P31" s="11">
        <f t="shared" si="0"/>
        <v>8.1033341913600001</v>
      </c>
      <c r="Q31" s="11">
        <v>8.1033341913600001</v>
      </c>
      <c r="R31" s="2">
        <v>12.19</v>
      </c>
      <c r="S31" s="13">
        <f t="shared" si="1"/>
        <v>6.8620005148159997</v>
      </c>
      <c r="T31" s="11">
        <f t="shared" si="2"/>
        <v>4.0866658086399994</v>
      </c>
      <c r="U31" s="11">
        <f t="shared" si="3"/>
        <v>5.3279994851839998</v>
      </c>
    </row>
    <row r="32" spans="1:21">
      <c r="A32" s="9">
        <v>31</v>
      </c>
      <c r="B32" s="9" t="s">
        <v>41</v>
      </c>
      <c r="C32" s="7" t="s">
        <v>803</v>
      </c>
      <c r="D32" s="1" t="s">
        <v>25</v>
      </c>
      <c r="E32" s="12" t="s">
        <v>383</v>
      </c>
      <c r="F32" s="12" t="s">
        <v>399</v>
      </c>
      <c r="G32" s="3" t="s">
        <v>4</v>
      </c>
      <c r="H32" s="3" t="s">
        <v>5</v>
      </c>
      <c r="I32" s="11">
        <v>193.021989096</v>
      </c>
      <c r="J32" s="11">
        <v>284.53950688899999</v>
      </c>
      <c r="K32" s="14" t="s">
        <v>826</v>
      </c>
      <c r="L32" s="14">
        <v>57.13</v>
      </c>
      <c r="M32" s="14" t="s">
        <v>827</v>
      </c>
      <c r="N32" s="14">
        <v>9</v>
      </c>
      <c r="O32" s="14">
        <v>5</v>
      </c>
      <c r="P32" s="11">
        <f t="shared" si="0"/>
        <v>8.8604397819200003</v>
      </c>
      <c r="Q32" s="11">
        <v>8.8604397819200003</v>
      </c>
      <c r="R32" s="2">
        <v>12.49</v>
      </c>
      <c r="S32" s="13">
        <f t="shared" si="1"/>
        <v>7.3162638691519994</v>
      </c>
      <c r="T32" s="11">
        <f t="shared" si="2"/>
        <v>3.62956021808</v>
      </c>
      <c r="U32" s="11">
        <f t="shared" si="3"/>
        <v>5.1737361308480008</v>
      </c>
    </row>
    <row r="33" spans="1:21">
      <c r="A33" s="9">
        <v>32</v>
      </c>
      <c r="B33" s="9" t="s">
        <v>42</v>
      </c>
      <c r="C33" s="7" t="s">
        <v>803</v>
      </c>
      <c r="D33" s="1" t="s">
        <v>25</v>
      </c>
      <c r="E33" s="12" t="s">
        <v>400</v>
      </c>
      <c r="F33" s="12" t="s">
        <v>401</v>
      </c>
      <c r="G33" s="3" t="s">
        <v>4</v>
      </c>
      <c r="H33" s="3" t="s">
        <v>5</v>
      </c>
      <c r="I33" s="11">
        <v>231.112976565</v>
      </c>
      <c r="J33" s="11">
        <v>317.258477916</v>
      </c>
      <c r="K33" s="14" t="s">
        <v>826</v>
      </c>
      <c r="L33" s="14">
        <v>57.13</v>
      </c>
      <c r="M33" s="14" t="s">
        <v>827</v>
      </c>
      <c r="N33" s="14">
        <v>9</v>
      </c>
      <c r="O33" s="14">
        <v>5</v>
      </c>
      <c r="P33" s="11">
        <f t="shared" si="0"/>
        <v>9.6222595312999992</v>
      </c>
      <c r="Q33" s="11">
        <v>9.6222595312999992</v>
      </c>
      <c r="R33" s="2">
        <v>12.8</v>
      </c>
      <c r="S33" s="13">
        <f t="shared" si="1"/>
        <v>7.7733557187799995</v>
      </c>
      <c r="T33" s="11">
        <f t="shared" si="2"/>
        <v>3.1777404687000015</v>
      </c>
      <c r="U33" s="11">
        <f t="shared" si="3"/>
        <v>5.0266442812200012</v>
      </c>
    </row>
    <row r="34" spans="1:21">
      <c r="A34" s="9">
        <v>33</v>
      </c>
      <c r="B34" s="9" t="s">
        <v>43</v>
      </c>
      <c r="C34" s="7" t="s">
        <v>803</v>
      </c>
      <c r="D34" s="1" t="s">
        <v>25</v>
      </c>
      <c r="E34" s="12" t="s">
        <v>381</v>
      </c>
      <c r="F34" s="12" t="s">
        <v>402</v>
      </c>
      <c r="G34" s="3" t="s">
        <v>4</v>
      </c>
      <c r="H34" s="3" t="s">
        <v>5</v>
      </c>
      <c r="I34" s="11">
        <v>242.63250679800001</v>
      </c>
      <c r="J34" s="11">
        <v>330.44903502099999</v>
      </c>
      <c r="K34" s="14" t="s">
        <v>826</v>
      </c>
      <c r="L34" s="14">
        <v>57.13</v>
      </c>
      <c r="M34" s="14" t="s">
        <v>827</v>
      </c>
      <c r="N34" s="14">
        <v>9</v>
      </c>
      <c r="O34" s="14">
        <v>5</v>
      </c>
      <c r="P34" s="11">
        <f t="shared" si="0"/>
        <v>9.8526501359600012</v>
      </c>
      <c r="Q34" s="11">
        <v>9.8526501359600012</v>
      </c>
      <c r="R34" s="2">
        <v>14.63</v>
      </c>
      <c r="S34" s="13">
        <f t="shared" si="1"/>
        <v>7.9115900815759996</v>
      </c>
      <c r="T34" s="11">
        <f t="shared" si="2"/>
        <v>4.7773498640399996</v>
      </c>
      <c r="U34" s="11">
        <f t="shared" si="3"/>
        <v>6.7184099184240011</v>
      </c>
    </row>
    <row r="35" spans="1:21">
      <c r="A35" s="9">
        <v>34</v>
      </c>
      <c r="B35" s="9" t="s">
        <v>44</v>
      </c>
      <c r="C35" s="7" t="s">
        <v>804</v>
      </c>
      <c r="D35" s="1" t="s">
        <v>3</v>
      </c>
      <c r="E35" s="12" t="s">
        <v>403</v>
      </c>
      <c r="F35" s="12" t="s">
        <v>404</v>
      </c>
      <c r="G35" s="3" t="s">
        <v>4</v>
      </c>
      <c r="H35" s="3" t="s">
        <v>5</v>
      </c>
      <c r="I35" s="11">
        <v>3798.97230296</v>
      </c>
      <c r="J35" s="11">
        <v>3877.35927851</v>
      </c>
      <c r="K35" s="14" t="s">
        <v>826</v>
      </c>
      <c r="L35" s="14">
        <v>57.13</v>
      </c>
      <c r="M35" s="14" t="s">
        <v>827</v>
      </c>
      <c r="N35" s="12">
        <v>27</v>
      </c>
      <c r="O35" s="14">
        <v>7.13</v>
      </c>
      <c r="P35" s="11">
        <f>60+798.972*2.5%+O35</f>
        <v>87.104299999999995</v>
      </c>
      <c r="Q35" s="11">
        <v>57.13</v>
      </c>
      <c r="R35" s="2">
        <v>59.74</v>
      </c>
      <c r="S35" s="13">
        <f>I35*0.012+O35</f>
        <v>52.717667635520002</v>
      </c>
      <c r="T35" s="11">
        <f>R35-Q35</f>
        <v>2.6099999999999994</v>
      </c>
      <c r="U35" s="11">
        <f t="shared" si="3"/>
        <v>7.0223323644800004</v>
      </c>
    </row>
    <row r="36" spans="1:21">
      <c r="A36" s="9">
        <v>35</v>
      </c>
      <c r="B36" s="9" t="s">
        <v>45</v>
      </c>
      <c r="C36" s="7" t="s">
        <v>804</v>
      </c>
      <c r="D36" s="1" t="s">
        <v>46</v>
      </c>
      <c r="E36" s="12" t="s">
        <v>405</v>
      </c>
      <c r="F36" s="12" t="s">
        <v>406</v>
      </c>
      <c r="G36" s="3" t="s">
        <v>4</v>
      </c>
      <c r="H36" s="3" t="s">
        <v>47</v>
      </c>
      <c r="I36" s="11">
        <v>1924.49524346</v>
      </c>
      <c r="J36" s="11">
        <v>2005.5893832500001</v>
      </c>
      <c r="K36" s="14" t="s">
        <v>826</v>
      </c>
      <c r="L36" s="14">
        <v>57.13</v>
      </c>
      <c r="M36" s="14" t="s">
        <v>827</v>
      </c>
      <c r="N36" s="12">
        <v>27</v>
      </c>
      <c r="O36" s="14">
        <v>7.13</v>
      </c>
      <c r="P36" s="11">
        <f t="shared" si="0"/>
        <v>45.619904869200006</v>
      </c>
      <c r="Q36" s="11">
        <v>45.619904869200006</v>
      </c>
      <c r="R36" s="2">
        <v>61.56</v>
      </c>
      <c r="S36" s="13">
        <f t="shared" si="1"/>
        <v>30.223942921519999</v>
      </c>
      <c r="T36" s="11">
        <f t="shared" si="2"/>
        <v>15.940095130799996</v>
      </c>
      <c r="U36" s="11">
        <f t="shared" si="3"/>
        <v>31.336057078480003</v>
      </c>
    </row>
    <row r="37" spans="1:21">
      <c r="A37" s="9">
        <v>36</v>
      </c>
      <c r="B37" s="9" t="s">
        <v>48</v>
      </c>
      <c r="C37" s="7" t="s">
        <v>804</v>
      </c>
      <c r="D37" s="1" t="s">
        <v>3</v>
      </c>
      <c r="E37" s="12" t="s">
        <v>407</v>
      </c>
      <c r="F37" s="12" t="s">
        <v>408</v>
      </c>
      <c r="G37" s="3" t="s">
        <v>4</v>
      </c>
      <c r="H37" s="3" t="s">
        <v>5</v>
      </c>
      <c r="I37" s="11">
        <v>2052.9391865699999</v>
      </c>
      <c r="J37" s="11">
        <v>2131.7081518099999</v>
      </c>
      <c r="K37" s="14" t="s">
        <v>826</v>
      </c>
      <c r="L37" s="14">
        <v>57.13</v>
      </c>
      <c r="M37" s="14" t="s">
        <v>827</v>
      </c>
      <c r="N37" s="12">
        <v>27</v>
      </c>
      <c r="O37" s="14">
        <v>7.13</v>
      </c>
      <c r="P37" s="11">
        <f t="shared" si="0"/>
        <v>48.188783731400001</v>
      </c>
      <c r="Q37" s="11">
        <v>48.188783731400001</v>
      </c>
      <c r="R37" s="2">
        <v>67.05</v>
      </c>
      <c r="S37" s="13">
        <f t="shared" si="1"/>
        <v>31.765270238839999</v>
      </c>
      <c r="T37" s="11">
        <f t="shared" si="2"/>
        <v>18.861216268599996</v>
      </c>
      <c r="U37" s="11">
        <f t="shared" si="3"/>
        <v>35.284729761159994</v>
      </c>
    </row>
    <row r="38" spans="1:21">
      <c r="A38" s="9">
        <v>37</v>
      </c>
      <c r="B38" s="9" t="s">
        <v>49</v>
      </c>
      <c r="C38" s="7" t="s">
        <v>804</v>
      </c>
      <c r="D38" s="1" t="s">
        <v>3</v>
      </c>
      <c r="E38" s="12" t="s">
        <v>393</v>
      </c>
      <c r="F38" s="12" t="s">
        <v>409</v>
      </c>
      <c r="G38" s="3" t="s">
        <v>4</v>
      </c>
      <c r="H38" s="3" t="s">
        <v>5</v>
      </c>
      <c r="I38" s="11">
        <v>913.80142312099997</v>
      </c>
      <c r="J38" s="11">
        <v>995.35457763299996</v>
      </c>
      <c r="K38" s="14" t="s">
        <v>826</v>
      </c>
      <c r="L38" s="14">
        <v>57.13</v>
      </c>
      <c r="M38" s="14" t="s">
        <v>827</v>
      </c>
      <c r="N38" s="12">
        <v>27</v>
      </c>
      <c r="O38" s="14">
        <v>7.13</v>
      </c>
      <c r="P38" s="11">
        <f t="shared" si="0"/>
        <v>25.40602846242</v>
      </c>
      <c r="Q38" s="11">
        <v>25.40602846242</v>
      </c>
      <c r="R38" s="2">
        <v>25.29</v>
      </c>
      <c r="S38" s="13">
        <f t="shared" si="1"/>
        <v>18.095617077452001</v>
      </c>
      <c r="T38" s="15" t="s">
        <v>828</v>
      </c>
      <c r="U38" s="11">
        <f t="shared" si="3"/>
        <v>7.194382922547998</v>
      </c>
    </row>
    <row r="39" spans="1:21">
      <c r="A39" s="9">
        <v>38</v>
      </c>
      <c r="B39" s="9" t="s">
        <v>50</v>
      </c>
      <c r="C39" s="7" t="s">
        <v>804</v>
      </c>
      <c r="D39" s="1" t="s">
        <v>3</v>
      </c>
      <c r="E39" s="12" t="s">
        <v>410</v>
      </c>
      <c r="F39" s="12" t="s">
        <v>411</v>
      </c>
      <c r="G39" s="3" t="s">
        <v>4</v>
      </c>
      <c r="H39" s="3" t="s">
        <v>5</v>
      </c>
      <c r="I39" s="11">
        <v>348.62657468899999</v>
      </c>
      <c r="J39" s="11">
        <v>436.38087308000001</v>
      </c>
      <c r="K39" s="14" t="s">
        <v>826</v>
      </c>
      <c r="L39" s="14">
        <v>57.13</v>
      </c>
      <c r="M39" s="14" t="s">
        <v>827</v>
      </c>
      <c r="N39" s="12">
        <v>27</v>
      </c>
      <c r="O39" s="14">
        <v>7.13</v>
      </c>
      <c r="P39" s="11">
        <f t="shared" si="0"/>
        <v>14.102531493779999</v>
      </c>
      <c r="Q39" s="11">
        <v>14.102531493779999</v>
      </c>
      <c r="R39" s="2">
        <v>17.98</v>
      </c>
      <c r="S39" s="13">
        <f t="shared" si="1"/>
        <v>11.313518896268</v>
      </c>
      <c r="T39" s="11">
        <f t="shared" si="2"/>
        <v>3.8774685062200014</v>
      </c>
      <c r="U39" s="11">
        <f t="shared" si="3"/>
        <v>6.666481103732</v>
      </c>
    </row>
    <row r="40" spans="1:21">
      <c r="A40" s="9">
        <v>39</v>
      </c>
      <c r="B40" s="9" t="s">
        <v>51</v>
      </c>
      <c r="C40" s="7" t="s">
        <v>804</v>
      </c>
      <c r="D40" s="1" t="s">
        <v>3</v>
      </c>
      <c r="E40" s="12" t="s">
        <v>410</v>
      </c>
      <c r="F40" s="12" t="s">
        <v>412</v>
      </c>
      <c r="G40" s="3" t="s">
        <v>4</v>
      </c>
      <c r="H40" s="3" t="s">
        <v>5</v>
      </c>
      <c r="I40" s="11">
        <v>296.10163227200002</v>
      </c>
      <c r="J40" s="11">
        <v>387.90168180500001</v>
      </c>
      <c r="K40" s="14" t="s">
        <v>826</v>
      </c>
      <c r="L40" s="14">
        <v>57.13</v>
      </c>
      <c r="M40" s="14" t="s">
        <v>827</v>
      </c>
      <c r="N40" s="12">
        <v>27</v>
      </c>
      <c r="O40" s="14">
        <v>7.13</v>
      </c>
      <c r="P40" s="11">
        <f t="shared" si="0"/>
        <v>13.052032645440001</v>
      </c>
      <c r="Q40" s="11">
        <v>13.052032645440001</v>
      </c>
      <c r="R40" s="2">
        <v>25.29</v>
      </c>
      <c r="S40" s="13">
        <f t="shared" si="1"/>
        <v>10.683219587264</v>
      </c>
      <c r="T40" s="11">
        <f t="shared" si="2"/>
        <v>12.237967354559999</v>
      </c>
      <c r="U40" s="11">
        <f t="shared" si="3"/>
        <v>14.606780412735999</v>
      </c>
    </row>
    <row r="41" spans="1:21">
      <c r="A41" s="9">
        <v>40</v>
      </c>
      <c r="B41" s="9" t="s">
        <v>52</v>
      </c>
      <c r="C41" s="7" t="s">
        <v>804</v>
      </c>
      <c r="D41" s="1" t="s">
        <v>3</v>
      </c>
      <c r="E41" s="12" t="s">
        <v>387</v>
      </c>
      <c r="F41" s="12" t="s">
        <v>413</v>
      </c>
      <c r="G41" s="3" t="s">
        <v>4</v>
      </c>
      <c r="H41" s="3" t="s">
        <v>27</v>
      </c>
      <c r="I41" s="11">
        <v>298.46273174700002</v>
      </c>
      <c r="J41" s="11">
        <v>381.158269448</v>
      </c>
      <c r="K41" s="14" t="s">
        <v>826</v>
      </c>
      <c r="L41" s="14">
        <v>57.13</v>
      </c>
      <c r="M41" s="14" t="s">
        <v>827</v>
      </c>
      <c r="N41" s="12">
        <v>27</v>
      </c>
      <c r="O41" s="14">
        <v>7.13</v>
      </c>
      <c r="P41" s="11">
        <f t="shared" si="0"/>
        <v>13.099254634939999</v>
      </c>
      <c r="Q41" s="11">
        <v>13.099254634939999</v>
      </c>
      <c r="R41" s="2">
        <v>20.72</v>
      </c>
      <c r="S41" s="13">
        <f t="shared" si="1"/>
        <v>10.711552780964</v>
      </c>
      <c r="T41" s="11">
        <f t="shared" si="2"/>
        <v>7.6207453650599994</v>
      </c>
      <c r="U41" s="11">
        <f t="shared" si="3"/>
        <v>10.008447219035999</v>
      </c>
    </row>
    <row r="42" spans="1:21">
      <c r="A42" s="9">
        <v>41</v>
      </c>
      <c r="B42" s="9" t="s">
        <v>53</v>
      </c>
      <c r="C42" s="7" t="s">
        <v>804</v>
      </c>
      <c r="D42" s="1" t="s">
        <v>46</v>
      </c>
      <c r="E42" s="12" t="s">
        <v>414</v>
      </c>
      <c r="F42" s="12" t="s">
        <v>415</v>
      </c>
      <c r="G42" s="3" t="s">
        <v>4</v>
      </c>
      <c r="H42" s="3" t="s">
        <v>47</v>
      </c>
      <c r="I42" s="11">
        <v>2817.8682541500002</v>
      </c>
      <c r="J42" s="11">
        <v>2897.3511048</v>
      </c>
      <c r="K42" s="14" t="s">
        <v>826</v>
      </c>
      <c r="L42" s="14">
        <v>57.13</v>
      </c>
      <c r="M42" s="14" t="s">
        <v>827</v>
      </c>
      <c r="N42" s="12">
        <v>27</v>
      </c>
      <c r="O42" s="14">
        <v>7.13</v>
      </c>
      <c r="P42" s="11">
        <f t="shared" si="0"/>
        <v>63.487365083000007</v>
      </c>
      <c r="Q42" s="11">
        <v>57.13</v>
      </c>
      <c r="R42" s="2">
        <v>67.05</v>
      </c>
      <c r="S42" s="13">
        <f t="shared" si="1"/>
        <v>40.944419049800004</v>
      </c>
      <c r="T42" s="11">
        <f t="shared" si="2"/>
        <v>9.9199999999999946</v>
      </c>
      <c r="U42" s="11">
        <f t="shared" si="3"/>
        <v>26.105580950199993</v>
      </c>
    </row>
    <row r="43" spans="1:21">
      <c r="A43" s="9">
        <v>42</v>
      </c>
      <c r="B43" s="9" t="s">
        <v>54</v>
      </c>
      <c r="C43" s="7" t="s">
        <v>804</v>
      </c>
      <c r="D43" s="1" t="s">
        <v>3</v>
      </c>
      <c r="E43" s="12" t="s">
        <v>416</v>
      </c>
      <c r="F43" s="12" t="s">
        <v>417</v>
      </c>
      <c r="G43" s="3" t="s">
        <v>4</v>
      </c>
      <c r="H43" s="3" t="s">
        <v>5</v>
      </c>
      <c r="I43" s="11">
        <v>2536.10667096</v>
      </c>
      <c r="J43" s="11">
        <v>2616.4445457100001</v>
      </c>
      <c r="K43" s="14" t="s">
        <v>826</v>
      </c>
      <c r="L43" s="14">
        <v>57.13</v>
      </c>
      <c r="M43" s="14" t="s">
        <v>827</v>
      </c>
      <c r="N43" s="12">
        <v>27</v>
      </c>
      <c r="O43" s="14">
        <v>7.13</v>
      </c>
      <c r="P43" s="11">
        <f t="shared" si="0"/>
        <v>57.852133419200001</v>
      </c>
      <c r="Q43" s="11">
        <v>57.13</v>
      </c>
      <c r="R43" s="2">
        <v>56.69</v>
      </c>
      <c r="S43" s="13">
        <f t="shared" si="1"/>
        <v>37.563280051520003</v>
      </c>
      <c r="T43" s="11" t="s">
        <v>828</v>
      </c>
      <c r="U43" s="11">
        <f t="shared" si="3"/>
        <v>19.126719948479995</v>
      </c>
    </row>
    <row r="44" spans="1:21">
      <c r="A44" s="9">
        <v>43</v>
      </c>
      <c r="B44" s="9" t="s">
        <v>55</v>
      </c>
      <c r="C44" s="7" t="s">
        <v>804</v>
      </c>
      <c r="D44" s="1" t="s">
        <v>25</v>
      </c>
      <c r="E44" s="12" t="s">
        <v>418</v>
      </c>
      <c r="F44" s="12" t="s">
        <v>419</v>
      </c>
      <c r="G44" s="3" t="s">
        <v>4</v>
      </c>
      <c r="H44" s="3" t="s">
        <v>56</v>
      </c>
      <c r="I44" s="11">
        <v>268.48199666199997</v>
      </c>
      <c r="J44" s="11">
        <v>352.20563805199998</v>
      </c>
      <c r="K44" s="14" t="s">
        <v>826</v>
      </c>
      <c r="L44" s="14">
        <v>57.13</v>
      </c>
      <c r="M44" s="14" t="s">
        <v>827</v>
      </c>
      <c r="N44" s="12">
        <v>27</v>
      </c>
      <c r="O44" s="14">
        <v>7.13</v>
      </c>
      <c r="P44" s="11">
        <f t="shared" si="0"/>
        <v>12.499639933239999</v>
      </c>
      <c r="Q44" s="11">
        <v>12.499639933239999</v>
      </c>
      <c r="R44" s="2">
        <v>22.55</v>
      </c>
      <c r="S44" s="13">
        <f t="shared" si="1"/>
        <v>10.351783959943999</v>
      </c>
      <c r="T44" s="11">
        <f t="shared" si="2"/>
        <v>10.050360066760001</v>
      </c>
      <c r="U44" s="11">
        <f t="shared" si="3"/>
        <v>12.198216040056002</v>
      </c>
    </row>
    <row r="45" spans="1:21">
      <c r="A45" s="9">
        <v>44</v>
      </c>
      <c r="B45" s="9" t="s">
        <v>57</v>
      </c>
      <c r="C45" s="7" t="s">
        <v>804</v>
      </c>
      <c r="D45" s="1" t="s">
        <v>25</v>
      </c>
      <c r="E45" s="12" t="s">
        <v>420</v>
      </c>
      <c r="F45" s="12" t="s">
        <v>421</v>
      </c>
      <c r="G45" s="3" t="s">
        <v>4</v>
      </c>
      <c r="H45" s="3" t="s">
        <v>5</v>
      </c>
      <c r="I45" s="11">
        <v>906.67188763499996</v>
      </c>
      <c r="J45" s="11">
        <v>990.85585982700002</v>
      </c>
      <c r="K45" s="14" t="s">
        <v>826</v>
      </c>
      <c r="L45" s="14">
        <v>57.13</v>
      </c>
      <c r="M45" s="14" t="s">
        <v>827</v>
      </c>
      <c r="N45" s="12">
        <v>27</v>
      </c>
      <c r="O45" s="14">
        <v>7.13</v>
      </c>
      <c r="P45" s="11">
        <f t="shared" si="0"/>
        <v>25.2634377527</v>
      </c>
      <c r="Q45" s="11">
        <v>25.2634377527</v>
      </c>
      <c r="R45" s="2">
        <v>30.48</v>
      </c>
      <c r="S45" s="13">
        <f t="shared" si="1"/>
        <v>18.01006265162</v>
      </c>
      <c r="T45" s="11">
        <f t="shared" si="2"/>
        <v>5.2165622473000006</v>
      </c>
      <c r="U45" s="11">
        <f t="shared" si="3"/>
        <v>12.46993734838</v>
      </c>
    </row>
    <row r="46" spans="1:21">
      <c r="A46" s="9">
        <v>45</v>
      </c>
      <c r="B46" s="9" t="s">
        <v>58</v>
      </c>
      <c r="C46" s="7" t="s">
        <v>804</v>
      </c>
      <c r="D46" s="1" t="s">
        <v>25</v>
      </c>
      <c r="E46" s="12" t="s">
        <v>422</v>
      </c>
      <c r="F46" s="12" t="s">
        <v>423</v>
      </c>
      <c r="G46" s="3" t="s">
        <v>4</v>
      </c>
      <c r="H46" s="3" t="s">
        <v>5</v>
      </c>
      <c r="I46" s="11">
        <v>1665.7818580200001</v>
      </c>
      <c r="J46" s="11">
        <v>1744.5971408600001</v>
      </c>
      <c r="K46" s="14" t="s">
        <v>826</v>
      </c>
      <c r="L46" s="14">
        <v>57.13</v>
      </c>
      <c r="M46" s="14" t="s">
        <v>827</v>
      </c>
      <c r="N46" s="12">
        <v>27</v>
      </c>
      <c r="O46" s="14">
        <v>7.13</v>
      </c>
      <c r="P46" s="11">
        <f t="shared" si="0"/>
        <v>40.445637160400004</v>
      </c>
      <c r="Q46" s="11">
        <v>40.445637160400004</v>
      </c>
      <c r="R46" s="2">
        <v>51.2</v>
      </c>
      <c r="S46" s="13">
        <f t="shared" si="1"/>
        <v>27.119382296240001</v>
      </c>
      <c r="T46" s="11">
        <f t="shared" si="2"/>
        <v>10.754362839599999</v>
      </c>
      <c r="U46" s="11">
        <f t="shared" si="3"/>
        <v>24.080617703760002</v>
      </c>
    </row>
    <row r="47" spans="1:21">
      <c r="A47" s="9">
        <v>46</v>
      </c>
      <c r="B47" s="9" t="s">
        <v>59</v>
      </c>
      <c r="C47" s="7" t="s">
        <v>804</v>
      </c>
      <c r="D47" s="1" t="s">
        <v>25</v>
      </c>
      <c r="E47" s="12" t="s">
        <v>424</v>
      </c>
      <c r="F47" s="12" t="s">
        <v>425</v>
      </c>
      <c r="G47" s="3" t="s">
        <v>4</v>
      </c>
      <c r="H47" s="3" t="s">
        <v>56</v>
      </c>
      <c r="I47" s="11">
        <v>1501.2715436799999</v>
      </c>
      <c r="J47" s="11">
        <v>1580.597992</v>
      </c>
      <c r="K47" s="14" t="s">
        <v>826</v>
      </c>
      <c r="L47" s="14">
        <v>57.13</v>
      </c>
      <c r="M47" s="14" t="s">
        <v>827</v>
      </c>
      <c r="N47" s="12">
        <v>27</v>
      </c>
      <c r="O47" s="14">
        <v>7.13</v>
      </c>
      <c r="P47" s="11">
        <f t="shared" si="0"/>
        <v>37.155430873599997</v>
      </c>
      <c r="Q47" s="11">
        <v>37.155430873599997</v>
      </c>
      <c r="R47" s="2">
        <v>39.01</v>
      </c>
      <c r="S47" s="13">
        <f t="shared" si="1"/>
        <v>25.145258524159999</v>
      </c>
      <c r="T47" s="11">
        <f t="shared" si="2"/>
        <v>1.8545691264000013</v>
      </c>
      <c r="U47" s="11">
        <f t="shared" si="3"/>
        <v>13.864741475839999</v>
      </c>
    </row>
    <row r="48" spans="1:21">
      <c r="A48" s="9">
        <v>47</v>
      </c>
      <c r="B48" s="9" t="s">
        <v>60</v>
      </c>
      <c r="C48" s="7" t="s">
        <v>804</v>
      </c>
      <c r="D48" s="1" t="s">
        <v>25</v>
      </c>
      <c r="E48" s="12" t="s">
        <v>426</v>
      </c>
      <c r="F48" s="12" t="s">
        <v>427</v>
      </c>
      <c r="G48" s="3" t="s">
        <v>4</v>
      </c>
      <c r="H48" s="3" t="s">
        <v>5</v>
      </c>
      <c r="I48" s="11">
        <v>1427.93178311</v>
      </c>
      <c r="J48" s="11">
        <v>1507.5433400300001</v>
      </c>
      <c r="K48" s="14" t="s">
        <v>826</v>
      </c>
      <c r="L48" s="14">
        <v>57.13</v>
      </c>
      <c r="M48" s="14" t="s">
        <v>827</v>
      </c>
      <c r="N48" s="12">
        <v>27</v>
      </c>
      <c r="O48" s="14">
        <v>7.13</v>
      </c>
      <c r="P48" s="11">
        <f t="shared" si="0"/>
        <v>35.688635662199999</v>
      </c>
      <c r="Q48" s="11">
        <v>35.688635662199999</v>
      </c>
      <c r="R48" s="2">
        <v>40.53</v>
      </c>
      <c r="S48" s="13">
        <f t="shared" si="1"/>
        <v>24.265181397319999</v>
      </c>
      <c r="T48" s="11">
        <f t="shared" si="2"/>
        <v>4.8413643378000017</v>
      </c>
      <c r="U48" s="11">
        <f t="shared" si="3"/>
        <v>16.264818602680002</v>
      </c>
    </row>
    <row r="49" spans="1:21">
      <c r="A49" s="9">
        <v>48</v>
      </c>
      <c r="B49" s="9" t="s">
        <v>61</v>
      </c>
      <c r="C49" s="7" t="s">
        <v>804</v>
      </c>
      <c r="D49" s="1" t="s">
        <v>3</v>
      </c>
      <c r="E49" s="12" t="s">
        <v>428</v>
      </c>
      <c r="F49" s="12" t="s">
        <v>429</v>
      </c>
      <c r="G49" s="3" t="s">
        <v>4</v>
      </c>
      <c r="H49" s="3" t="s">
        <v>27</v>
      </c>
      <c r="I49" s="11">
        <v>354.84804502499998</v>
      </c>
      <c r="J49" s="11">
        <v>444.08830376399999</v>
      </c>
      <c r="K49" s="14" t="s">
        <v>826</v>
      </c>
      <c r="L49" s="14">
        <v>57.13</v>
      </c>
      <c r="M49" s="14" t="s">
        <v>827</v>
      </c>
      <c r="N49" s="12">
        <v>27</v>
      </c>
      <c r="O49" s="14">
        <v>7.13</v>
      </c>
      <c r="P49" s="11">
        <f t="shared" si="0"/>
        <v>14.2269609005</v>
      </c>
      <c r="Q49" s="11">
        <v>14.2269609005</v>
      </c>
      <c r="R49" s="2">
        <v>17.670000000000002</v>
      </c>
      <c r="S49" s="13">
        <f t="shared" si="1"/>
        <v>11.3881765403</v>
      </c>
      <c r="T49" s="11">
        <f t="shared" si="2"/>
        <v>3.4430390995000018</v>
      </c>
      <c r="U49" s="11">
        <f t="shared" si="3"/>
        <v>6.2818234597000018</v>
      </c>
    </row>
    <row r="50" spans="1:21">
      <c r="A50" s="9">
        <v>49</v>
      </c>
      <c r="B50" s="9" t="s">
        <v>62</v>
      </c>
      <c r="C50" s="7" t="s">
        <v>804</v>
      </c>
      <c r="D50" s="1" t="s">
        <v>3</v>
      </c>
      <c r="E50" s="12" t="s">
        <v>430</v>
      </c>
      <c r="F50" s="12" t="s">
        <v>431</v>
      </c>
      <c r="G50" s="3" t="s">
        <v>4</v>
      </c>
      <c r="H50" s="3" t="s">
        <v>27</v>
      </c>
      <c r="I50" s="11">
        <v>292.64275108099997</v>
      </c>
      <c r="J50" s="11">
        <v>380.30033161699998</v>
      </c>
      <c r="K50" s="14" t="s">
        <v>826</v>
      </c>
      <c r="L50" s="14">
        <v>57.13</v>
      </c>
      <c r="M50" s="14" t="s">
        <v>827</v>
      </c>
      <c r="N50" s="12">
        <v>27</v>
      </c>
      <c r="O50" s="14">
        <v>7.13</v>
      </c>
      <c r="P50" s="11">
        <f t="shared" si="0"/>
        <v>12.982855021620001</v>
      </c>
      <c r="Q50" s="11">
        <v>12.982855021620001</v>
      </c>
      <c r="R50" s="2">
        <v>23.16</v>
      </c>
      <c r="S50" s="13">
        <f t="shared" si="1"/>
        <v>10.641713012972</v>
      </c>
      <c r="T50" s="11">
        <f t="shared" si="2"/>
        <v>10.177144978379999</v>
      </c>
      <c r="U50" s="11">
        <f t="shared" si="3"/>
        <v>12.518286987028</v>
      </c>
    </row>
    <row r="51" spans="1:21">
      <c r="A51" s="9">
        <v>50</v>
      </c>
      <c r="B51" s="9" t="s">
        <v>63</v>
      </c>
      <c r="C51" s="7" t="s">
        <v>804</v>
      </c>
      <c r="D51" s="1" t="s">
        <v>3</v>
      </c>
      <c r="E51" s="12" t="s">
        <v>356</v>
      </c>
      <c r="F51" s="12" t="s">
        <v>412</v>
      </c>
      <c r="G51" s="3" t="s">
        <v>4</v>
      </c>
      <c r="H51" s="3" t="s">
        <v>27</v>
      </c>
      <c r="I51" s="11">
        <v>295.65141971000003</v>
      </c>
      <c r="J51" s="11">
        <v>384.191459533</v>
      </c>
      <c r="K51" s="14" t="s">
        <v>826</v>
      </c>
      <c r="L51" s="14">
        <v>57.13</v>
      </c>
      <c r="M51" s="14" t="s">
        <v>827</v>
      </c>
      <c r="N51" s="12">
        <v>27</v>
      </c>
      <c r="O51" s="14">
        <v>7.13</v>
      </c>
      <c r="P51" s="11">
        <f t="shared" si="0"/>
        <v>13.0430283942</v>
      </c>
      <c r="Q51" s="11">
        <v>13.0430283942</v>
      </c>
      <c r="R51" s="2">
        <v>23.46</v>
      </c>
      <c r="S51" s="13">
        <f t="shared" si="1"/>
        <v>10.67781703652</v>
      </c>
      <c r="T51" s="11">
        <f t="shared" si="2"/>
        <v>10.416971605800001</v>
      </c>
      <c r="U51" s="11">
        <f t="shared" si="3"/>
        <v>12.78218296348</v>
      </c>
    </row>
    <row r="52" spans="1:21">
      <c r="A52" s="9">
        <v>51</v>
      </c>
      <c r="B52" s="9" t="s">
        <v>64</v>
      </c>
      <c r="C52" s="7" t="s">
        <v>804</v>
      </c>
      <c r="D52" s="1" t="s">
        <v>3</v>
      </c>
      <c r="E52" s="12" t="s">
        <v>432</v>
      </c>
      <c r="F52" s="12" t="s">
        <v>412</v>
      </c>
      <c r="G52" s="3" t="s">
        <v>4</v>
      </c>
      <c r="H52" s="3" t="s">
        <v>27</v>
      </c>
      <c r="I52" s="11">
        <v>295.48862500899997</v>
      </c>
      <c r="J52" s="11">
        <v>380.668649383</v>
      </c>
      <c r="K52" s="14" t="s">
        <v>826</v>
      </c>
      <c r="L52" s="14">
        <v>57.13</v>
      </c>
      <c r="M52" s="14" t="s">
        <v>827</v>
      </c>
      <c r="N52" s="12">
        <v>27</v>
      </c>
      <c r="O52" s="14">
        <v>7.13</v>
      </c>
      <c r="P52" s="11">
        <f t="shared" si="0"/>
        <v>13.03977250018</v>
      </c>
      <c r="Q52" s="11">
        <v>13.03977250018</v>
      </c>
      <c r="R52" s="2">
        <v>21.64</v>
      </c>
      <c r="S52" s="13">
        <f t="shared" si="1"/>
        <v>10.675863500107999</v>
      </c>
      <c r="T52" s="11">
        <f t="shared" si="2"/>
        <v>8.6002274998200008</v>
      </c>
      <c r="U52" s="11">
        <f t="shared" si="3"/>
        <v>10.964136499892001</v>
      </c>
    </row>
    <row r="53" spans="1:21">
      <c r="A53" s="9">
        <v>52</v>
      </c>
      <c r="B53" s="9" t="s">
        <v>65</v>
      </c>
      <c r="C53" s="7" t="s">
        <v>804</v>
      </c>
      <c r="D53" s="1" t="s">
        <v>3</v>
      </c>
      <c r="E53" s="12" t="s">
        <v>433</v>
      </c>
      <c r="F53" s="12" t="s">
        <v>415</v>
      </c>
      <c r="G53" s="3" t="s">
        <v>4</v>
      </c>
      <c r="H53" s="3" t="s">
        <v>27</v>
      </c>
      <c r="I53" s="11">
        <v>2812.7329314600001</v>
      </c>
      <c r="J53" s="11">
        <v>2890.41002789</v>
      </c>
      <c r="K53" s="14" t="s">
        <v>826</v>
      </c>
      <c r="L53" s="14">
        <v>57.13</v>
      </c>
      <c r="M53" s="14" t="s">
        <v>827</v>
      </c>
      <c r="N53" s="12">
        <v>27</v>
      </c>
      <c r="O53" s="14">
        <v>7.13</v>
      </c>
      <c r="P53" s="11">
        <f t="shared" si="0"/>
        <v>63.384658629200004</v>
      </c>
      <c r="Q53" s="14">
        <v>57.13</v>
      </c>
      <c r="R53" s="2">
        <v>60.04</v>
      </c>
      <c r="S53" s="13">
        <f t="shared" si="1"/>
        <v>40.882795177520002</v>
      </c>
      <c r="T53" s="11">
        <f t="shared" si="2"/>
        <v>2.9099999999999966</v>
      </c>
      <c r="U53" s="11">
        <f t="shared" si="3"/>
        <v>19.157204822479997</v>
      </c>
    </row>
    <row r="54" spans="1:21">
      <c r="A54" s="9">
        <v>53</v>
      </c>
      <c r="B54" s="9" t="s">
        <v>66</v>
      </c>
      <c r="C54" s="7" t="s">
        <v>804</v>
      </c>
      <c r="D54" s="1" t="s">
        <v>3</v>
      </c>
      <c r="E54" s="12" t="s">
        <v>434</v>
      </c>
      <c r="F54" s="12" t="s">
        <v>435</v>
      </c>
      <c r="G54" s="3" t="s">
        <v>4</v>
      </c>
      <c r="H54" s="3" t="s">
        <v>27</v>
      </c>
      <c r="I54" s="11">
        <v>2805.9436308600002</v>
      </c>
      <c r="J54" s="11">
        <v>2884.3781001500001</v>
      </c>
      <c r="K54" s="14" t="s">
        <v>826</v>
      </c>
      <c r="L54" s="14">
        <v>57.13</v>
      </c>
      <c r="M54" s="14" t="s">
        <v>827</v>
      </c>
      <c r="N54" s="12">
        <v>27</v>
      </c>
      <c r="O54" s="14">
        <v>7.13</v>
      </c>
      <c r="P54" s="11">
        <f t="shared" si="0"/>
        <v>63.248872617200007</v>
      </c>
      <c r="Q54" s="14">
        <v>57.13</v>
      </c>
      <c r="R54" s="2">
        <v>61.87</v>
      </c>
      <c r="S54" s="13">
        <f t="shared" si="1"/>
        <v>40.801323570320008</v>
      </c>
      <c r="T54" s="11">
        <f t="shared" si="2"/>
        <v>4.7399999999999949</v>
      </c>
      <c r="U54" s="11">
        <f t="shared" si="3"/>
        <v>21.068676429679989</v>
      </c>
    </row>
    <row r="55" spans="1:21">
      <c r="A55" s="9">
        <v>54</v>
      </c>
      <c r="B55" s="9" t="s">
        <v>67</v>
      </c>
      <c r="C55" s="7" t="s">
        <v>804</v>
      </c>
      <c r="D55" s="1" t="s">
        <v>3</v>
      </c>
      <c r="E55" s="12" t="s">
        <v>436</v>
      </c>
      <c r="F55" s="12" t="s">
        <v>437</v>
      </c>
      <c r="G55" s="3" t="s">
        <v>4</v>
      </c>
      <c r="H55" s="3" t="s">
        <v>27</v>
      </c>
      <c r="I55" s="11">
        <v>2818.72541559</v>
      </c>
      <c r="J55" s="11">
        <v>2897.4960824700001</v>
      </c>
      <c r="K55" s="14" t="s">
        <v>826</v>
      </c>
      <c r="L55" s="14">
        <v>57.13</v>
      </c>
      <c r="M55" s="14" t="s">
        <v>827</v>
      </c>
      <c r="N55" s="12">
        <v>27</v>
      </c>
      <c r="O55" s="14">
        <v>7.13</v>
      </c>
      <c r="P55" s="11">
        <f t="shared" si="0"/>
        <v>63.504508311800002</v>
      </c>
      <c r="Q55" s="14">
        <v>57.13</v>
      </c>
      <c r="R55" s="2">
        <v>63.09</v>
      </c>
      <c r="S55" s="13">
        <f t="shared" si="1"/>
        <v>40.954704987080007</v>
      </c>
      <c r="T55" s="11">
        <f t="shared" si="2"/>
        <v>5.9600000000000009</v>
      </c>
      <c r="U55" s="11">
        <f t="shared" si="3"/>
        <v>22.135295012919997</v>
      </c>
    </row>
    <row r="56" spans="1:21">
      <c r="A56" s="9">
        <v>55</v>
      </c>
      <c r="B56" s="9" t="s">
        <v>68</v>
      </c>
      <c r="C56" s="7" t="s">
        <v>804</v>
      </c>
      <c r="D56" s="1" t="s">
        <v>3</v>
      </c>
      <c r="E56" s="12" t="s">
        <v>414</v>
      </c>
      <c r="F56" s="12" t="s">
        <v>438</v>
      </c>
      <c r="G56" s="3" t="s">
        <v>4</v>
      </c>
      <c r="H56" s="3" t="s">
        <v>5</v>
      </c>
      <c r="I56" s="11">
        <v>2797.5962200200001</v>
      </c>
      <c r="J56" s="11">
        <v>2877.2269731000001</v>
      </c>
      <c r="K56" s="14" t="s">
        <v>826</v>
      </c>
      <c r="L56" s="14">
        <v>57.13</v>
      </c>
      <c r="M56" s="14" t="s">
        <v>827</v>
      </c>
      <c r="N56" s="12">
        <v>27</v>
      </c>
      <c r="O56" s="14">
        <v>7.13</v>
      </c>
      <c r="P56" s="11">
        <f t="shared" si="0"/>
        <v>63.081924400400005</v>
      </c>
      <c r="Q56" s="14">
        <v>57.13</v>
      </c>
      <c r="R56" s="2">
        <v>64.92</v>
      </c>
      <c r="S56" s="13">
        <f t="shared" si="1"/>
        <v>40.701154640240006</v>
      </c>
      <c r="T56" s="11">
        <f t="shared" si="2"/>
        <v>7.7899999999999991</v>
      </c>
      <c r="U56" s="11">
        <f t="shared" si="3"/>
        <v>24.218845359759996</v>
      </c>
    </row>
    <row r="57" spans="1:21">
      <c r="A57" s="9">
        <v>56</v>
      </c>
      <c r="B57" s="9" t="s">
        <v>69</v>
      </c>
      <c r="C57" s="7" t="s">
        <v>804</v>
      </c>
      <c r="D57" s="1" t="s">
        <v>3</v>
      </c>
      <c r="E57" s="12" t="s">
        <v>439</v>
      </c>
      <c r="F57" s="12" t="s">
        <v>437</v>
      </c>
      <c r="G57" s="3" t="s">
        <v>4</v>
      </c>
      <c r="H57" s="3" t="s">
        <v>27</v>
      </c>
      <c r="I57" s="11">
        <v>2822.4549723999999</v>
      </c>
      <c r="J57" s="11">
        <v>2902.46737906</v>
      </c>
      <c r="K57" s="14" t="s">
        <v>826</v>
      </c>
      <c r="L57" s="14">
        <v>57.13</v>
      </c>
      <c r="M57" s="14" t="s">
        <v>827</v>
      </c>
      <c r="N57" s="12">
        <v>27</v>
      </c>
      <c r="O57" s="14">
        <v>7.13</v>
      </c>
      <c r="P57" s="11">
        <f t="shared" si="0"/>
        <v>63.579099448000001</v>
      </c>
      <c r="Q57" s="14">
        <v>57.13</v>
      </c>
      <c r="R57" s="2">
        <v>67.05</v>
      </c>
      <c r="S57" s="13">
        <f t="shared" si="1"/>
        <v>40.9994596688</v>
      </c>
      <c r="T57" s="11">
        <f t="shared" si="2"/>
        <v>9.9199999999999946</v>
      </c>
      <c r="U57" s="11">
        <f t="shared" si="3"/>
        <v>26.050540331199997</v>
      </c>
    </row>
    <row r="58" spans="1:21">
      <c r="A58" s="9">
        <v>57</v>
      </c>
      <c r="B58" s="9" t="s">
        <v>70</v>
      </c>
      <c r="C58" s="7" t="s">
        <v>804</v>
      </c>
      <c r="D58" s="1" t="s">
        <v>3</v>
      </c>
      <c r="E58" s="12" t="s">
        <v>440</v>
      </c>
      <c r="F58" s="12" t="s">
        <v>435</v>
      </c>
      <c r="G58" s="3" t="s">
        <v>4</v>
      </c>
      <c r="H58" s="3" t="s">
        <v>27</v>
      </c>
      <c r="I58" s="11">
        <v>2811.30997935</v>
      </c>
      <c r="J58" s="11">
        <v>2891.5462141500002</v>
      </c>
      <c r="K58" s="14" t="s">
        <v>826</v>
      </c>
      <c r="L58" s="14">
        <v>57.13</v>
      </c>
      <c r="M58" s="14" t="s">
        <v>827</v>
      </c>
      <c r="N58" s="12">
        <v>27</v>
      </c>
      <c r="O58" s="14">
        <v>7.13</v>
      </c>
      <c r="P58" s="11">
        <f t="shared" si="0"/>
        <v>63.356199587000006</v>
      </c>
      <c r="Q58" s="14">
        <v>57.13</v>
      </c>
      <c r="R58" s="2">
        <v>66.14</v>
      </c>
      <c r="S58" s="13">
        <f t="shared" si="1"/>
        <v>40.8657197522</v>
      </c>
      <c r="T58" s="11">
        <f t="shared" si="2"/>
        <v>9.009999999999998</v>
      </c>
      <c r="U58" s="11">
        <f t="shared" si="3"/>
        <v>25.2742802478</v>
      </c>
    </row>
    <row r="59" spans="1:21">
      <c r="A59" s="9">
        <v>58</v>
      </c>
      <c r="B59" s="9" t="s">
        <v>71</v>
      </c>
      <c r="C59" s="7" t="s">
        <v>804</v>
      </c>
      <c r="D59" s="1" t="s">
        <v>3</v>
      </c>
      <c r="E59" s="12" t="s">
        <v>441</v>
      </c>
      <c r="F59" s="12" t="s">
        <v>442</v>
      </c>
      <c r="G59" s="3" t="s">
        <v>4</v>
      </c>
      <c r="H59" s="3" t="s">
        <v>27</v>
      </c>
      <c r="I59" s="11">
        <v>2815.5201002700001</v>
      </c>
      <c r="J59" s="11">
        <v>2896.1467514199999</v>
      </c>
      <c r="K59" s="14" t="s">
        <v>826</v>
      </c>
      <c r="L59" s="14">
        <v>57.13</v>
      </c>
      <c r="M59" s="14" t="s">
        <v>827</v>
      </c>
      <c r="N59" s="12">
        <v>27</v>
      </c>
      <c r="O59" s="14">
        <v>7.13</v>
      </c>
      <c r="P59" s="11">
        <f t="shared" si="0"/>
        <v>63.440402005400003</v>
      </c>
      <c r="Q59" s="14">
        <v>57.13</v>
      </c>
      <c r="R59" s="2">
        <v>66.44</v>
      </c>
      <c r="S59" s="13">
        <f t="shared" si="1"/>
        <v>40.916241203240006</v>
      </c>
      <c r="T59" s="11">
        <f t="shared" si="2"/>
        <v>9.3099999999999952</v>
      </c>
      <c r="U59" s="11">
        <f t="shared" si="3"/>
        <v>25.523758796759992</v>
      </c>
    </row>
    <row r="60" spans="1:21">
      <c r="A60" s="9">
        <v>59</v>
      </c>
      <c r="B60" s="9" t="s">
        <v>72</v>
      </c>
      <c r="C60" s="7" t="s">
        <v>804</v>
      </c>
      <c r="D60" s="1" t="s">
        <v>3</v>
      </c>
      <c r="E60" s="12" t="s">
        <v>426</v>
      </c>
      <c r="F60" s="12" t="s">
        <v>443</v>
      </c>
      <c r="G60" s="3" t="s">
        <v>4</v>
      </c>
      <c r="H60" s="3" t="s">
        <v>27</v>
      </c>
      <c r="I60" s="11">
        <v>1494.9307120999999</v>
      </c>
      <c r="J60" s="11">
        <v>1573.80297071</v>
      </c>
      <c r="K60" s="14" t="s">
        <v>826</v>
      </c>
      <c r="L60" s="14">
        <v>57.13</v>
      </c>
      <c r="M60" s="14" t="s">
        <v>827</v>
      </c>
      <c r="N60" s="12">
        <v>27</v>
      </c>
      <c r="O60" s="14">
        <v>7.13</v>
      </c>
      <c r="P60" s="11">
        <f t="shared" si="0"/>
        <v>37.028614242000003</v>
      </c>
      <c r="Q60" s="11">
        <v>37.028614242000003</v>
      </c>
      <c r="R60" s="2">
        <v>39.619999999999997</v>
      </c>
      <c r="S60" s="13">
        <f t="shared" si="1"/>
        <v>25.0691685452</v>
      </c>
      <c r="T60" s="11">
        <f t="shared" si="2"/>
        <v>2.5913857579999942</v>
      </c>
      <c r="U60" s="11">
        <f t="shared" si="3"/>
        <v>14.550831454799997</v>
      </c>
    </row>
    <row r="61" spans="1:21">
      <c r="A61" s="9">
        <v>60</v>
      </c>
      <c r="B61" s="9" t="s">
        <v>73</v>
      </c>
      <c r="C61" s="7" t="s">
        <v>804</v>
      </c>
      <c r="D61" s="1" t="s">
        <v>74</v>
      </c>
      <c r="E61" s="12" t="s">
        <v>444</v>
      </c>
      <c r="F61" s="12" t="s">
        <v>445</v>
      </c>
      <c r="G61" s="3" t="s">
        <v>4</v>
      </c>
      <c r="H61" s="3" t="s">
        <v>75</v>
      </c>
      <c r="I61" s="11">
        <v>941.21754282300003</v>
      </c>
      <c r="J61" s="11">
        <v>1022.85847527</v>
      </c>
      <c r="K61" s="14" t="s">
        <v>826</v>
      </c>
      <c r="L61" s="14">
        <v>57.13</v>
      </c>
      <c r="M61" s="14" t="s">
        <v>827</v>
      </c>
      <c r="N61" s="12">
        <v>27</v>
      </c>
      <c r="O61" s="14">
        <v>7.13</v>
      </c>
      <c r="P61" s="11">
        <f t="shared" si="0"/>
        <v>25.95435085646</v>
      </c>
      <c r="Q61" s="11">
        <v>25.95435085646</v>
      </c>
      <c r="R61" s="2">
        <v>37.49</v>
      </c>
      <c r="S61" s="13">
        <f t="shared" si="1"/>
        <v>18.424610513876001</v>
      </c>
      <c r="T61" s="11">
        <f t="shared" si="2"/>
        <v>11.535649143540002</v>
      </c>
      <c r="U61" s="11">
        <f t="shared" si="3"/>
        <v>19.065389486124001</v>
      </c>
    </row>
    <row r="62" spans="1:21">
      <c r="A62" s="9">
        <v>61</v>
      </c>
      <c r="B62" s="9" t="s">
        <v>76</v>
      </c>
      <c r="C62" s="7" t="s">
        <v>804</v>
      </c>
      <c r="D62" s="1" t="s">
        <v>3</v>
      </c>
      <c r="E62" s="12" t="s">
        <v>446</v>
      </c>
      <c r="F62" s="12" t="s">
        <v>447</v>
      </c>
      <c r="G62" s="3" t="s">
        <v>4</v>
      </c>
      <c r="H62" s="3" t="s">
        <v>77</v>
      </c>
      <c r="I62" s="11">
        <v>996.36808319099998</v>
      </c>
      <c r="J62" s="11">
        <v>1079.8720149000001</v>
      </c>
      <c r="K62" s="14" t="s">
        <v>826</v>
      </c>
      <c r="L62" s="14">
        <v>57.13</v>
      </c>
      <c r="M62" s="14" t="s">
        <v>827</v>
      </c>
      <c r="N62" s="12">
        <v>27</v>
      </c>
      <c r="O62" s="14">
        <v>7.13</v>
      </c>
      <c r="P62" s="11">
        <f t="shared" si="0"/>
        <v>27.05736166382</v>
      </c>
      <c r="Q62" s="11">
        <v>27.05736166382</v>
      </c>
      <c r="R62" s="2">
        <v>46.02</v>
      </c>
      <c r="S62" s="13">
        <f t="shared" si="1"/>
        <v>19.086416998291998</v>
      </c>
      <c r="T62" s="11">
        <f t="shared" si="2"/>
        <v>18.962638336180003</v>
      </c>
      <c r="U62" s="11">
        <f t="shared" si="3"/>
        <v>26.933583001708005</v>
      </c>
    </row>
    <row r="63" spans="1:21">
      <c r="A63" s="9">
        <v>62</v>
      </c>
      <c r="B63" s="9" t="s">
        <v>78</v>
      </c>
      <c r="C63" s="7" t="s">
        <v>804</v>
      </c>
      <c r="D63" s="1" t="s">
        <v>46</v>
      </c>
      <c r="E63" s="12" t="s">
        <v>448</v>
      </c>
      <c r="F63" s="12" t="s">
        <v>449</v>
      </c>
      <c r="G63" s="3" t="s">
        <v>4</v>
      </c>
      <c r="H63" s="3" t="s">
        <v>47</v>
      </c>
      <c r="I63" s="11">
        <v>456.54356003200002</v>
      </c>
      <c r="J63" s="11">
        <v>537.57327050799995</v>
      </c>
      <c r="K63" s="14" t="s">
        <v>826</v>
      </c>
      <c r="L63" s="14">
        <v>57.13</v>
      </c>
      <c r="M63" s="14" t="s">
        <v>827</v>
      </c>
      <c r="N63" s="12">
        <v>27</v>
      </c>
      <c r="O63" s="14">
        <v>7.13</v>
      </c>
      <c r="P63" s="11">
        <f t="shared" si="0"/>
        <v>16.26087120064</v>
      </c>
      <c r="Q63" s="11">
        <v>16.26087120064</v>
      </c>
      <c r="R63" s="2">
        <v>26.51</v>
      </c>
      <c r="S63" s="13">
        <f t="shared" si="1"/>
        <v>12.608522720384</v>
      </c>
      <c r="T63" s="11">
        <f t="shared" si="2"/>
        <v>10.249128799360001</v>
      </c>
      <c r="U63" s="11">
        <f t="shared" si="3"/>
        <v>13.901477279616001</v>
      </c>
    </row>
    <row r="64" spans="1:21">
      <c r="A64" s="9">
        <v>63</v>
      </c>
      <c r="B64" s="9" t="s">
        <v>79</v>
      </c>
      <c r="C64" s="7" t="s">
        <v>804</v>
      </c>
      <c r="D64" s="1" t="s">
        <v>46</v>
      </c>
      <c r="E64" s="12" t="s">
        <v>356</v>
      </c>
      <c r="F64" s="12" t="s">
        <v>450</v>
      </c>
      <c r="G64" s="3" t="s">
        <v>4</v>
      </c>
      <c r="H64" s="3" t="s">
        <v>47</v>
      </c>
      <c r="I64" s="11">
        <v>386.23222761199997</v>
      </c>
      <c r="J64" s="11">
        <v>468.900586782</v>
      </c>
      <c r="K64" s="14" t="s">
        <v>826</v>
      </c>
      <c r="L64" s="14">
        <v>57.13</v>
      </c>
      <c r="M64" s="14" t="s">
        <v>827</v>
      </c>
      <c r="N64" s="12">
        <v>27</v>
      </c>
      <c r="O64" s="14">
        <v>7.13</v>
      </c>
      <c r="P64" s="11">
        <f t="shared" si="0"/>
        <v>14.85464455224</v>
      </c>
      <c r="Q64" s="11">
        <v>14.85464455224</v>
      </c>
      <c r="R64" s="2">
        <v>21.03</v>
      </c>
      <c r="S64" s="13">
        <f t="shared" si="1"/>
        <v>11.764786731344</v>
      </c>
      <c r="T64" s="11">
        <f t="shared" si="2"/>
        <v>6.1753554477600012</v>
      </c>
      <c r="U64" s="11">
        <f t="shared" si="3"/>
        <v>9.2652132686560016</v>
      </c>
    </row>
    <row r="65" spans="1:21">
      <c r="A65" s="9">
        <v>64</v>
      </c>
      <c r="B65" s="9" t="s">
        <v>80</v>
      </c>
      <c r="C65" s="7" t="s">
        <v>804</v>
      </c>
      <c r="D65" s="1" t="s">
        <v>25</v>
      </c>
      <c r="E65" s="12" t="s">
        <v>451</v>
      </c>
      <c r="F65" s="12" t="s">
        <v>452</v>
      </c>
      <c r="G65" s="3" t="s">
        <v>4</v>
      </c>
      <c r="H65" s="3" t="s">
        <v>5</v>
      </c>
      <c r="I65" s="11">
        <v>1404.11085329</v>
      </c>
      <c r="J65" s="11">
        <v>1483.4464947399999</v>
      </c>
      <c r="K65" s="14" t="s">
        <v>826</v>
      </c>
      <c r="L65" s="14">
        <v>57.13</v>
      </c>
      <c r="M65" s="14" t="s">
        <v>827</v>
      </c>
      <c r="N65" s="12">
        <v>27</v>
      </c>
      <c r="O65" s="14">
        <v>7.13</v>
      </c>
      <c r="P65" s="11">
        <f t="shared" si="0"/>
        <v>35.212217065800004</v>
      </c>
      <c r="Q65" s="11">
        <v>35.212217065800004</v>
      </c>
      <c r="R65" s="2">
        <v>34.44</v>
      </c>
      <c r="S65" s="13">
        <f t="shared" si="1"/>
        <v>23.979330239479999</v>
      </c>
      <c r="T65" s="11" t="s">
        <v>828</v>
      </c>
      <c r="U65" s="11">
        <f t="shared" si="3"/>
        <v>10.460669760519998</v>
      </c>
    </row>
    <row r="66" spans="1:21">
      <c r="A66" s="9">
        <v>65</v>
      </c>
      <c r="B66" s="9" t="s">
        <v>81</v>
      </c>
      <c r="C66" s="7" t="s">
        <v>804</v>
      </c>
      <c r="D66" s="1" t="s">
        <v>25</v>
      </c>
      <c r="E66" s="12" t="s">
        <v>453</v>
      </c>
      <c r="F66" s="12" t="s">
        <v>454</v>
      </c>
      <c r="G66" s="3" t="s">
        <v>4</v>
      </c>
      <c r="H66" s="3" t="s">
        <v>5</v>
      </c>
      <c r="I66" s="11">
        <v>1791.73146544</v>
      </c>
      <c r="J66" s="11">
        <v>1871.58894373</v>
      </c>
      <c r="K66" s="14" t="s">
        <v>826</v>
      </c>
      <c r="L66" s="14">
        <v>57.13</v>
      </c>
      <c r="M66" s="14" t="s">
        <v>827</v>
      </c>
      <c r="N66" s="12">
        <v>27</v>
      </c>
      <c r="O66" s="14">
        <v>7.13</v>
      </c>
      <c r="P66" s="11">
        <f t="shared" si="0"/>
        <v>42.964629308799999</v>
      </c>
      <c r="Q66" s="11">
        <v>42.964629308799999</v>
      </c>
      <c r="R66" s="2">
        <v>62.78</v>
      </c>
      <c r="S66" s="13">
        <f t="shared" si="1"/>
        <v>28.630777585280001</v>
      </c>
      <c r="T66" s="11">
        <f t="shared" si="2"/>
        <v>19.815370691200002</v>
      </c>
      <c r="U66" s="11">
        <f t="shared" si="3"/>
        <v>34.149222414720001</v>
      </c>
    </row>
    <row r="67" spans="1:21">
      <c r="A67" s="9">
        <v>66</v>
      </c>
      <c r="B67" s="9" t="s">
        <v>82</v>
      </c>
      <c r="C67" s="7" t="s">
        <v>804</v>
      </c>
      <c r="D67" s="1" t="s">
        <v>25</v>
      </c>
      <c r="E67" s="12" t="s">
        <v>432</v>
      </c>
      <c r="F67" s="12" t="s">
        <v>455</v>
      </c>
      <c r="G67" s="3" t="s">
        <v>4</v>
      </c>
      <c r="H67" s="3" t="s">
        <v>5</v>
      </c>
      <c r="I67" s="11">
        <v>301.33501212800002</v>
      </c>
      <c r="J67" s="11">
        <v>386.102630401</v>
      </c>
      <c r="K67" s="14" t="s">
        <v>826</v>
      </c>
      <c r="L67" s="14">
        <v>57.13</v>
      </c>
      <c r="M67" s="14" t="s">
        <v>827</v>
      </c>
      <c r="N67" s="12">
        <v>27</v>
      </c>
      <c r="O67" s="14">
        <v>7.13</v>
      </c>
      <c r="P67" s="11">
        <f t="shared" ref="P67:P79" si="4">I67*2%+O67</f>
        <v>13.156700242559999</v>
      </c>
      <c r="Q67" s="11">
        <v>13.156700242559999</v>
      </c>
      <c r="R67" s="2">
        <v>24.07</v>
      </c>
      <c r="S67" s="13">
        <f t="shared" ref="S67:S130" si="5">I67*0.012+O67</f>
        <v>10.746020145536001</v>
      </c>
      <c r="T67" s="11">
        <f t="shared" ref="T67:T130" si="6">R67-Q67</f>
        <v>10.913299757440001</v>
      </c>
      <c r="U67" s="11">
        <f t="shared" ref="U67:U130" si="7">R67-S67</f>
        <v>13.323979854464</v>
      </c>
    </row>
    <row r="68" spans="1:21">
      <c r="A68" s="9">
        <v>67</v>
      </c>
      <c r="B68" s="9" t="s">
        <v>83</v>
      </c>
      <c r="C68" s="7" t="s">
        <v>804</v>
      </c>
      <c r="D68" s="1" t="s">
        <v>25</v>
      </c>
      <c r="E68" s="12" t="s">
        <v>456</v>
      </c>
      <c r="F68" s="12" t="s">
        <v>457</v>
      </c>
      <c r="G68" s="3" t="s">
        <v>4</v>
      </c>
      <c r="H68" s="3" t="s">
        <v>5</v>
      </c>
      <c r="I68" s="11">
        <v>289.76985740399999</v>
      </c>
      <c r="J68" s="11">
        <v>371.86836721700001</v>
      </c>
      <c r="K68" s="14" t="s">
        <v>826</v>
      </c>
      <c r="L68" s="14">
        <v>57.13</v>
      </c>
      <c r="M68" s="14" t="s">
        <v>827</v>
      </c>
      <c r="N68" s="12">
        <v>27</v>
      </c>
      <c r="O68" s="14">
        <v>7.13</v>
      </c>
      <c r="P68" s="11">
        <f t="shared" si="4"/>
        <v>12.92539714808</v>
      </c>
      <c r="Q68" s="11">
        <v>12.92539714808</v>
      </c>
      <c r="R68" s="2">
        <v>23.77</v>
      </c>
      <c r="S68" s="13">
        <f t="shared" si="5"/>
        <v>10.607238288848</v>
      </c>
      <c r="T68" s="11">
        <f t="shared" si="6"/>
        <v>10.84460285192</v>
      </c>
      <c r="U68" s="11">
        <f t="shared" si="7"/>
        <v>13.162761711151999</v>
      </c>
    </row>
    <row r="69" spans="1:21">
      <c r="A69" s="9">
        <v>68</v>
      </c>
      <c r="B69" s="9" t="s">
        <v>84</v>
      </c>
      <c r="C69" s="8" t="s">
        <v>85</v>
      </c>
      <c r="D69" s="1" t="s">
        <v>46</v>
      </c>
      <c r="E69" s="12" t="s">
        <v>458</v>
      </c>
      <c r="F69" s="12" t="s">
        <v>459</v>
      </c>
      <c r="G69" s="3" t="s">
        <v>4</v>
      </c>
      <c r="H69" s="3" t="s">
        <v>47</v>
      </c>
      <c r="I69" s="11">
        <v>230.98679946199999</v>
      </c>
      <c r="J69" s="11">
        <v>342.40364172099999</v>
      </c>
      <c r="K69" s="14" t="s">
        <v>826</v>
      </c>
      <c r="L69" s="14">
        <v>57.13</v>
      </c>
      <c r="M69" s="14" t="s">
        <v>827</v>
      </c>
      <c r="N69" s="12">
        <v>9</v>
      </c>
      <c r="O69" s="14">
        <v>5</v>
      </c>
      <c r="P69" s="11">
        <f t="shared" si="4"/>
        <v>9.6197359892399987</v>
      </c>
      <c r="Q69" s="11">
        <v>9.6197359892399987</v>
      </c>
      <c r="R69" s="2">
        <v>12.8</v>
      </c>
      <c r="S69" s="13">
        <f t="shared" si="5"/>
        <v>7.7718415935439999</v>
      </c>
      <c r="T69" s="11">
        <f t="shared" si="6"/>
        <v>3.180264010760002</v>
      </c>
      <c r="U69" s="11">
        <f t="shared" si="7"/>
        <v>5.0281584064560008</v>
      </c>
    </row>
    <row r="70" spans="1:21">
      <c r="A70" s="9">
        <v>69</v>
      </c>
      <c r="B70" s="9" t="s">
        <v>86</v>
      </c>
      <c r="C70" s="8" t="s">
        <v>85</v>
      </c>
      <c r="D70" s="1" t="s">
        <v>3</v>
      </c>
      <c r="E70" s="12" t="s">
        <v>460</v>
      </c>
      <c r="F70" s="12" t="s">
        <v>461</v>
      </c>
      <c r="G70" s="3" t="s">
        <v>4</v>
      </c>
      <c r="H70" s="3" t="s">
        <v>5</v>
      </c>
      <c r="I70" s="11">
        <v>354.898420386</v>
      </c>
      <c r="J70" s="11">
        <v>457.44108778200001</v>
      </c>
      <c r="K70" s="14" t="s">
        <v>826</v>
      </c>
      <c r="L70" s="14">
        <v>57.13</v>
      </c>
      <c r="M70" s="14" t="s">
        <v>827</v>
      </c>
      <c r="N70" s="12">
        <v>9</v>
      </c>
      <c r="O70" s="14">
        <v>5</v>
      </c>
      <c r="P70" s="11">
        <f t="shared" si="4"/>
        <v>12.09796840772</v>
      </c>
      <c r="Q70" s="11">
        <v>12.09796840772</v>
      </c>
      <c r="R70" s="2">
        <v>16.149999999999999</v>
      </c>
      <c r="S70" s="13">
        <f t="shared" si="5"/>
        <v>9.2587810446320002</v>
      </c>
      <c r="T70" s="11">
        <f t="shared" si="6"/>
        <v>4.0520315922799988</v>
      </c>
      <c r="U70" s="11">
        <f t="shared" si="7"/>
        <v>6.8912189553679983</v>
      </c>
    </row>
    <row r="71" spans="1:21">
      <c r="A71" s="9">
        <v>70</v>
      </c>
      <c r="B71" s="9" t="s">
        <v>87</v>
      </c>
      <c r="C71" s="8" t="s">
        <v>85</v>
      </c>
      <c r="D71" s="1" t="s">
        <v>25</v>
      </c>
      <c r="E71" s="12" t="s">
        <v>448</v>
      </c>
      <c r="F71" s="12" t="s">
        <v>462</v>
      </c>
      <c r="G71" s="3" t="s">
        <v>4</v>
      </c>
      <c r="H71" s="3" t="s">
        <v>5</v>
      </c>
      <c r="I71" s="11">
        <v>404.448758758</v>
      </c>
      <c r="J71" s="11">
        <v>504.32222000899998</v>
      </c>
      <c r="K71" s="14" t="s">
        <v>826</v>
      </c>
      <c r="L71" s="14">
        <v>57.13</v>
      </c>
      <c r="M71" s="14" t="s">
        <v>827</v>
      </c>
      <c r="N71" s="12">
        <v>9</v>
      </c>
      <c r="O71" s="14">
        <v>5</v>
      </c>
      <c r="P71" s="11">
        <f t="shared" si="4"/>
        <v>13.08897517516</v>
      </c>
      <c r="Q71" s="11">
        <v>13.08897517516</v>
      </c>
      <c r="R71" s="2">
        <v>15.54</v>
      </c>
      <c r="S71" s="13">
        <f t="shared" si="5"/>
        <v>9.8533851050959989</v>
      </c>
      <c r="T71" s="11">
        <f t="shared" si="6"/>
        <v>2.4510248248399993</v>
      </c>
      <c r="U71" s="11">
        <f t="shared" si="7"/>
        <v>5.6866148949040003</v>
      </c>
    </row>
    <row r="72" spans="1:21">
      <c r="A72" s="9">
        <v>71</v>
      </c>
      <c r="B72" s="9" t="s">
        <v>88</v>
      </c>
      <c r="C72" s="8" t="s">
        <v>85</v>
      </c>
      <c r="D72" s="1" t="s">
        <v>3</v>
      </c>
      <c r="E72" s="12" t="s">
        <v>451</v>
      </c>
      <c r="F72" s="12" t="s">
        <v>463</v>
      </c>
      <c r="G72" s="3" t="s">
        <v>4</v>
      </c>
      <c r="H72" s="3" t="s">
        <v>5</v>
      </c>
      <c r="I72" s="11">
        <v>331.37109679899999</v>
      </c>
      <c r="J72" s="11">
        <v>435.35283101499999</v>
      </c>
      <c r="K72" s="14" t="s">
        <v>826</v>
      </c>
      <c r="L72" s="14">
        <v>57.13</v>
      </c>
      <c r="M72" s="14" t="s">
        <v>827</v>
      </c>
      <c r="N72" s="12">
        <v>9</v>
      </c>
      <c r="O72" s="14">
        <v>5</v>
      </c>
      <c r="P72" s="11">
        <f t="shared" si="4"/>
        <v>11.627421935979999</v>
      </c>
      <c r="Q72" s="11">
        <v>11.627421935979999</v>
      </c>
      <c r="R72" s="2">
        <v>15.24</v>
      </c>
      <c r="S72" s="13">
        <f t="shared" si="5"/>
        <v>8.976453161588001</v>
      </c>
      <c r="T72" s="11">
        <f t="shared" si="6"/>
        <v>3.6125780640200009</v>
      </c>
      <c r="U72" s="11">
        <f t="shared" si="7"/>
        <v>6.2635468384119992</v>
      </c>
    </row>
    <row r="73" spans="1:21">
      <c r="A73" s="9">
        <v>72</v>
      </c>
      <c r="B73" s="9" t="s">
        <v>89</v>
      </c>
      <c r="C73" s="8" t="s">
        <v>85</v>
      </c>
      <c r="D73" s="1" t="s">
        <v>46</v>
      </c>
      <c r="E73" s="12" t="s">
        <v>410</v>
      </c>
      <c r="F73" s="12" t="s">
        <v>464</v>
      </c>
      <c r="G73" s="3" t="s">
        <v>4</v>
      </c>
      <c r="H73" s="3" t="s">
        <v>90</v>
      </c>
      <c r="I73" s="11">
        <v>367.54388204200001</v>
      </c>
      <c r="J73" s="11">
        <v>471.15705883700002</v>
      </c>
      <c r="K73" s="14" t="s">
        <v>826</v>
      </c>
      <c r="L73" s="14">
        <v>57.13</v>
      </c>
      <c r="M73" s="14" t="s">
        <v>827</v>
      </c>
      <c r="N73" s="12">
        <v>9</v>
      </c>
      <c r="O73" s="14">
        <v>5</v>
      </c>
      <c r="P73" s="11">
        <f t="shared" si="4"/>
        <v>12.35087764084</v>
      </c>
      <c r="Q73" s="11">
        <v>12.35087764084</v>
      </c>
      <c r="R73" s="2">
        <v>16.45</v>
      </c>
      <c r="S73" s="13">
        <f t="shared" si="5"/>
        <v>9.4105265845039998</v>
      </c>
      <c r="T73" s="11">
        <f t="shared" si="6"/>
        <v>4.099122359159999</v>
      </c>
      <c r="U73" s="11">
        <f t="shared" si="7"/>
        <v>7.0394734154959995</v>
      </c>
    </row>
    <row r="74" spans="1:21">
      <c r="A74" s="9">
        <v>73</v>
      </c>
      <c r="B74" s="9" t="s">
        <v>91</v>
      </c>
      <c r="C74" s="8" t="s">
        <v>85</v>
      </c>
      <c r="D74" s="1" t="s">
        <v>25</v>
      </c>
      <c r="E74" s="12" t="s">
        <v>460</v>
      </c>
      <c r="F74" s="12" t="s">
        <v>465</v>
      </c>
      <c r="G74" s="3" t="s">
        <v>4</v>
      </c>
      <c r="H74" s="3" t="s">
        <v>5</v>
      </c>
      <c r="I74" s="11">
        <v>312.04209682700002</v>
      </c>
      <c r="J74" s="11">
        <v>419.03716227899997</v>
      </c>
      <c r="K74" s="14" t="s">
        <v>826</v>
      </c>
      <c r="L74" s="14">
        <v>57.13</v>
      </c>
      <c r="M74" s="14" t="s">
        <v>827</v>
      </c>
      <c r="N74" s="12">
        <v>9</v>
      </c>
      <c r="O74" s="14">
        <v>5</v>
      </c>
      <c r="P74" s="11">
        <f t="shared" si="4"/>
        <v>11.240841936540001</v>
      </c>
      <c r="Q74" s="11">
        <v>11.240841936540001</v>
      </c>
      <c r="R74" s="2">
        <v>17.059999999999999</v>
      </c>
      <c r="S74" s="13">
        <f t="shared" si="5"/>
        <v>8.7445051619239997</v>
      </c>
      <c r="T74" s="11">
        <f t="shared" si="6"/>
        <v>5.819158063459998</v>
      </c>
      <c r="U74" s="11">
        <f t="shared" si="7"/>
        <v>8.315494838075999</v>
      </c>
    </row>
    <row r="75" spans="1:21">
      <c r="A75" s="9">
        <v>74</v>
      </c>
      <c r="B75" s="9" t="s">
        <v>92</v>
      </c>
      <c r="C75" s="8" t="s">
        <v>85</v>
      </c>
      <c r="D75" s="1" t="s">
        <v>25</v>
      </c>
      <c r="E75" s="12" t="s">
        <v>466</v>
      </c>
      <c r="F75" s="12" t="s">
        <v>467</v>
      </c>
      <c r="G75" s="3" t="s">
        <v>4</v>
      </c>
      <c r="H75" s="3" t="s">
        <v>56</v>
      </c>
      <c r="I75" s="11">
        <v>668.49725432299999</v>
      </c>
      <c r="J75" s="11">
        <v>761.52941947500005</v>
      </c>
      <c r="K75" s="14" t="s">
        <v>826</v>
      </c>
      <c r="L75" s="14">
        <v>57.13</v>
      </c>
      <c r="M75" s="14" t="s">
        <v>827</v>
      </c>
      <c r="N75" s="12">
        <v>9</v>
      </c>
      <c r="O75" s="14">
        <v>5</v>
      </c>
      <c r="P75" s="11">
        <f t="shared" si="4"/>
        <v>18.36994508646</v>
      </c>
      <c r="Q75" s="11">
        <v>18.36994508646</v>
      </c>
      <c r="R75" s="2">
        <v>26.21</v>
      </c>
      <c r="S75" s="13">
        <f t="shared" si="5"/>
        <v>13.021967051876</v>
      </c>
      <c r="T75" s="11">
        <f t="shared" si="6"/>
        <v>7.8400549135400013</v>
      </c>
      <c r="U75" s="11">
        <f t="shared" si="7"/>
        <v>13.188032948124</v>
      </c>
    </row>
    <row r="76" spans="1:21">
      <c r="A76" s="9">
        <v>75</v>
      </c>
      <c r="B76" s="9" t="s">
        <v>93</v>
      </c>
      <c r="C76" s="8" t="s">
        <v>85</v>
      </c>
      <c r="D76" s="1" t="s">
        <v>25</v>
      </c>
      <c r="E76" s="12" t="s">
        <v>468</v>
      </c>
      <c r="F76" s="12" t="s">
        <v>469</v>
      </c>
      <c r="G76" s="3" t="s">
        <v>4</v>
      </c>
      <c r="H76" s="3" t="s">
        <v>5</v>
      </c>
      <c r="I76" s="11">
        <v>132.89349669800001</v>
      </c>
      <c r="J76" s="11">
        <v>255.30051857500001</v>
      </c>
      <c r="K76" s="14" t="s">
        <v>826</v>
      </c>
      <c r="L76" s="14">
        <v>57.13</v>
      </c>
      <c r="M76" s="14" t="s">
        <v>827</v>
      </c>
      <c r="N76" s="12">
        <v>9</v>
      </c>
      <c r="O76" s="14">
        <v>5</v>
      </c>
      <c r="P76" s="11">
        <f t="shared" si="4"/>
        <v>7.6578699339600007</v>
      </c>
      <c r="Q76" s="11">
        <v>7.6578699339600007</v>
      </c>
      <c r="R76" s="2">
        <v>13.71</v>
      </c>
      <c r="S76" s="13">
        <f t="shared" si="5"/>
        <v>6.5947219603759999</v>
      </c>
      <c r="T76" s="11">
        <f t="shared" si="6"/>
        <v>6.0521300660400001</v>
      </c>
      <c r="U76" s="11">
        <f t="shared" si="7"/>
        <v>7.115278039624001</v>
      </c>
    </row>
    <row r="77" spans="1:21">
      <c r="A77" s="9">
        <v>76</v>
      </c>
      <c r="B77" s="9" t="s">
        <v>94</v>
      </c>
      <c r="C77" s="8" t="s">
        <v>85</v>
      </c>
      <c r="D77" s="1" t="s">
        <v>46</v>
      </c>
      <c r="E77" s="12" t="s">
        <v>393</v>
      </c>
      <c r="F77" s="12" t="s">
        <v>470</v>
      </c>
      <c r="G77" s="3" t="s">
        <v>4</v>
      </c>
      <c r="H77" s="3" t="s">
        <v>95</v>
      </c>
      <c r="I77" s="11">
        <v>582.09075941399999</v>
      </c>
      <c r="J77" s="11">
        <v>673.19049620099997</v>
      </c>
      <c r="K77" s="14" t="s">
        <v>826</v>
      </c>
      <c r="L77" s="14">
        <v>57.13</v>
      </c>
      <c r="M77" s="14" t="s">
        <v>827</v>
      </c>
      <c r="N77" s="12">
        <v>27</v>
      </c>
      <c r="O77" s="14">
        <v>7.13</v>
      </c>
      <c r="P77" s="11">
        <f t="shared" si="4"/>
        <v>18.771815188280002</v>
      </c>
      <c r="Q77" s="11">
        <v>18.771815188280002</v>
      </c>
      <c r="R77" s="2">
        <v>26.21</v>
      </c>
      <c r="S77" s="13">
        <f t="shared" si="5"/>
        <v>14.115089112968001</v>
      </c>
      <c r="T77" s="11">
        <f t="shared" si="6"/>
        <v>7.4381848117199993</v>
      </c>
      <c r="U77" s="11">
        <f t="shared" si="7"/>
        <v>12.094910887032</v>
      </c>
    </row>
    <row r="78" spans="1:21">
      <c r="A78" s="9">
        <v>77</v>
      </c>
      <c r="B78" s="9" t="s">
        <v>96</v>
      </c>
      <c r="C78" s="8" t="s">
        <v>85</v>
      </c>
      <c r="D78" s="1" t="s">
        <v>3</v>
      </c>
      <c r="E78" s="12" t="s">
        <v>471</v>
      </c>
      <c r="F78" s="12" t="s">
        <v>472</v>
      </c>
      <c r="G78" s="3" t="s">
        <v>4</v>
      </c>
      <c r="H78" s="3" t="s">
        <v>27</v>
      </c>
      <c r="I78" s="11">
        <v>219.76664326700001</v>
      </c>
      <c r="J78" s="11">
        <v>302.543310959</v>
      </c>
      <c r="K78" s="14" t="s">
        <v>826</v>
      </c>
      <c r="L78" s="14">
        <v>57.13</v>
      </c>
      <c r="M78" s="14" t="s">
        <v>827</v>
      </c>
      <c r="N78" s="12">
        <v>27</v>
      </c>
      <c r="O78" s="14">
        <v>7.13</v>
      </c>
      <c r="P78" s="11">
        <f t="shared" si="4"/>
        <v>11.525332865340001</v>
      </c>
      <c r="Q78" s="11">
        <v>11.525332865340001</v>
      </c>
      <c r="R78" s="2">
        <v>17.98</v>
      </c>
      <c r="S78" s="13">
        <f t="shared" si="5"/>
        <v>9.767199719204001</v>
      </c>
      <c r="T78" s="11">
        <f t="shared" si="6"/>
        <v>6.4546671346599993</v>
      </c>
      <c r="U78" s="11">
        <f t="shared" si="7"/>
        <v>8.2128002807959994</v>
      </c>
    </row>
    <row r="79" spans="1:21">
      <c r="A79" s="9">
        <v>78</v>
      </c>
      <c r="B79" s="9" t="s">
        <v>97</v>
      </c>
      <c r="C79" s="8" t="s">
        <v>85</v>
      </c>
      <c r="D79" s="1" t="s">
        <v>3</v>
      </c>
      <c r="E79" s="12" t="s">
        <v>473</v>
      </c>
      <c r="F79" s="12" t="s">
        <v>474</v>
      </c>
      <c r="G79" s="3" t="s">
        <v>4</v>
      </c>
      <c r="H79" s="3" t="s">
        <v>27</v>
      </c>
      <c r="I79" s="11">
        <v>1847.69972325</v>
      </c>
      <c r="J79" s="11">
        <v>1930.32461863</v>
      </c>
      <c r="K79" s="14" t="s">
        <v>826</v>
      </c>
      <c r="L79" s="14">
        <v>57.13</v>
      </c>
      <c r="M79" s="14" t="s">
        <v>827</v>
      </c>
      <c r="N79" s="12">
        <v>27</v>
      </c>
      <c r="O79" s="14">
        <v>7.13</v>
      </c>
      <c r="P79" s="11">
        <f t="shared" si="4"/>
        <v>44.083994465000004</v>
      </c>
      <c r="Q79" s="11">
        <v>44.083994465000004</v>
      </c>
      <c r="R79" s="2">
        <v>59.74</v>
      </c>
      <c r="S79" s="13">
        <f t="shared" si="5"/>
        <v>29.302396679000001</v>
      </c>
      <c r="T79" s="11">
        <f t="shared" si="6"/>
        <v>15.656005534999998</v>
      </c>
      <c r="U79" s="11">
        <f t="shared" si="7"/>
        <v>30.437603321000001</v>
      </c>
    </row>
    <row r="80" spans="1:21">
      <c r="A80" s="9">
        <v>79</v>
      </c>
      <c r="B80" s="9" t="s">
        <v>98</v>
      </c>
      <c r="C80" s="8" t="s">
        <v>85</v>
      </c>
      <c r="D80" s="1" t="s">
        <v>3</v>
      </c>
      <c r="E80" s="12" t="s">
        <v>475</v>
      </c>
      <c r="F80" s="12" t="s">
        <v>476</v>
      </c>
      <c r="G80" s="3" t="s">
        <v>4</v>
      </c>
      <c r="H80" s="3" t="s">
        <v>5</v>
      </c>
      <c r="I80" s="11">
        <v>3350.0266838699999</v>
      </c>
      <c r="J80" s="11">
        <v>3432.5433475499999</v>
      </c>
      <c r="K80" s="14" t="s">
        <v>826</v>
      </c>
      <c r="L80" s="14">
        <v>57.13</v>
      </c>
      <c r="M80" s="14" t="s">
        <v>827</v>
      </c>
      <c r="N80" s="12">
        <v>27</v>
      </c>
      <c r="O80" s="14">
        <v>7.13</v>
      </c>
      <c r="P80" s="11">
        <f>60+350.027*2.5%+O80</f>
        <v>75.880674999999997</v>
      </c>
      <c r="Q80" s="14">
        <v>57.13</v>
      </c>
      <c r="R80" s="2">
        <v>62.78</v>
      </c>
      <c r="S80" s="13">
        <f t="shared" si="5"/>
        <v>47.33032020644</v>
      </c>
      <c r="T80" s="11">
        <f t="shared" si="6"/>
        <v>5.6499999999999986</v>
      </c>
      <c r="U80" s="11">
        <f t="shared" si="7"/>
        <v>15.449679793560001</v>
      </c>
    </row>
    <row r="81" spans="1:21">
      <c r="A81" s="9">
        <v>80</v>
      </c>
      <c r="B81" s="9" t="s">
        <v>99</v>
      </c>
      <c r="C81" s="8" t="s">
        <v>85</v>
      </c>
      <c r="D81" s="1" t="s">
        <v>3</v>
      </c>
      <c r="E81" s="12" t="s">
        <v>477</v>
      </c>
      <c r="F81" s="12" t="s">
        <v>478</v>
      </c>
      <c r="G81" s="3" t="s">
        <v>4</v>
      </c>
      <c r="H81" s="3" t="s">
        <v>5</v>
      </c>
      <c r="I81" s="11">
        <v>3768.10084835</v>
      </c>
      <c r="J81" s="11">
        <v>3850.2378533900001</v>
      </c>
      <c r="K81" s="14" t="s">
        <v>826</v>
      </c>
      <c r="L81" s="14">
        <v>57.13</v>
      </c>
      <c r="M81" s="14" t="s">
        <v>827</v>
      </c>
      <c r="N81" s="12">
        <v>27</v>
      </c>
      <c r="O81" s="14">
        <v>7.13</v>
      </c>
      <c r="P81" s="11">
        <f>60+768.101*2.5%+O81</f>
        <v>86.332525000000004</v>
      </c>
      <c r="Q81" s="14">
        <v>57.13</v>
      </c>
      <c r="R81" s="2">
        <v>63.7</v>
      </c>
      <c r="S81" s="13">
        <f t="shared" si="5"/>
        <v>52.347210180200001</v>
      </c>
      <c r="T81" s="11">
        <f t="shared" si="6"/>
        <v>6.57</v>
      </c>
      <c r="U81" s="11">
        <f t="shared" si="7"/>
        <v>11.352789819800002</v>
      </c>
    </row>
    <row r="82" spans="1:21">
      <c r="A82" s="9">
        <v>81</v>
      </c>
      <c r="B82" s="9" t="s">
        <v>100</v>
      </c>
      <c r="C82" s="8" t="s">
        <v>85</v>
      </c>
      <c r="D82" s="1" t="s">
        <v>3</v>
      </c>
      <c r="E82" s="12" t="s">
        <v>479</v>
      </c>
      <c r="F82" s="12" t="s">
        <v>480</v>
      </c>
      <c r="G82" s="3" t="s">
        <v>4</v>
      </c>
      <c r="H82" s="3" t="s">
        <v>27</v>
      </c>
      <c r="I82" s="11">
        <v>245.25664559399999</v>
      </c>
      <c r="J82" s="11">
        <v>344.41774968599998</v>
      </c>
      <c r="K82" s="14" t="s">
        <v>826</v>
      </c>
      <c r="L82" s="14">
        <v>57.13</v>
      </c>
      <c r="M82" s="14" t="s">
        <v>827</v>
      </c>
      <c r="N82" s="12">
        <v>27</v>
      </c>
      <c r="O82" s="14">
        <v>7.13</v>
      </c>
      <c r="P82" s="11">
        <f t="shared" ref="P82:P145" si="8">I82*2%+O82</f>
        <v>12.03513291188</v>
      </c>
      <c r="Q82" s="11">
        <v>12.03513291188</v>
      </c>
      <c r="R82" s="2">
        <v>16.760000000000002</v>
      </c>
      <c r="S82" s="13">
        <f t="shared" si="5"/>
        <v>10.073079747128</v>
      </c>
      <c r="T82" s="11">
        <f t="shared" si="6"/>
        <v>4.7248670881200017</v>
      </c>
      <c r="U82" s="11">
        <f t="shared" si="7"/>
        <v>6.6869202528720013</v>
      </c>
    </row>
    <row r="83" spans="1:21">
      <c r="A83" s="9">
        <v>82</v>
      </c>
      <c r="B83" s="9" t="s">
        <v>101</v>
      </c>
      <c r="C83" s="8" t="s">
        <v>85</v>
      </c>
      <c r="D83" s="1" t="s">
        <v>3</v>
      </c>
      <c r="E83" s="12" t="s">
        <v>481</v>
      </c>
      <c r="F83" s="12" t="s">
        <v>480</v>
      </c>
      <c r="G83" s="3" t="s">
        <v>4</v>
      </c>
      <c r="H83" s="3" t="s">
        <v>27</v>
      </c>
      <c r="I83" s="11">
        <v>244.959566714</v>
      </c>
      <c r="J83" s="11">
        <v>331.54989865300001</v>
      </c>
      <c r="K83" s="14" t="s">
        <v>826</v>
      </c>
      <c r="L83" s="14">
        <v>57.13</v>
      </c>
      <c r="M83" s="14" t="s">
        <v>827</v>
      </c>
      <c r="N83" s="12">
        <v>27</v>
      </c>
      <c r="O83" s="14">
        <v>7.13</v>
      </c>
      <c r="P83" s="11">
        <f t="shared" si="8"/>
        <v>12.02919133428</v>
      </c>
      <c r="Q83" s="11">
        <v>12.02919133428</v>
      </c>
      <c r="R83" s="2">
        <v>18.89</v>
      </c>
      <c r="S83" s="13">
        <f t="shared" si="5"/>
        <v>10.069514800568001</v>
      </c>
      <c r="T83" s="11">
        <f t="shared" si="6"/>
        <v>6.8608086657200005</v>
      </c>
      <c r="U83" s="11">
        <f t="shared" si="7"/>
        <v>8.8204851994319995</v>
      </c>
    </row>
    <row r="84" spans="1:21">
      <c r="A84" s="9">
        <v>83</v>
      </c>
      <c r="B84" s="9" t="s">
        <v>102</v>
      </c>
      <c r="C84" s="8" t="s">
        <v>85</v>
      </c>
      <c r="D84" s="1" t="s">
        <v>3</v>
      </c>
      <c r="E84" s="12" t="s">
        <v>418</v>
      </c>
      <c r="F84" s="12" t="s">
        <v>482</v>
      </c>
      <c r="G84" s="3" t="s">
        <v>4</v>
      </c>
      <c r="H84" s="3" t="s">
        <v>27</v>
      </c>
      <c r="I84" s="11">
        <v>195.58115499300001</v>
      </c>
      <c r="J84" s="11">
        <v>284.87100099899999</v>
      </c>
      <c r="K84" s="14" t="s">
        <v>826</v>
      </c>
      <c r="L84" s="14">
        <v>57.13</v>
      </c>
      <c r="M84" s="14" t="s">
        <v>827</v>
      </c>
      <c r="N84" s="12">
        <v>27</v>
      </c>
      <c r="O84" s="14">
        <v>7.13</v>
      </c>
      <c r="P84" s="11">
        <f t="shared" si="8"/>
        <v>11.041623099860001</v>
      </c>
      <c r="Q84" s="11">
        <v>11.041623099860001</v>
      </c>
      <c r="R84" s="2">
        <v>19.2</v>
      </c>
      <c r="S84" s="13">
        <f t="shared" si="5"/>
        <v>9.4769738599160007</v>
      </c>
      <c r="T84" s="11">
        <f t="shared" si="6"/>
        <v>8.1583769001399986</v>
      </c>
      <c r="U84" s="11">
        <f t="shared" si="7"/>
        <v>9.7230261400839986</v>
      </c>
    </row>
    <row r="85" spans="1:21">
      <c r="A85" s="9">
        <v>84</v>
      </c>
      <c r="B85" s="9" t="s">
        <v>103</v>
      </c>
      <c r="C85" s="8" t="s">
        <v>85</v>
      </c>
      <c r="D85" s="1" t="s">
        <v>3</v>
      </c>
      <c r="E85" s="12" t="s">
        <v>483</v>
      </c>
      <c r="F85" s="12" t="s">
        <v>484</v>
      </c>
      <c r="G85" s="3" t="s">
        <v>4</v>
      </c>
      <c r="H85" s="3" t="s">
        <v>27</v>
      </c>
      <c r="I85" s="11">
        <v>346.80217039399997</v>
      </c>
      <c r="J85" s="11">
        <v>445.95407900399999</v>
      </c>
      <c r="K85" s="14" t="s">
        <v>826</v>
      </c>
      <c r="L85" s="14">
        <v>57.13</v>
      </c>
      <c r="M85" s="14" t="s">
        <v>827</v>
      </c>
      <c r="N85" s="12">
        <v>27</v>
      </c>
      <c r="O85" s="14">
        <v>7.13</v>
      </c>
      <c r="P85" s="11">
        <f t="shared" si="8"/>
        <v>14.066043407879999</v>
      </c>
      <c r="Q85" s="11">
        <v>14.066043407879999</v>
      </c>
      <c r="R85" s="2">
        <v>20.11</v>
      </c>
      <c r="S85" s="13">
        <f t="shared" si="5"/>
        <v>11.291626044728</v>
      </c>
      <c r="T85" s="11">
        <f t="shared" si="6"/>
        <v>6.0439565921200007</v>
      </c>
      <c r="U85" s="11">
        <f t="shared" si="7"/>
        <v>8.8183739552719995</v>
      </c>
    </row>
    <row r="86" spans="1:21">
      <c r="A86" s="9">
        <v>85</v>
      </c>
      <c r="B86" s="9" t="s">
        <v>104</v>
      </c>
      <c r="C86" s="8" t="s">
        <v>85</v>
      </c>
      <c r="D86" s="1" t="s">
        <v>46</v>
      </c>
      <c r="E86" s="12" t="s">
        <v>485</v>
      </c>
      <c r="F86" s="12" t="s">
        <v>486</v>
      </c>
      <c r="G86" s="3" t="s">
        <v>4</v>
      </c>
      <c r="H86" s="3" t="s">
        <v>105</v>
      </c>
      <c r="I86" s="11">
        <v>416.19623972599999</v>
      </c>
      <c r="J86" s="11">
        <v>514.59568283399994</v>
      </c>
      <c r="K86" s="14" t="s">
        <v>826</v>
      </c>
      <c r="L86" s="14">
        <v>57.13</v>
      </c>
      <c r="M86" s="14" t="s">
        <v>827</v>
      </c>
      <c r="N86" s="12">
        <v>27</v>
      </c>
      <c r="O86" s="14">
        <v>7.13</v>
      </c>
      <c r="P86" s="11">
        <f t="shared" si="8"/>
        <v>15.453924794519999</v>
      </c>
      <c r="Q86" s="11">
        <v>15.453924794519999</v>
      </c>
      <c r="R86" s="2">
        <v>25.6</v>
      </c>
      <c r="S86" s="13">
        <f t="shared" si="5"/>
        <v>12.124354876712001</v>
      </c>
      <c r="T86" s="11">
        <f t="shared" si="6"/>
        <v>10.146075205480003</v>
      </c>
      <c r="U86" s="11">
        <f t="shared" si="7"/>
        <v>13.475645123288</v>
      </c>
    </row>
    <row r="87" spans="1:21">
      <c r="A87" s="9">
        <v>86</v>
      </c>
      <c r="B87" s="9" t="s">
        <v>106</v>
      </c>
      <c r="C87" s="8" t="s">
        <v>85</v>
      </c>
      <c r="D87" s="1" t="s">
        <v>3</v>
      </c>
      <c r="E87" s="12" t="s">
        <v>487</v>
      </c>
      <c r="F87" s="12" t="s">
        <v>488</v>
      </c>
      <c r="G87" s="3" t="s">
        <v>4</v>
      </c>
      <c r="H87" s="3" t="s">
        <v>27</v>
      </c>
      <c r="I87" s="11">
        <v>2853.5603258299998</v>
      </c>
      <c r="J87" s="11">
        <v>2937.3489413699999</v>
      </c>
      <c r="K87" s="14" t="s">
        <v>826</v>
      </c>
      <c r="L87" s="14">
        <v>57.13</v>
      </c>
      <c r="M87" s="14" t="s">
        <v>827</v>
      </c>
      <c r="N87" s="12">
        <v>27</v>
      </c>
      <c r="O87" s="14">
        <v>7.13</v>
      </c>
      <c r="P87" s="11">
        <f t="shared" si="8"/>
        <v>64.201206516599996</v>
      </c>
      <c r="Q87" s="11">
        <v>64.201206516599996</v>
      </c>
      <c r="R87" s="2">
        <v>71.930000000000007</v>
      </c>
      <c r="S87" s="13">
        <f t="shared" si="5"/>
        <v>41.372723909960001</v>
      </c>
      <c r="T87" s="11">
        <f t="shared" si="6"/>
        <v>7.7287934834000112</v>
      </c>
      <c r="U87" s="11">
        <f t="shared" si="7"/>
        <v>30.557276090040006</v>
      </c>
    </row>
    <row r="88" spans="1:21">
      <c r="A88" s="9">
        <v>87</v>
      </c>
      <c r="B88" s="9" t="s">
        <v>107</v>
      </c>
      <c r="C88" s="8" t="s">
        <v>85</v>
      </c>
      <c r="D88" s="1" t="s">
        <v>3</v>
      </c>
      <c r="E88" s="12" t="s">
        <v>489</v>
      </c>
      <c r="F88" s="12" t="s">
        <v>490</v>
      </c>
      <c r="G88" s="3" t="s">
        <v>4</v>
      </c>
      <c r="H88" s="3" t="s">
        <v>27</v>
      </c>
      <c r="I88" s="11">
        <v>2815.5898096000001</v>
      </c>
      <c r="J88" s="11">
        <v>2899.5668737800002</v>
      </c>
      <c r="K88" s="14" t="s">
        <v>826</v>
      </c>
      <c r="L88" s="14">
        <v>57.13</v>
      </c>
      <c r="M88" s="14" t="s">
        <v>827</v>
      </c>
      <c r="N88" s="12">
        <v>27</v>
      </c>
      <c r="O88" s="14">
        <v>7.13</v>
      </c>
      <c r="P88" s="11">
        <f t="shared" si="8"/>
        <v>63.441796192000005</v>
      </c>
      <c r="Q88" s="11">
        <v>63.441796192000005</v>
      </c>
      <c r="R88" s="2">
        <v>71.319999999999993</v>
      </c>
      <c r="S88" s="13">
        <f t="shared" si="5"/>
        <v>40.917077715200001</v>
      </c>
      <c r="T88" s="11">
        <f t="shared" si="6"/>
        <v>7.8782038079999879</v>
      </c>
      <c r="U88" s="11">
        <f t="shared" si="7"/>
        <v>30.402922284799992</v>
      </c>
    </row>
    <row r="89" spans="1:21">
      <c r="A89" s="9">
        <v>88</v>
      </c>
      <c r="B89" s="9" t="s">
        <v>108</v>
      </c>
      <c r="C89" s="8" t="s">
        <v>85</v>
      </c>
      <c r="D89" s="1" t="s">
        <v>30</v>
      </c>
      <c r="E89" s="12" t="s">
        <v>491</v>
      </c>
      <c r="F89" s="12" t="s">
        <v>480</v>
      </c>
      <c r="G89" s="3" t="s">
        <v>4</v>
      </c>
      <c r="H89" s="3" t="s">
        <v>31</v>
      </c>
      <c r="I89" s="11">
        <v>252.05436537599999</v>
      </c>
      <c r="J89" s="11">
        <v>366.02982409800001</v>
      </c>
      <c r="K89" s="14" t="s">
        <v>826</v>
      </c>
      <c r="L89" s="14">
        <v>57.13</v>
      </c>
      <c r="M89" s="14" t="s">
        <v>827</v>
      </c>
      <c r="N89" s="12">
        <v>27</v>
      </c>
      <c r="O89" s="14">
        <v>7.13</v>
      </c>
      <c r="P89" s="11">
        <f t="shared" si="8"/>
        <v>12.171087307520001</v>
      </c>
      <c r="Q89" s="11">
        <v>12.171087307520001</v>
      </c>
      <c r="R89" s="2">
        <v>19.809999999999999</v>
      </c>
      <c r="S89" s="13">
        <f t="shared" si="5"/>
        <v>10.154652384512</v>
      </c>
      <c r="T89" s="11">
        <f t="shared" si="6"/>
        <v>7.6389126924799982</v>
      </c>
      <c r="U89" s="11">
        <f t="shared" si="7"/>
        <v>9.6553476154879991</v>
      </c>
    </row>
    <row r="90" spans="1:21">
      <c r="A90" s="9">
        <v>89</v>
      </c>
      <c r="B90" s="9" t="s">
        <v>109</v>
      </c>
      <c r="C90" s="8" t="s">
        <v>85</v>
      </c>
      <c r="D90" s="1" t="s">
        <v>30</v>
      </c>
      <c r="E90" s="12" t="s">
        <v>492</v>
      </c>
      <c r="F90" s="12" t="s">
        <v>493</v>
      </c>
      <c r="G90" s="3" t="s">
        <v>4</v>
      </c>
      <c r="H90" s="3" t="s">
        <v>31</v>
      </c>
      <c r="I90" s="11">
        <v>365.338608771</v>
      </c>
      <c r="J90" s="11">
        <v>459.327843024</v>
      </c>
      <c r="K90" s="14" t="s">
        <v>826</v>
      </c>
      <c r="L90" s="14">
        <v>57.13</v>
      </c>
      <c r="M90" s="14" t="s">
        <v>827</v>
      </c>
      <c r="N90" s="12">
        <v>27</v>
      </c>
      <c r="O90" s="14">
        <v>7.13</v>
      </c>
      <c r="P90" s="11">
        <f t="shared" si="8"/>
        <v>14.43677217542</v>
      </c>
      <c r="Q90" s="11">
        <v>14.43677217542</v>
      </c>
      <c r="R90" s="2">
        <v>21.64</v>
      </c>
      <c r="S90" s="13">
        <f t="shared" si="5"/>
        <v>11.514063305252</v>
      </c>
      <c r="T90" s="11">
        <f t="shared" si="6"/>
        <v>7.2032278245800008</v>
      </c>
      <c r="U90" s="11">
        <f t="shared" si="7"/>
        <v>10.125936694748001</v>
      </c>
    </row>
    <row r="91" spans="1:21">
      <c r="A91" s="9">
        <v>90</v>
      </c>
      <c r="B91" s="9" t="s">
        <v>110</v>
      </c>
      <c r="C91" s="8" t="s">
        <v>85</v>
      </c>
      <c r="D91" s="1" t="s">
        <v>111</v>
      </c>
      <c r="E91" s="12" t="s">
        <v>494</v>
      </c>
      <c r="F91" s="12" t="s">
        <v>495</v>
      </c>
      <c r="G91" s="3" t="s">
        <v>4</v>
      </c>
      <c r="H91" s="3" t="s">
        <v>112</v>
      </c>
      <c r="I91" s="11">
        <v>863.01246684499995</v>
      </c>
      <c r="J91" s="11">
        <v>951.61539123800003</v>
      </c>
      <c r="K91" s="14" t="s">
        <v>826</v>
      </c>
      <c r="L91" s="14">
        <v>57.13</v>
      </c>
      <c r="M91" s="14" t="s">
        <v>827</v>
      </c>
      <c r="N91" s="12">
        <v>27</v>
      </c>
      <c r="O91" s="14">
        <v>7.13</v>
      </c>
      <c r="P91" s="11">
        <f t="shared" si="8"/>
        <v>24.390249336899998</v>
      </c>
      <c r="Q91" s="11">
        <v>24.390249336899998</v>
      </c>
      <c r="R91" s="2">
        <v>26.82</v>
      </c>
      <c r="S91" s="13">
        <f t="shared" si="5"/>
        <v>17.486149602139999</v>
      </c>
      <c r="T91" s="11">
        <f t="shared" si="6"/>
        <v>2.4297506631000019</v>
      </c>
      <c r="U91" s="11">
        <f t="shared" si="7"/>
        <v>9.3338503978600009</v>
      </c>
    </row>
    <row r="92" spans="1:21">
      <c r="A92" s="9">
        <v>91</v>
      </c>
      <c r="B92" s="9" t="s">
        <v>113</v>
      </c>
      <c r="C92" s="8" t="s">
        <v>85</v>
      </c>
      <c r="D92" s="1" t="s">
        <v>114</v>
      </c>
      <c r="E92" s="12" t="s">
        <v>496</v>
      </c>
      <c r="F92" s="12" t="s">
        <v>445</v>
      </c>
      <c r="G92" s="3" t="s">
        <v>4</v>
      </c>
      <c r="H92" s="3" t="s">
        <v>115</v>
      </c>
      <c r="I92" s="11">
        <v>940.816277421</v>
      </c>
      <c r="J92" s="11">
        <v>1029.7946224</v>
      </c>
      <c r="K92" s="14" t="s">
        <v>826</v>
      </c>
      <c r="L92" s="14">
        <v>57.13</v>
      </c>
      <c r="M92" s="14" t="s">
        <v>827</v>
      </c>
      <c r="N92" s="12">
        <v>27</v>
      </c>
      <c r="O92" s="14">
        <v>7.13</v>
      </c>
      <c r="P92" s="11">
        <f t="shared" si="8"/>
        <v>25.946325548419999</v>
      </c>
      <c r="Q92" s="11">
        <v>25.946325548419999</v>
      </c>
      <c r="R92" s="2">
        <v>30.17</v>
      </c>
      <c r="S92" s="13">
        <f t="shared" si="5"/>
        <v>18.419795329052</v>
      </c>
      <c r="T92" s="11">
        <f t="shared" si="6"/>
        <v>4.2236744515800027</v>
      </c>
      <c r="U92" s="11">
        <f t="shared" si="7"/>
        <v>11.750204670948001</v>
      </c>
    </row>
    <row r="93" spans="1:21">
      <c r="A93" s="9">
        <v>92</v>
      </c>
      <c r="B93" s="9" t="s">
        <v>116</v>
      </c>
      <c r="C93" s="8" t="s">
        <v>85</v>
      </c>
      <c r="D93" s="1" t="s">
        <v>117</v>
      </c>
      <c r="E93" s="12" t="s">
        <v>497</v>
      </c>
      <c r="F93" s="12" t="s">
        <v>498</v>
      </c>
      <c r="G93" s="3" t="s">
        <v>4</v>
      </c>
      <c r="H93" s="3" t="s">
        <v>118</v>
      </c>
      <c r="I93" s="11">
        <v>161.37858268900001</v>
      </c>
      <c r="J93" s="11">
        <v>250.75878218400001</v>
      </c>
      <c r="K93" s="14" t="s">
        <v>826</v>
      </c>
      <c r="L93" s="14">
        <v>57.13</v>
      </c>
      <c r="M93" s="14" t="s">
        <v>827</v>
      </c>
      <c r="N93" s="12">
        <v>27</v>
      </c>
      <c r="O93" s="14">
        <v>7.13</v>
      </c>
      <c r="P93" s="11">
        <f t="shared" si="8"/>
        <v>10.357571653779999</v>
      </c>
      <c r="Q93" s="11">
        <v>10.357571653779999</v>
      </c>
      <c r="R93" s="2">
        <v>14.63</v>
      </c>
      <c r="S93" s="13">
        <f t="shared" si="5"/>
        <v>9.0665429922679994</v>
      </c>
      <c r="T93" s="11">
        <f t="shared" si="6"/>
        <v>4.2724283462200017</v>
      </c>
      <c r="U93" s="11">
        <f t="shared" si="7"/>
        <v>5.5634570077320014</v>
      </c>
    </row>
    <row r="94" spans="1:21">
      <c r="A94" s="9">
        <v>93</v>
      </c>
      <c r="B94" s="9" t="s">
        <v>119</v>
      </c>
      <c r="C94" s="8" t="s">
        <v>85</v>
      </c>
      <c r="D94" s="1" t="s">
        <v>3</v>
      </c>
      <c r="E94" s="12" t="s">
        <v>499</v>
      </c>
      <c r="F94" s="12" t="s">
        <v>500</v>
      </c>
      <c r="G94" s="3" t="s">
        <v>4</v>
      </c>
      <c r="H94" s="3" t="s">
        <v>27</v>
      </c>
      <c r="I94" s="11">
        <v>250.46154057699999</v>
      </c>
      <c r="J94" s="11">
        <v>341.75651294400001</v>
      </c>
      <c r="K94" s="14" t="s">
        <v>826</v>
      </c>
      <c r="L94" s="14">
        <v>57.13</v>
      </c>
      <c r="M94" s="14" t="s">
        <v>827</v>
      </c>
      <c r="N94" s="12">
        <v>27</v>
      </c>
      <c r="O94" s="14">
        <v>7.13</v>
      </c>
      <c r="P94" s="11">
        <f t="shared" si="8"/>
        <v>12.139230811539999</v>
      </c>
      <c r="Q94" s="11">
        <v>12.139230811539999</v>
      </c>
      <c r="R94" s="2">
        <v>17.059999999999999</v>
      </c>
      <c r="S94" s="13">
        <f t="shared" si="5"/>
        <v>10.135538486924</v>
      </c>
      <c r="T94" s="11">
        <f t="shared" si="6"/>
        <v>4.9207691884599996</v>
      </c>
      <c r="U94" s="11">
        <f t="shared" si="7"/>
        <v>6.9244615130759986</v>
      </c>
    </row>
    <row r="95" spans="1:21">
      <c r="A95" s="9">
        <v>94</v>
      </c>
      <c r="B95" s="9" t="s">
        <v>120</v>
      </c>
      <c r="C95" s="8" t="s">
        <v>85</v>
      </c>
      <c r="D95" s="1" t="s">
        <v>3</v>
      </c>
      <c r="E95" s="12" t="s">
        <v>485</v>
      </c>
      <c r="F95" s="12" t="s">
        <v>501</v>
      </c>
      <c r="G95" s="3" t="s">
        <v>4</v>
      </c>
      <c r="H95" s="3" t="s">
        <v>27</v>
      </c>
      <c r="I95" s="11">
        <v>353.109116368</v>
      </c>
      <c r="J95" s="11">
        <v>456.97315354099999</v>
      </c>
      <c r="K95" s="14" t="s">
        <v>826</v>
      </c>
      <c r="L95" s="14">
        <v>57.13</v>
      </c>
      <c r="M95" s="14" t="s">
        <v>827</v>
      </c>
      <c r="N95" s="12">
        <v>27</v>
      </c>
      <c r="O95" s="14">
        <v>7.13</v>
      </c>
      <c r="P95" s="11">
        <f t="shared" si="8"/>
        <v>14.192182327360001</v>
      </c>
      <c r="Q95" s="11">
        <v>14.192182327360001</v>
      </c>
      <c r="R95" s="2">
        <v>19.809999999999999</v>
      </c>
      <c r="S95" s="13">
        <f t="shared" si="5"/>
        <v>11.367309396416001</v>
      </c>
      <c r="T95" s="11">
        <f t="shared" si="6"/>
        <v>5.6178176726399975</v>
      </c>
      <c r="U95" s="11">
        <f t="shared" si="7"/>
        <v>8.4426906035839977</v>
      </c>
    </row>
    <row r="96" spans="1:21">
      <c r="A96" s="9">
        <v>95</v>
      </c>
      <c r="B96" s="9" t="s">
        <v>121</v>
      </c>
      <c r="C96" s="8" t="s">
        <v>85</v>
      </c>
      <c r="D96" s="1" t="s">
        <v>3</v>
      </c>
      <c r="E96" s="12" t="s">
        <v>377</v>
      </c>
      <c r="F96" s="12" t="s">
        <v>480</v>
      </c>
      <c r="G96" s="3" t="s">
        <v>4</v>
      </c>
      <c r="H96" s="3" t="s">
        <v>27</v>
      </c>
      <c r="I96" s="11">
        <v>247.27682678100001</v>
      </c>
      <c r="J96" s="11">
        <v>353.19989227299999</v>
      </c>
      <c r="K96" s="14" t="s">
        <v>826</v>
      </c>
      <c r="L96" s="14">
        <v>57.13</v>
      </c>
      <c r="M96" s="14" t="s">
        <v>827</v>
      </c>
      <c r="N96" s="12">
        <v>27</v>
      </c>
      <c r="O96" s="14">
        <v>7.13</v>
      </c>
      <c r="P96" s="11">
        <f t="shared" si="8"/>
        <v>12.07553653562</v>
      </c>
      <c r="Q96" s="11">
        <v>12.07553653562</v>
      </c>
      <c r="R96" s="2">
        <v>16.760000000000002</v>
      </c>
      <c r="S96" s="13">
        <f t="shared" si="5"/>
        <v>10.097321921372</v>
      </c>
      <c r="T96" s="11">
        <f t="shared" si="6"/>
        <v>4.6844634643800021</v>
      </c>
      <c r="U96" s="11">
        <f t="shared" si="7"/>
        <v>6.6626780786280015</v>
      </c>
    </row>
    <row r="97" spans="1:21">
      <c r="A97" s="9">
        <v>96</v>
      </c>
      <c r="B97" s="9" t="s">
        <v>122</v>
      </c>
      <c r="C97" s="8" t="s">
        <v>85</v>
      </c>
      <c r="D97" s="1" t="s">
        <v>3</v>
      </c>
      <c r="E97" s="12" t="s">
        <v>481</v>
      </c>
      <c r="F97" s="12" t="s">
        <v>502</v>
      </c>
      <c r="G97" s="3" t="s">
        <v>4</v>
      </c>
      <c r="H97" s="3" t="s">
        <v>27</v>
      </c>
      <c r="I97" s="11">
        <v>247.8787341</v>
      </c>
      <c r="J97" s="11">
        <v>334.25541342499997</v>
      </c>
      <c r="K97" s="14" t="s">
        <v>826</v>
      </c>
      <c r="L97" s="14">
        <v>57.13</v>
      </c>
      <c r="M97" s="14" t="s">
        <v>827</v>
      </c>
      <c r="N97" s="12">
        <v>27</v>
      </c>
      <c r="O97" s="14">
        <v>7.13</v>
      </c>
      <c r="P97" s="11">
        <f t="shared" si="8"/>
        <v>12.087574682</v>
      </c>
      <c r="Q97" s="11">
        <v>12.087574682</v>
      </c>
      <c r="R97" s="2">
        <v>17.37</v>
      </c>
      <c r="S97" s="13">
        <f t="shared" si="5"/>
        <v>10.1045448092</v>
      </c>
      <c r="T97" s="11">
        <f t="shared" si="6"/>
        <v>5.2824253180000014</v>
      </c>
      <c r="U97" s="11">
        <f t="shared" si="7"/>
        <v>7.2654551908000009</v>
      </c>
    </row>
    <row r="98" spans="1:21">
      <c r="A98" s="9">
        <v>97</v>
      </c>
      <c r="B98" s="9" t="s">
        <v>123</v>
      </c>
      <c r="C98" s="8" t="s">
        <v>85</v>
      </c>
      <c r="D98" s="1" t="s">
        <v>3</v>
      </c>
      <c r="E98" s="12" t="s">
        <v>503</v>
      </c>
      <c r="F98" s="12" t="s">
        <v>504</v>
      </c>
      <c r="G98" s="3" t="s">
        <v>4</v>
      </c>
      <c r="H98" s="3" t="s">
        <v>27</v>
      </c>
      <c r="I98" s="11">
        <v>236.62096833800001</v>
      </c>
      <c r="J98" s="11">
        <v>321.10916948200003</v>
      </c>
      <c r="K98" s="14" t="s">
        <v>826</v>
      </c>
      <c r="L98" s="14">
        <v>57.13</v>
      </c>
      <c r="M98" s="14" t="s">
        <v>827</v>
      </c>
      <c r="N98" s="12">
        <v>27</v>
      </c>
      <c r="O98" s="14">
        <v>7.13</v>
      </c>
      <c r="P98" s="11">
        <f t="shared" si="8"/>
        <v>11.862419366760001</v>
      </c>
      <c r="Q98" s="11">
        <v>11.862419366760001</v>
      </c>
      <c r="R98" s="2">
        <v>17.98</v>
      </c>
      <c r="S98" s="13">
        <f t="shared" si="5"/>
        <v>9.9694516200560006</v>
      </c>
      <c r="T98" s="11">
        <f t="shared" si="6"/>
        <v>6.1175806332399993</v>
      </c>
      <c r="U98" s="11">
        <f t="shared" si="7"/>
        <v>8.0105483799439998</v>
      </c>
    </row>
    <row r="99" spans="1:21">
      <c r="A99" s="9">
        <v>98</v>
      </c>
      <c r="B99" s="9" t="s">
        <v>124</v>
      </c>
      <c r="C99" s="8" t="s">
        <v>85</v>
      </c>
      <c r="D99" s="1" t="s">
        <v>3</v>
      </c>
      <c r="E99" s="12" t="s">
        <v>503</v>
      </c>
      <c r="F99" s="12" t="s">
        <v>505</v>
      </c>
      <c r="G99" s="3" t="s">
        <v>4</v>
      </c>
      <c r="H99" s="3" t="s">
        <v>27</v>
      </c>
      <c r="I99" s="11">
        <v>233.707441937</v>
      </c>
      <c r="J99" s="11">
        <v>318.39930194300001</v>
      </c>
      <c r="K99" s="14" t="s">
        <v>826</v>
      </c>
      <c r="L99" s="14">
        <v>57.13</v>
      </c>
      <c r="M99" s="14" t="s">
        <v>827</v>
      </c>
      <c r="N99" s="12">
        <v>27</v>
      </c>
      <c r="O99" s="14">
        <v>7.13</v>
      </c>
      <c r="P99" s="11">
        <f t="shared" si="8"/>
        <v>11.80414883874</v>
      </c>
      <c r="Q99" s="11">
        <v>11.80414883874</v>
      </c>
      <c r="R99" s="2">
        <v>17.98</v>
      </c>
      <c r="S99" s="13">
        <f t="shared" si="5"/>
        <v>9.9344893032439998</v>
      </c>
      <c r="T99" s="11">
        <f t="shared" si="6"/>
        <v>6.1758511612600007</v>
      </c>
      <c r="U99" s="11">
        <f t="shared" si="7"/>
        <v>8.0455106967560006</v>
      </c>
    </row>
    <row r="100" spans="1:21">
      <c r="A100" s="9">
        <v>99</v>
      </c>
      <c r="B100" s="9" t="s">
        <v>125</v>
      </c>
      <c r="C100" s="8" t="s">
        <v>85</v>
      </c>
      <c r="D100" s="1" t="s">
        <v>3</v>
      </c>
      <c r="E100" s="12" t="s">
        <v>481</v>
      </c>
      <c r="F100" s="12" t="s">
        <v>505</v>
      </c>
      <c r="G100" s="3" t="s">
        <v>4</v>
      </c>
      <c r="H100" s="3" t="s">
        <v>27</v>
      </c>
      <c r="I100" s="11">
        <v>233.283917871</v>
      </c>
      <c r="J100" s="11">
        <v>320.76604647200003</v>
      </c>
      <c r="K100" s="14" t="s">
        <v>826</v>
      </c>
      <c r="L100" s="14">
        <v>57.13</v>
      </c>
      <c r="M100" s="14" t="s">
        <v>827</v>
      </c>
      <c r="N100" s="12">
        <v>27</v>
      </c>
      <c r="O100" s="14">
        <v>7.13</v>
      </c>
      <c r="P100" s="11">
        <f t="shared" si="8"/>
        <v>11.79567835742</v>
      </c>
      <c r="Q100" s="11">
        <v>11.79567835742</v>
      </c>
      <c r="R100" s="2">
        <v>18.28</v>
      </c>
      <c r="S100" s="13">
        <f t="shared" si="5"/>
        <v>9.9294070144519999</v>
      </c>
      <c r="T100" s="11">
        <f t="shared" si="6"/>
        <v>6.4843216425800012</v>
      </c>
      <c r="U100" s="11">
        <f t="shared" si="7"/>
        <v>8.3505929855480012</v>
      </c>
    </row>
    <row r="101" spans="1:21">
      <c r="A101" s="9">
        <v>100</v>
      </c>
      <c r="B101" s="9" t="s">
        <v>126</v>
      </c>
      <c r="C101" s="8" t="s">
        <v>85</v>
      </c>
      <c r="D101" s="1" t="s">
        <v>3</v>
      </c>
      <c r="E101" s="12" t="s">
        <v>506</v>
      </c>
      <c r="F101" s="12" t="s">
        <v>507</v>
      </c>
      <c r="G101" s="3" t="s">
        <v>4</v>
      </c>
      <c r="H101" s="3" t="s">
        <v>27</v>
      </c>
      <c r="I101" s="11">
        <v>343.43077393700003</v>
      </c>
      <c r="J101" s="11">
        <v>441.97651313900002</v>
      </c>
      <c r="K101" s="14" t="s">
        <v>826</v>
      </c>
      <c r="L101" s="14">
        <v>57.13</v>
      </c>
      <c r="M101" s="14" t="s">
        <v>827</v>
      </c>
      <c r="N101" s="12">
        <v>27</v>
      </c>
      <c r="O101" s="14">
        <v>7.13</v>
      </c>
      <c r="P101" s="11">
        <f t="shared" si="8"/>
        <v>13.99861547874</v>
      </c>
      <c r="Q101" s="11">
        <v>13.99861547874</v>
      </c>
      <c r="R101" s="2">
        <v>19.809999999999999</v>
      </c>
      <c r="S101" s="13">
        <f t="shared" si="5"/>
        <v>11.251169287244</v>
      </c>
      <c r="T101" s="11">
        <f t="shared" si="6"/>
        <v>5.811384521259999</v>
      </c>
      <c r="U101" s="11">
        <f t="shared" si="7"/>
        <v>8.5588307127559986</v>
      </c>
    </row>
    <row r="102" spans="1:21">
      <c r="A102" s="9">
        <v>101</v>
      </c>
      <c r="B102" s="9" t="s">
        <v>127</v>
      </c>
      <c r="C102" s="8" t="s">
        <v>85</v>
      </c>
      <c r="D102" s="1" t="s">
        <v>3</v>
      </c>
      <c r="E102" s="12" t="s">
        <v>508</v>
      </c>
      <c r="F102" s="12" t="s">
        <v>484</v>
      </c>
      <c r="G102" s="3" t="s">
        <v>4</v>
      </c>
      <c r="H102" s="3" t="s">
        <v>27</v>
      </c>
      <c r="I102" s="11">
        <v>348.40930835299997</v>
      </c>
      <c r="J102" s="11">
        <v>450.10061236899998</v>
      </c>
      <c r="K102" s="14" t="s">
        <v>826</v>
      </c>
      <c r="L102" s="14">
        <v>57.13</v>
      </c>
      <c r="M102" s="14" t="s">
        <v>827</v>
      </c>
      <c r="N102" s="12">
        <v>27</v>
      </c>
      <c r="O102" s="14">
        <v>7.13</v>
      </c>
      <c r="P102" s="11">
        <f t="shared" si="8"/>
        <v>14.09818616706</v>
      </c>
      <c r="Q102" s="11">
        <v>14.09818616706</v>
      </c>
      <c r="R102" s="2">
        <v>19.809999999999999</v>
      </c>
      <c r="S102" s="13">
        <f t="shared" si="5"/>
        <v>11.310911700236</v>
      </c>
      <c r="T102" s="11">
        <f t="shared" si="6"/>
        <v>5.711813832939999</v>
      </c>
      <c r="U102" s="11">
        <f t="shared" si="7"/>
        <v>8.4990882997639989</v>
      </c>
    </row>
    <row r="103" spans="1:21">
      <c r="A103" s="9">
        <v>102</v>
      </c>
      <c r="B103" s="9" t="s">
        <v>128</v>
      </c>
      <c r="C103" s="8" t="s">
        <v>85</v>
      </c>
      <c r="D103" s="1" t="s">
        <v>3</v>
      </c>
      <c r="E103" s="12" t="s">
        <v>509</v>
      </c>
      <c r="F103" s="12" t="s">
        <v>510</v>
      </c>
      <c r="G103" s="3" t="s">
        <v>4</v>
      </c>
      <c r="H103" s="3" t="s">
        <v>27</v>
      </c>
      <c r="I103" s="11">
        <v>361.72335357499998</v>
      </c>
      <c r="J103" s="11">
        <v>460.44169605000002</v>
      </c>
      <c r="K103" s="14" t="s">
        <v>826</v>
      </c>
      <c r="L103" s="14">
        <v>57.13</v>
      </c>
      <c r="M103" s="14" t="s">
        <v>827</v>
      </c>
      <c r="N103" s="12">
        <v>27</v>
      </c>
      <c r="O103" s="14">
        <v>7.13</v>
      </c>
      <c r="P103" s="11">
        <f t="shared" si="8"/>
        <v>14.364467071499998</v>
      </c>
      <c r="Q103" s="11">
        <v>14.364467071499998</v>
      </c>
      <c r="R103" s="2">
        <v>17.37</v>
      </c>
      <c r="S103" s="13">
        <f t="shared" si="5"/>
        <v>11.470680242899999</v>
      </c>
      <c r="T103" s="11">
        <f t="shared" si="6"/>
        <v>3.0055329285000028</v>
      </c>
      <c r="U103" s="11">
        <f t="shared" si="7"/>
        <v>5.8993197571000024</v>
      </c>
    </row>
    <row r="104" spans="1:21">
      <c r="A104" s="9">
        <v>103</v>
      </c>
      <c r="B104" s="9" t="s">
        <v>129</v>
      </c>
      <c r="C104" s="8" t="s">
        <v>85</v>
      </c>
      <c r="D104" s="1" t="s">
        <v>3</v>
      </c>
      <c r="E104" s="12" t="s">
        <v>511</v>
      </c>
      <c r="F104" s="12" t="s">
        <v>512</v>
      </c>
      <c r="G104" s="3" t="s">
        <v>4</v>
      </c>
      <c r="H104" s="3" t="s">
        <v>5</v>
      </c>
      <c r="I104" s="11">
        <v>911.20529095799998</v>
      </c>
      <c r="J104" s="11">
        <v>997.33420878599998</v>
      </c>
      <c r="K104" s="14" t="s">
        <v>826</v>
      </c>
      <c r="L104" s="14">
        <v>57.13</v>
      </c>
      <c r="M104" s="14" t="s">
        <v>827</v>
      </c>
      <c r="N104" s="12">
        <v>27</v>
      </c>
      <c r="O104" s="14">
        <v>7.13</v>
      </c>
      <c r="P104" s="11">
        <f t="shared" si="8"/>
        <v>25.354105819159997</v>
      </c>
      <c r="Q104" s="11">
        <v>25.354105819159997</v>
      </c>
      <c r="R104" s="2">
        <v>26.82</v>
      </c>
      <c r="S104" s="13">
        <f t="shared" si="5"/>
        <v>18.064463491495999</v>
      </c>
      <c r="T104" s="11">
        <f t="shared" si="6"/>
        <v>1.465894180840003</v>
      </c>
      <c r="U104" s="11">
        <f t="shared" si="7"/>
        <v>8.7555365085040009</v>
      </c>
    </row>
    <row r="105" spans="1:21">
      <c r="A105" s="9">
        <v>104</v>
      </c>
      <c r="B105" s="9" t="s">
        <v>130</v>
      </c>
      <c r="C105" s="8" t="s">
        <v>85</v>
      </c>
      <c r="D105" s="1" t="s">
        <v>30</v>
      </c>
      <c r="E105" s="12" t="s">
        <v>508</v>
      </c>
      <c r="F105" s="12" t="s">
        <v>513</v>
      </c>
      <c r="G105" s="3" t="s">
        <v>4</v>
      </c>
      <c r="H105" s="3" t="s">
        <v>31</v>
      </c>
      <c r="I105" s="11">
        <v>377.16484664299998</v>
      </c>
      <c r="J105" s="11">
        <v>476.278955736</v>
      </c>
      <c r="K105" s="14" t="s">
        <v>826</v>
      </c>
      <c r="L105" s="14">
        <v>57.13</v>
      </c>
      <c r="M105" s="14" t="s">
        <v>827</v>
      </c>
      <c r="N105" s="12">
        <v>27</v>
      </c>
      <c r="O105" s="14">
        <v>7.13</v>
      </c>
      <c r="P105" s="11">
        <f t="shared" si="8"/>
        <v>14.67329693286</v>
      </c>
      <c r="Q105" s="11">
        <v>14.67329693286</v>
      </c>
      <c r="R105" s="2">
        <v>21.33</v>
      </c>
      <c r="S105" s="13">
        <f t="shared" si="5"/>
        <v>11.655978159716</v>
      </c>
      <c r="T105" s="11">
        <f t="shared" si="6"/>
        <v>6.6567030671399987</v>
      </c>
      <c r="U105" s="11">
        <f t="shared" si="7"/>
        <v>9.6740218402839986</v>
      </c>
    </row>
    <row r="106" spans="1:21">
      <c r="A106" s="9">
        <v>105</v>
      </c>
      <c r="B106" s="9" t="s">
        <v>131</v>
      </c>
      <c r="C106" s="8" t="s">
        <v>85</v>
      </c>
      <c r="D106" s="1" t="s">
        <v>3</v>
      </c>
      <c r="E106" s="12" t="s">
        <v>514</v>
      </c>
      <c r="F106" s="12" t="s">
        <v>515</v>
      </c>
      <c r="G106" s="3" t="s">
        <v>4</v>
      </c>
      <c r="H106" s="3" t="s">
        <v>77</v>
      </c>
      <c r="I106" s="11">
        <v>1045.49632608</v>
      </c>
      <c r="J106" s="11">
        <v>1132.5971000899999</v>
      </c>
      <c r="K106" s="14" t="s">
        <v>826</v>
      </c>
      <c r="L106" s="14">
        <v>57.13</v>
      </c>
      <c r="M106" s="14" t="s">
        <v>827</v>
      </c>
      <c r="N106" s="12">
        <v>27</v>
      </c>
      <c r="O106" s="14">
        <v>7.13</v>
      </c>
      <c r="P106" s="11">
        <f t="shared" si="8"/>
        <v>28.039926521599998</v>
      </c>
      <c r="Q106" s="11">
        <v>28.039926521599998</v>
      </c>
      <c r="R106" s="2">
        <v>55.47</v>
      </c>
      <c r="S106" s="13">
        <f t="shared" si="5"/>
        <v>19.675955912959999</v>
      </c>
      <c r="T106" s="11">
        <f t="shared" si="6"/>
        <v>27.430073478400001</v>
      </c>
      <c r="U106" s="11">
        <f t="shared" si="7"/>
        <v>35.79404408704</v>
      </c>
    </row>
    <row r="107" spans="1:21">
      <c r="A107" s="9">
        <v>106</v>
      </c>
      <c r="B107" s="9" t="s">
        <v>132</v>
      </c>
      <c r="C107" s="8" t="s">
        <v>85</v>
      </c>
      <c r="D107" s="1" t="s">
        <v>3</v>
      </c>
      <c r="E107" s="12" t="s">
        <v>516</v>
      </c>
      <c r="F107" s="12" t="s">
        <v>517</v>
      </c>
      <c r="G107" s="3" t="s">
        <v>4</v>
      </c>
      <c r="H107" s="3" t="s">
        <v>77</v>
      </c>
      <c r="I107" s="11">
        <v>1006.6863539</v>
      </c>
      <c r="J107" s="11">
        <v>1095.8956646700001</v>
      </c>
      <c r="K107" s="14" t="s">
        <v>826</v>
      </c>
      <c r="L107" s="14">
        <v>57.13</v>
      </c>
      <c r="M107" s="14" t="s">
        <v>827</v>
      </c>
      <c r="N107" s="12">
        <v>27</v>
      </c>
      <c r="O107" s="14">
        <v>7.13</v>
      </c>
      <c r="P107" s="11">
        <f t="shared" si="8"/>
        <v>27.263727077999999</v>
      </c>
      <c r="Q107" s="11">
        <v>27.263727077999999</v>
      </c>
      <c r="R107" s="2">
        <v>57.91</v>
      </c>
      <c r="S107" s="13">
        <f t="shared" si="5"/>
        <v>19.210236246800001</v>
      </c>
      <c r="T107" s="11">
        <f t="shared" si="6"/>
        <v>30.646272921999998</v>
      </c>
      <c r="U107" s="11">
        <f t="shared" si="7"/>
        <v>38.699763753199996</v>
      </c>
    </row>
    <row r="108" spans="1:21">
      <c r="A108" s="9">
        <v>107</v>
      </c>
      <c r="B108" s="9" t="s">
        <v>133</v>
      </c>
      <c r="C108" s="8" t="s">
        <v>85</v>
      </c>
      <c r="D108" s="1" t="s">
        <v>46</v>
      </c>
      <c r="E108" s="12" t="s">
        <v>518</v>
      </c>
      <c r="F108" s="12" t="s">
        <v>519</v>
      </c>
      <c r="G108" s="3" t="s">
        <v>4</v>
      </c>
      <c r="H108" s="3" t="s">
        <v>47</v>
      </c>
      <c r="I108" s="11">
        <v>1034.96353602</v>
      </c>
      <c r="J108" s="11">
        <v>1123.0496114699999</v>
      </c>
      <c r="K108" s="14" t="s">
        <v>826</v>
      </c>
      <c r="L108" s="14">
        <v>57.13</v>
      </c>
      <c r="M108" s="14" t="s">
        <v>827</v>
      </c>
      <c r="N108" s="12">
        <v>27</v>
      </c>
      <c r="O108" s="14">
        <v>7.13</v>
      </c>
      <c r="P108" s="11">
        <f t="shared" si="8"/>
        <v>27.8292707204</v>
      </c>
      <c r="Q108" s="11">
        <v>27.8292707204</v>
      </c>
      <c r="R108" s="2">
        <v>55.77</v>
      </c>
      <c r="S108" s="13">
        <f t="shared" si="5"/>
        <v>19.549562432239998</v>
      </c>
      <c r="T108" s="11">
        <f t="shared" si="6"/>
        <v>27.940729279600003</v>
      </c>
      <c r="U108" s="11">
        <f t="shared" si="7"/>
        <v>36.220437567760001</v>
      </c>
    </row>
    <row r="109" spans="1:21">
      <c r="A109" s="9">
        <v>108</v>
      </c>
      <c r="B109" s="9" t="s">
        <v>134</v>
      </c>
      <c r="C109" s="8" t="s">
        <v>85</v>
      </c>
      <c r="D109" s="1" t="s">
        <v>46</v>
      </c>
      <c r="E109" s="12" t="s">
        <v>520</v>
      </c>
      <c r="F109" s="12" t="s">
        <v>521</v>
      </c>
      <c r="G109" s="3" t="s">
        <v>4</v>
      </c>
      <c r="H109" s="3" t="s">
        <v>47</v>
      </c>
      <c r="I109" s="11">
        <v>1031.3355876999999</v>
      </c>
      <c r="J109" s="11">
        <v>1120.95085913</v>
      </c>
      <c r="K109" s="14" t="s">
        <v>826</v>
      </c>
      <c r="L109" s="14">
        <v>57.13</v>
      </c>
      <c r="M109" s="14" t="s">
        <v>827</v>
      </c>
      <c r="N109" s="12">
        <v>27</v>
      </c>
      <c r="O109" s="14">
        <v>7.13</v>
      </c>
      <c r="P109" s="11">
        <f t="shared" si="8"/>
        <v>27.756711753999998</v>
      </c>
      <c r="Q109" s="11">
        <v>27.756711753999998</v>
      </c>
      <c r="R109" s="2">
        <v>56.08</v>
      </c>
      <c r="S109" s="13">
        <f t="shared" si="5"/>
        <v>19.5060270524</v>
      </c>
      <c r="T109" s="11">
        <f t="shared" si="6"/>
        <v>28.323288246000001</v>
      </c>
      <c r="U109" s="11">
        <f t="shared" si="7"/>
        <v>36.573972947599998</v>
      </c>
    </row>
    <row r="110" spans="1:21">
      <c r="A110" s="9">
        <v>109</v>
      </c>
      <c r="B110" s="9" t="s">
        <v>135</v>
      </c>
      <c r="C110" s="8" t="s">
        <v>85</v>
      </c>
      <c r="D110" s="1" t="s">
        <v>25</v>
      </c>
      <c r="E110" s="12" t="s">
        <v>522</v>
      </c>
      <c r="F110" s="12" t="s">
        <v>523</v>
      </c>
      <c r="G110" s="3" t="s">
        <v>4</v>
      </c>
      <c r="H110" s="3" t="s">
        <v>5</v>
      </c>
      <c r="I110" s="11">
        <v>1025.0342907300001</v>
      </c>
      <c r="J110" s="11">
        <v>1114.4637972099999</v>
      </c>
      <c r="K110" s="14" t="s">
        <v>826</v>
      </c>
      <c r="L110" s="14">
        <v>57.13</v>
      </c>
      <c r="M110" s="14" t="s">
        <v>827</v>
      </c>
      <c r="N110" s="12">
        <v>27</v>
      </c>
      <c r="O110" s="14">
        <v>7.13</v>
      </c>
      <c r="P110" s="11">
        <f t="shared" si="8"/>
        <v>27.6306858146</v>
      </c>
      <c r="Q110" s="11">
        <v>27.6306858146</v>
      </c>
      <c r="R110" s="2">
        <v>54.55</v>
      </c>
      <c r="S110" s="13">
        <f t="shared" si="5"/>
        <v>19.430411488760001</v>
      </c>
      <c r="T110" s="11">
        <f t="shared" si="6"/>
        <v>26.919314185399998</v>
      </c>
      <c r="U110" s="11">
        <f t="shared" si="7"/>
        <v>35.119588511239996</v>
      </c>
    </row>
    <row r="111" spans="1:21">
      <c r="A111" s="9">
        <v>110</v>
      </c>
      <c r="B111" s="9" t="s">
        <v>136</v>
      </c>
      <c r="C111" s="8" t="s">
        <v>85</v>
      </c>
      <c r="D111" s="1" t="s">
        <v>46</v>
      </c>
      <c r="E111" s="12" t="s">
        <v>524</v>
      </c>
      <c r="F111" s="12" t="s">
        <v>521</v>
      </c>
      <c r="G111" s="3" t="s">
        <v>4</v>
      </c>
      <c r="H111" s="3" t="s">
        <v>137</v>
      </c>
      <c r="I111" s="11">
        <v>1026.263911</v>
      </c>
      <c r="J111" s="11">
        <v>1112.4004427699999</v>
      </c>
      <c r="K111" s="14" t="s">
        <v>826</v>
      </c>
      <c r="L111" s="14">
        <v>57.13</v>
      </c>
      <c r="M111" s="14" t="s">
        <v>827</v>
      </c>
      <c r="N111" s="12">
        <v>27</v>
      </c>
      <c r="O111" s="14">
        <v>7.13</v>
      </c>
      <c r="P111" s="11">
        <f t="shared" si="8"/>
        <v>27.65527822</v>
      </c>
      <c r="Q111" s="11">
        <v>27.65527822</v>
      </c>
      <c r="R111" s="2">
        <v>53.64</v>
      </c>
      <c r="S111" s="13">
        <f t="shared" si="5"/>
        <v>19.445166931999999</v>
      </c>
      <c r="T111" s="11">
        <f t="shared" si="6"/>
        <v>25.984721780000001</v>
      </c>
      <c r="U111" s="11">
        <f t="shared" si="7"/>
        <v>34.194833068000001</v>
      </c>
    </row>
    <row r="112" spans="1:21">
      <c r="A112" s="9">
        <v>111</v>
      </c>
      <c r="B112" s="9" t="s">
        <v>138</v>
      </c>
      <c r="C112" s="8" t="s">
        <v>85</v>
      </c>
      <c r="D112" s="1" t="s">
        <v>46</v>
      </c>
      <c r="E112" s="12" t="s">
        <v>525</v>
      </c>
      <c r="F112" s="12" t="s">
        <v>526</v>
      </c>
      <c r="G112" s="3" t="s">
        <v>4</v>
      </c>
      <c r="H112" s="3" t="s">
        <v>137</v>
      </c>
      <c r="I112" s="11">
        <v>1010.37977147</v>
      </c>
      <c r="J112" s="11">
        <v>1098.0211048000001</v>
      </c>
      <c r="K112" s="14" t="s">
        <v>826</v>
      </c>
      <c r="L112" s="14">
        <v>57.13</v>
      </c>
      <c r="M112" s="14" t="s">
        <v>827</v>
      </c>
      <c r="N112" s="12">
        <v>27</v>
      </c>
      <c r="O112" s="14">
        <v>7.13</v>
      </c>
      <c r="P112" s="11">
        <f t="shared" si="8"/>
        <v>27.3375954294</v>
      </c>
      <c r="Q112" s="11">
        <v>27.3375954294</v>
      </c>
      <c r="R112" s="2">
        <v>51.81</v>
      </c>
      <c r="S112" s="13">
        <f t="shared" si="5"/>
        <v>19.254557257640002</v>
      </c>
      <c r="T112" s="11">
        <f t="shared" si="6"/>
        <v>24.472404570600002</v>
      </c>
      <c r="U112" s="11">
        <f t="shared" si="7"/>
        <v>32.55544274236</v>
      </c>
    </row>
    <row r="113" spans="1:21">
      <c r="A113" s="9">
        <v>112</v>
      </c>
      <c r="B113" s="9" t="s">
        <v>139</v>
      </c>
      <c r="C113" s="8" t="s">
        <v>85</v>
      </c>
      <c r="D113" s="1" t="s">
        <v>46</v>
      </c>
      <c r="E113" s="12" t="s">
        <v>483</v>
      </c>
      <c r="F113" s="12" t="s">
        <v>527</v>
      </c>
      <c r="G113" s="3" t="s">
        <v>4</v>
      </c>
      <c r="H113" s="3" t="s">
        <v>137</v>
      </c>
      <c r="I113" s="11">
        <v>292.12657529900002</v>
      </c>
      <c r="J113" s="11">
        <v>396.87067236600001</v>
      </c>
      <c r="K113" s="14" t="s">
        <v>826</v>
      </c>
      <c r="L113" s="14">
        <v>57.13</v>
      </c>
      <c r="M113" s="14" t="s">
        <v>827</v>
      </c>
      <c r="N113" s="12">
        <v>27</v>
      </c>
      <c r="O113" s="14">
        <v>7.13</v>
      </c>
      <c r="P113" s="11">
        <f t="shared" si="8"/>
        <v>12.972531505980001</v>
      </c>
      <c r="Q113" s="11">
        <v>12.972531505980001</v>
      </c>
      <c r="R113" s="2">
        <v>24.68</v>
      </c>
      <c r="S113" s="13">
        <f t="shared" si="5"/>
        <v>10.635518903588</v>
      </c>
      <c r="T113" s="11">
        <f t="shared" si="6"/>
        <v>11.707468494019999</v>
      </c>
      <c r="U113" s="11">
        <f t="shared" si="7"/>
        <v>14.044481096411999</v>
      </c>
    </row>
    <row r="114" spans="1:21">
      <c r="A114" s="9">
        <v>113</v>
      </c>
      <c r="B114" s="9" t="s">
        <v>140</v>
      </c>
      <c r="C114" s="8" t="s">
        <v>85</v>
      </c>
      <c r="D114" s="1" t="s">
        <v>46</v>
      </c>
      <c r="E114" s="12" t="s">
        <v>369</v>
      </c>
      <c r="F114" s="12" t="s">
        <v>528</v>
      </c>
      <c r="G114" s="3" t="s">
        <v>4</v>
      </c>
      <c r="H114" s="3" t="s">
        <v>141</v>
      </c>
      <c r="I114" s="11">
        <v>305.08859238000002</v>
      </c>
      <c r="J114" s="11">
        <v>410.73794755599999</v>
      </c>
      <c r="K114" s="14" t="s">
        <v>826</v>
      </c>
      <c r="L114" s="14">
        <v>57.13</v>
      </c>
      <c r="M114" s="14" t="s">
        <v>827</v>
      </c>
      <c r="N114" s="12">
        <v>27</v>
      </c>
      <c r="O114" s="14">
        <v>7.13</v>
      </c>
      <c r="P114" s="11">
        <f t="shared" si="8"/>
        <v>13.231771847600001</v>
      </c>
      <c r="Q114" s="11">
        <v>13.231771847600001</v>
      </c>
      <c r="R114" s="2">
        <v>24.07</v>
      </c>
      <c r="S114" s="13">
        <f t="shared" si="5"/>
        <v>10.79106310856</v>
      </c>
      <c r="T114" s="11">
        <f t="shared" si="6"/>
        <v>10.838228152399999</v>
      </c>
      <c r="U114" s="11">
        <f t="shared" si="7"/>
        <v>13.278936891440001</v>
      </c>
    </row>
    <row r="115" spans="1:21">
      <c r="A115" s="9">
        <v>114</v>
      </c>
      <c r="B115" s="9" t="s">
        <v>142</v>
      </c>
      <c r="C115" s="8" t="s">
        <v>85</v>
      </c>
      <c r="D115" s="1" t="s">
        <v>25</v>
      </c>
      <c r="E115" s="12" t="s">
        <v>503</v>
      </c>
      <c r="F115" s="12" t="s">
        <v>502</v>
      </c>
      <c r="G115" s="3" t="s">
        <v>4</v>
      </c>
      <c r="H115" s="3" t="s">
        <v>56</v>
      </c>
      <c r="I115" s="11">
        <v>248.277358123</v>
      </c>
      <c r="J115" s="11">
        <v>331.98484508400003</v>
      </c>
      <c r="K115" s="14" t="s">
        <v>826</v>
      </c>
      <c r="L115" s="14">
        <v>57.13</v>
      </c>
      <c r="M115" s="14" t="s">
        <v>827</v>
      </c>
      <c r="N115" s="12">
        <v>27</v>
      </c>
      <c r="O115" s="14">
        <v>7.13</v>
      </c>
      <c r="P115" s="11">
        <f t="shared" si="8"/>
        <v>12.095547162460001</v>
      </c>
      <c r="Q115" s="11">
        <v>12.095547162460001</v>
      </c>
      <c r="R115" s="2">
        <v>20.72</v>
      </c>
      <c r="S115" s="13">
        <f t="shared" si="5"/>
        <v>10.109328297476001</v>
      </c>
      <c r="T115" s="11">
        <f t="shared" si="6"/>
        <v>8.624452837539998</v>
      </c>
      <c r="U115" s="11">
        <f t="shared" si="7"/>
        <v>10.610671702523998</v>
      </c>
    </row>
    <row r="116" spans="1:21">
      <c r="A116" s="9">
        <v>115</v>
      </c>
      <c r="B116" s="9" t="s">
        <v>143</v>
      </c>
      <c r="C116" s="8" t="s">
        <v>85</v>
      </c>
      <c r="D116" s="1" t="s">
        <v>25</v>
      </c>
      <c r="E116" s="12" t="s">
        <v>499</v>
      </c>
      <c r="F116" s="12" t="s">
        <v>472</v>
      </c>
      <c r="G116" s="3" t="s">
        <v>4</v>
      </c>
      <c r="H116" s="3" t="s">
        <v>56</v>
      </c>
      <c r="I116" s="11">
        <v>218.306004438</v>
      </c>
      <c r="J116" s="11">
        <v>312.62546174400001</v>
      </c>
      <c r="K116" s="14" t="s">
        <v>826</v>
      </c>
      <c r="L116" s="14">
        <v>57.13</v>
      </c>
      <c r="M116" s="14" t="s">
        <v>827</v>
      </c>
      <c r="N116" s="12">
        <v>27</v>
      </c>
      <c r="O116" s="14">
        <v>7.13</v>
      </c>
      <c r="P116" s="11">
        <f t="shared" si="8"/>
        <v>11.49612008876</v>
      </c>
      <c r="Q116" s="11">
        <v>11.49612008876</v>
      </c>
      <c r="R116" s="2">
        <v>27.43</v>
      </c>
      <c r="S116" s="13">
        <f t="shared" si="5"/>
        <v>9.7496720532559991</v>
      </c>
      <c r="T116" s="11">
        <f t="shared" si="6"/>
        <v>15.93387991124</v>
      </c>
      <c r="U116" s="11">
        <f t="shared" si="7"/>
        <v>17.680327946744001</v>
      </c>
    </row>
    <row r="117" spans="1:21">
      <c r="A117" s="9">
        <v>116</v>
      </c>
      <c r="B117" s="9" t="s">
        <v>144</v>
      </c>
      <c r="C117" s="8" t="s">
        <v>85</v>
      </c>
      <c r="D117" s="1" t="s">
        <v>25</v>
      </c>
      <c r="E117" s="12" t="s">
        <v>497</v>
      </c>
      <c r="F117" s="12" t="s">
        <v>482</v>
      </c>
      <c r="G117" s="3" t="s">
        <v>4</v>
      </c>
      <c r="H117" s="3" t="s">
        <v>56</v>
      </c>
      <c r="I117" s="11">
        <v>196.18255144299999</v>
      </c>
      <c r="J117" s="11">
        <v>282.27038617099998</v>
      </c>
      <c r="K117" s="14" t="s">
        <v>826</v>
      </c>
      <c r="L117" s="14">
        <v>57.13</v>
      </c>
      <c r="M117" s="14" t="s">
        <v>827</v>
      </c>
      <c r="N117" s="12">
        <v>27</v>
      </c>
      <c r="O117" s="14">
        <v>7.13</v>
      </c>
      <c r="P117" s="11">
        <f t="shared" si="8"/>
        <v>11.053651028859999</v>
      </c>
      <c r="Q117" s="11">
        <v>11.053651028859999</v>
      </c>
      <c r="R117" s="2">
        <v>21.64</v>
      </c>
      <c r="S117" s="13">
        <f t="shared" si="5"/>
        <v>9.4841906173159991</v>
      </c>
      <c r="T117" s="11">
        <f t="shared" si="6"/>
        <v>10.586348971140001</v>
      </c>
      <c r="U117" s="11">
        <f t="shared" si="7"/>
        <v>12.155809382684001</v>
      </c>
    </row>
    <row r="118" spans="1:21">
      <c r="A118" s="9">
        <v>117</v>
      </c>
      <c r="B118" s="9" t="s">
        <v>145</v>
      </c>
      <c r="C118" s="8" t="s">
        <v>85</v>
      </c>
      <c r="D118" s="1" t="s">
        <v>25</v>
      </c>
      <c r="E118" s="12" t="s">
        <v>529</v>
      </c>
      <c r="F118" s="12" t="s">
        <v>431</v>
      </c>
      <c r="G118" s="3" t="s">
        <v>4</v>
      </c>
      <c r="H118" s="3" t="s">
        <v>5</v>
      </c>
      <c r="I118" s="11">
        <v>293.92818569100001</v>
      </c>
      <c r="J118" s="11">
        <v>389.15917105699998</v>
      </c>
      <c r="K118" s="14" t="s">
        <v>826</v>
      </c>
      <c r="L118" s="14">
        <v>57.13</v>
      </c>
      <c r="M118" s="14" t="s">
        <v>827</v>
      </c>
      <c r="N118" s="12">
        <v>27</v>
      </c>
      <c r="O118" s="14">
        <v>7.13</v>
      </c>
      <c r="P118" s="11">
        <f t="shared" si="8"/>
        <v>13.008563713819999</v>
      </c>
      <c r="Q118" s="11">
        <v>13.008563713819999</v>
      </c>
      <c r="R118" s="2">
        <v>29.56</v>
      </c>
      <c r="S118" s="13">
        <f t="shared" si="5"/>
        <v>10.657138228292</v>
      </c>
      <c r="T118" s="11">
        <f t="shared" si="6"/>
        <v>16.55143628618</v>
      </c>
      <c r="U118" s="11">
        <f t="shared" si="7"/>
        <v>18.902861771707997</v>
      </c>
    </row>
    <row r="119" spans="1:21">
      <c r="A119" s="9">
        <v>118</v>
      </c>
      <c r="B119" s="9" t="s">
        <v>146</v>
      </c>
      <c r="C119" s="8" t="s">
        <v>85</v>
      </c>
      <c r="D119" s="1" t="s">
        <v>25</v>
      </c>
      <c r="E119" s="12" t="s">
        <v>346</v>
      </c>
      <c r="F119" s="12" t="s">
        <v>530</v>
      </c>
      <c r="G119" s="3" t="s">
        <v>4</v>
      </c>
      <c r="H119" s="3" t="s">
        <v>5</v>
      </c>
      <c r="I119" s="11">
        <v>329.13977750399999</v>
      </c>
      <c r="J119" s="11">
        <v>422.27277945700001</v>
      </c>
      <c r="K119" s="14" t="s">
        <v>826</v>
      </c>
      <c r="L119" s="14">
        <v>57.13</v>
      </c>
      <c r="M119" s="14" t="s">
        <v>827</v>
      </c>
      <c r="N119" s="12">
        <v>27</v>
      </c>
      <c r="O119" s="14">
        <v>7.13</v>
      </c>
      <c r="P119" s="11">
        <f t="shared" si="8"/>
        <v>13.712795550079999</v>
      </c>
      <c r="Q119" s="11">
        <v>13.712795550079999</v>
      </c>
      <c r="R119" s="2">
        <v>29.26</v>
      </c>
      <c r="S119" s="13">
        <f t="shared" si="5"/>
        <v>11.079677330048</v>
      </c>
      <c r="T119" s="11">
        <f t="shared" si="6"/>
        <v>15.547204449920002</v>
      </c>
      <c r="U119" s="11">
        <f t="shared" si="7"/>
        <v>18.180322669952002</v>
      </c>
    </row>
    <row r="120" spans="1:21">
      <c r="A120" s="9">
        <v>119</v>
      </c>
      <c r="B120" s="9" t="s">
        <v>147</v>
      </c>
      <c r="C120" s="8" t="s">
        <v>85</v>
      </c>
      <c r="D120" s="1" t="s">
        <v>111</v>
      </c>
      <c r="E120" s="12" t="s">
        <v>385</v>
      </c>
      <c r="F120" s="12" t="s">
        <v>455</v>
      </c>
      <c r="G120" s="3" t="s">
        <v>4</v>
      </c>
      <c r="H120" s="3" t="s">
        <v>148</v>
      </c>
      <c r="I120" s="11">
        <v>304.67701109799998</v>
      </c>
      <c r="J120" s="11">
        <v>414.14137349200001</v>
      </c>
      <c r="K120" s="14" t="s">
        <v>826</v>
      </c>
      <c r="L120" s="14">
        <v>57.13</v>
      </c>
      <c r="M120" s="14" t="s">
        <v>827</v>
      </c>
      <c r="N120" s="12">
        <v>27</v>
      </c>
      <c r="O120" s="14">
        <v>7.13</v>
      </c>
      <c r="P120" s="11">
        <f t="shared" si="8"/>
        <v>13.22354022196</v>
      </c>
      <c r="Q120" s="11">
        <v>13.22354022196</v>
      </c>
      <c r="R120" s="2">
        <v>23.46</v>
      </c>
      <c r="S120" s="13">
        <f t="shared" si="5"/>
        <v>10.786124133175999</v>
      </c>
      <c r="T120" s="11">
        <f t="shared" si="6"/>
        <v>10.23645977804</v>
      </c>
      <c r="U120" s="11">
        <f t="shared" si="7"/>
        <v>12.673875866824002</v>
      </c>
    </row>
    <row r="121" spans="1:21">
      <c r="A121" s="9">
        <v>120</v>
      </c>
      <c r="B121" s="9" t="s">
        <v>149</v>
      </c>
      <c r="C121" s="8" t="s">
        <v>85</v>
      </c>
      <c r="D121" s="1" t="s">
        <v>30</v>
      </c>
      <c r="E121" s="12" t="s">
        <v>503</v>
      </c>
      <c r="F121" s="12" t="s">
        <v>500</v>
      </c>
      <c r="G121" s="3" t="s">
        <v>4</v>
      </c>
      <c r="H121" s="3" t="s">
        <v>31</v>
      </c>
      <c r="I121" s="11">
        <v>251.19198686499999</v>
      </c>
      <c r="J121" s="11">
        <v>334.71237419200003</v>
      </c>
      <c r="K121" s="14" t="s">
        <v>826</v>
      </c>
      <c r="L121" s="14">
        <v>57.13</v>
      </c>
      <c r="M121" s="14" t="s">
        <v>827</v>
      </c>
      <c r="N121" s="12">
        <v>27</v>
      </c>
      <c r="O121" s="14">
        <v>7.13</v>
      </c>
      <c r="P121" s="11">
        <f t="shared" si="8"/>
        <v>12.1538397373</v>
      </c>
      <c r="Q121" s="11">
        <v>12.1538397373</v>
      </c>
      <c r="R121" s="2">
        <v>16.45</v>
      </c>
      <c r="S121" s="13">
        <f t="shared" si="5"/>
        <v>10.144303842379999</v>
      </c>
      <c r="T121" s="11">
        <f t="shared" si="6"/>
        <v>4.2961602626999991</v>
      </c>
      <c r="U121" s="11">
        <f t="shared" si="7"/>
        <v>6.3056961576199999</v>
      </c>
    </row>
    <row r="122" spans="1:21">
      <c r="A122" s="9">
        <v>121</v>
      </c>
      <c r="B122" s="9" t="s">
        <v>150</v>
      </c>
      <c r="C122" s="8" t="s">
        <v>85</v>
      </c>
      <c r="D122" s="1" t="s">
        <v>30</v>
      </c>
      <c r="E122" s="12" t="s">
        <v>531</v>
      </c>
      <c r="F122" s="12" t="s">
        <v>500</v>
      </c>
      <c r="G122" s="3" t="s">
        <v>4</v>
      </c>
      <c r="H122" s="3" t="s">
        <v>31</v>
      </c>
      <c r="I122" s="11">
        <v>250.47174018300001</v>
      </c>
      <c r="J122" s="11">
        <v>343.01295222700003</v>
      </c>
      <c r="K122" s="14" t="s">
        <v>826</v>
      </c>
      <c r="L122" s="14">
        <v>57.13</v>
      </c>
      <c r="M122" s="14" t="s">
        <v>827</v>
      </c>
      <c r="N122" s="12">
        <v>27</v>
      </c>
      <c r="O122" s="14">
        <v>7.13</v>
      </c>
      <c r="P122" s="11">
        <f t="shared" si="8"/>
        <v>12.13943480366</v>
      </c>
      <c r="Q122" s="11">
        <v>12.13943480366</v>
      </c>
      <c r="R122" s="2">
        <v>16.45</v>
      </c>
      <c r="S122" s="13">
        <f t="shared" si="5"/>
        <v>10.135660882195999</v>
      </c>
      <c r="T122" s="11">
        <f t="shared" si="6"/>
        <v>4.3105651963399989</v>
      </c>
      <c r="U122" s="11">
        <f t="shared" si="7"/>
        <v>6.3143391178039998</v>
      </c>
    </row>
    <row r="123" spans="1:21">
      <c r="A123" s="9">
        <v>122</v>
      </c>
      <c r="B123" s="9" t="s">
        <v>151</v>
      </c>
      <c r="C123" s="8" t="s">
        <v>85</v>
      </c>
      <c r="D123" s="1" t="s">
        <v>46</v>
      </c>
      <c r="E123" s="12" t="s">
        <v>509</v>
      </c>
      <c r="F123" s="12" t="s">
        <v>532</v>
      </c>
      <c r="G123" s="3" t="s">
        <v>4</v>
      </c>
      <c r="H123" s="3" t="s">
        <v>47</v>
      </c>
      <c r="I123" s="11">
        <v>445.574467642</v>
      </c>
      <c r="J123" s="11">
        <v>538.07171985000002</v>
      </c>
      <c r="K123" s="14" t="s">
        <v>826</v>
      </c>
      <c r="L123" s="14">
        <v>57.13</v>
      </c>
      <c r="M123" s="14" t="s">
        <v>827</v>
      </c>
      <c r="N123" s="12">
        <v>27</v>
      </c>
      <c r="O123" s="14">
        <v>7.13</v>
      </c>
      <c r="P123" s="11">
        <f t="shared" si="8"/>
        <v>16.041489352839999</v>
      </c>
      <c r="Q123" s="11">
        <v>16.041489352839999</v>
      </c>
      <c r="R123" s="2">
        <v>24.38</v>
      </c>
      <c r="S123" s="13">
        <f t="shared" si="5"/>
        <v>12.476893611704</v>
      </c>
      <c r="T123" s="11">
        <f t="shared" si="6"/>
        <v>8.3385106471599997</v>
      </c>
      <c r="U123" s="11">
        <f t="shared" si="7"/>
        <v>11.903106388295999</v>
      </c>
    </row>
    <row r="124" spans="1:21">
      <c r="A124" s="9">
        <v>123</v>
      </c>
      <c r="B124" s="9" t="s">
        <v>152</v>
      </c>
      <c r="C124" s="8" t="s">
        <v>85</v>
      </c>
      <c r="D124" s="1" t="s">
        <v>25</v>
      </c>
      <c r="E124" s="12" t="s">
        <v>533</v>
      </c>
      <c r="F124" s="12" t="s">
        <v>450</v>
      </c>
      <c r="G124" s="3" t="s">
        <v>4</v>
      </c>
      <c r="H124" s="3" t="s">
        <v>56</v>
      </c>
      <c r="I124" s="11">
        <v>395.05879233399997</v>
      </c>
      <c r="J124" s="11">
        <v>497.54358077000001</v>
      </c>
      <c r="K124" s="14" t="s">
        <v>826</v>
      </c>
      <c r="L124" s="14">
        <v>57.13</v>
      </c>
      <c r="M124" s="14" t="s">
        <v>827</v>
      </c>
      <c r="N124" s="12">
        <v>27</v>
      </c>
      <c r="O124" s="14">
        <v>7.13</v>
      </c>
      <c r="P124" s="11">
        <f t="shared" si="8"/>
        <v>15.03117584668</v>
      </c>
      <c r="Q124" s="11">
        <v>15.03117584668</v>
      </c>
      <c r="R124" s="2">
        <v>25.29</v>
      </c>
      <c r="S124" s="13">
        <f t="shared" si="5"/>
        <v>11.870705508007999</v>
      </c>
      <c r="T124" s="11">
        <f t="shared" si="6"/>
        <v>10.258824153319999</v>
      </c>
      <c r="U124" s="11">
        <f t="shared" si="7"/>
        <v>13.419294491992</v>
      </c>
    </row>
    <row r="125" spans="1:21">
      <c r="A125" s="9">
        <v>124</v>
      </c>
      <c r="B125" s="9" t="s">
        <v>153</v>
      </c>
      <c r="C125" s="8" t="s">
        <v>85</v>
      </c>
      <c r="D125" s="1" t="s">
        <v>30</v>
      </c>
      <c r="E125" s="12" t="s">
        <v>534</v>
      </c>
      <c r="F125" s="12" t="s">
        <v>500</v>
      </c>
      <c r="G125" s="3" t="s">
        <v>4</v>
      </c>
      <c r="H125" s="3" t="s">
        <v>31</v>
      </c>
      <c r="I125" s="11">
        <v>251.59751002199999</v>
      </c>
      <c r="J125" s="11">
        <v>352.43429640400001</v>
      </c>
      <c r="K125" s="14" t="s">
        <v>826</v>
      </c>
      <c r="L125" s="14">
        <v>57.13</v>
      </c>
      <c r="M125" s="14" t="s">
        <v>827</v>
      </c>
      <c r="N125" s="12">
        <v>27</v>
      </c>
      <c r="O125" s="14">
        <v>7.13</v>
      </c>
      <c r="P125" s="11">
        <f t="shared" si="8"/>
        <v>12.16195020044</v>
      </c>
      <c r="Q125" s="11">
        <v>12.16195020044</v>
      </c>
      <c r="R125" s="2">
        <v>16.760000000000002</v>
      </c>
      <c r="S125" s="13">
        <f t="shared" si="5"/>
        <v>10.149170120263999</v>
      </c>
      <c r="T125" s="11">
        <f t="shared" si="6"/>
        <v>4.5980497995600018</v>
      </c>
      <c r="U125" s="11">
        <f t="shared" si="7"/>
        <v>6.6108298797360021</v>
      </c>
    </row>
    <row r="126" spans="1:21">
      <c r="A126" s="9">
        <v>125</v>
      </c>
      <c r="B126" s="9" t="s">
        <v>154</v>
      </c>
      <c r="C126" s="8" t="s">
        <v>85</v>
      </c>
      <c r="D126" s="1" t="s">
        <v>30</v>
      </c>
      <c r="E126" s="12" t="s">
        <v>383</v>
      </c>
      <c r="F126" s="12" t="s">
        <v>502</v>
      </c>
      <c r="G126" s="3" t="s">
        <v>4</v>
      </c>
      <c r="H126" s="3" t="s">
        <v>31</v>
      </c>
      <c r="I126" s="11">
        <v>251.13233763599999</v>
      </c>
      <c r="J126" s="11">
        <v>358.81050585000003</v>
      </c>
      <c r="K126" s="14" t="s">
        <v>826</v>
      </c>
      <c r="L126" s="14">
        <v>57.13</v>
      </c>
      <c r="M126" s="14" t="s">
        <v>827</v>
      </c>
      <c r="N126" s="12">
        <v>27</v>
      </c>
      <c r="O126" s="14">
        <v>7.13</v>
      </c>
      <c r="P126" s="11">
        <f t="shared" si="8"/>
        <v>12.152646752719999</v>
      </c>
      <c r="Q126" s="11">
        <v>12.152646752719999</v>
      </c>
      <c r="R126" s="2">
        <v>19.809999999999999</v>
      </c>
      <c r="S126" s="13">
        <f t="shared" si="5"/>
        <v>10.143588051631999</v>
      </c>
      <c r="T126" s="11">
        <f t="shared" si="6"/>
        <v>7.6573532472799997</v>
      </c>
      <c r="U126" s="11">
        <f t="shared" si="7"/>
        <v>9.6664119483679993</v>
      </c>
    </row>
    <row r="127" spans="1:21">
      <c r="A127" s="9">
        <v>126</v>
      </c>
      <c r="B127" s="9" t="s">
        <v>155</v>
      </c>
      <c r="C127" s="8" t="s">
        <v>85</v>
      </c>
      <c r="D127" s="1" t="s">
        <v>25</v>
      </c>
      <c r="E127" s="12" t="s">
        <v>535</v>
      </c>
      <c r="F127" s="12" t="s">
        <v>480</v>
      </c>
      <c r="G127" s="3" t="s">
        <v>4</v>
      </c>
      <c r="H127" s="3" t="s">
        <v>5</v>
      </c>
      <c r="I127" s="11">
        <v>244.762311036</v>
      </c>
      <c r="J127" s="11">
        <v>340.316863506</v>
      </c>
      <c r="K127" s="14" t="s">
        <v>826</v>
      </c>
      <c r="L127" s="14">
        <v>57.13</v>
      </c>
      <c r="M127" s="14" t="s">
        <v>827</v>
      </c>
      <c r="N127" s="12">
        <v>27</v>
      </c>
      <c r="O127" s="14">
        <v>7.13</v>
      </c>
      <c r="P127" s="11">
        <f t="shared" si="8"/>
        <v>12.02524622072</v>
      </c>
      <c r="Q127" s="11">
        <v>12.02524622072</v>
      </c>
      <c r="R127" s="2">
        <v>25.29</v>
      </c>
      <c r="S127" s="13">
        <f t="shared" si="5"/>
        <v>10.067147732432</v>
      </c>
      <c r="T127" s="11">
        <f t="shared" si="6"/>
        <v>13.264753779279999</v>
      </c>
      <c r="U127" s="11">
        <f t="shared" si="7"/>
        <v>15.222852267567999</v>
      </c>
    </row>
    <row r="128" spans="1:21">
      <c r="A128" s="9">
        <v>127</v>
      </c>
      <c r="B128" s="9" t="s">
        <v>156</v>
      </c>
      <c r="C128" s="8" t="s">
        <v>85</v>
      </c>
      <c r="D128" s="1" t="s">
        <v>25</v>
      </c>
      <c r="E128" s="12" t="s">
        <v>536</v>
      </c>
      <c r="F128" s="12" t="s">
        <v>537</v>
      </c>
      <c r="G128" s="3" t="s">
        <v>4</v>
      </c>
      <c r="H128" s="3" t="s">
        <v>5</v>
      </c>
      <c r="I128" s="11">
        <v>238.829597299</v>
      </c>
      <c r="J128" s="11">
        <v>333.71538034999998</v>
      </c>
      <c r="K128" s="14" t="s">
        <v>826</v>
      </c>
      <c r="L128" s="14">
        <v>57.13</v>
      </c>
      <c r="M128" s="14" t="s">
        <v>827</v>
      </c>
      <c r="N128" s="12">
        <v>27</v>
      </c>
      <c r="O128" s="14">
        <v>7.13</v>
      </c>
      <c r="P128" s="11">
        <f t="shared" si="8"/>
        <v>11.906591945980001</v>
      </c>
      <c r="Q128" s="11">
        <v>11.906591945980001</v>
      </c>
      <c r="R128" s="2">
        <v>22.25</v>
      </c>
      <c r="S128" s="13">
        <f t="shared" si="5"/>
        <v>9.9959551675880007</v>
      </c>
      <c r="T128" s="11">
        <f t="shared" si="6"/>
        <v>10.343408054019999</v>
      </c>
      <c r="U128" s="11">
        <f t="shared" si="7"/>
        <v>12.254044832411999</v>
      </c>
    </row>
    <row r="129" spans="1:21">
      <c r="A129" s="9">
        <v>128</v>
      </c>
      <c r="B129" s="9" t="s">
        <v>157</v>
      </c>
      <c r="C129" s="8" t="s">
        <v>85</v>
      </c>
      <c r="D129" s="1" t="s">
        <v>25</v>
      </c>
      <c r="E129" s="12" t="s">
        <v>538</v>
      </c>
      <c r="F129" s="12" t="s">
        <v>539</v>
      </c>
      <c r="G129" s="3" t="s">
        <v>4</v>
      </c>
      <c r="H129" s="3" t="s">
        <v>158</v>
      </c>
      <c r="I129" s="11">
        <v>60.837433888</v>
      </c>
      <c r="J129" s="11">
        <v>180.23171991199999</v>
      </c>
      <c r="K129" s="14" t="s">
        <v>826</v>
      </c>
      <c r="L129" s="14">
        <v>57.13</v>
      </c>
      <c r="M129" s="14" t="s">
        <v>827</v>
      </c>
      <c r="N129" s="12">
        <v>27</v>
      </c>
      <c r="O129" s="14">
        <v>7.13</v>
      </c>
      <c r="P129" s="11">
        <f t="shared" si="8"/>
        <v>8.3467486777600008</v>
      </c>
      <c r="Q129" s="11">
        <v>8.3467486777600008</v>
      </c>
      <c r="R129" s="2">
        <v>17.059999999999999</v>
      </c>
      <c r="S129" s="13">
        <f t="shared" si="5"/>
        <v>7.8600492066559999</v>
      </c>
      <c r="T129" s="11">
        <f t="shared" si="6"/>
        <v>8.7132513222399979</v>
      </c>
      <c r="U129" s="11">
        <f t="shared" si="7"/>
        <v>9.1999507933439979</v>
      </c>
    </row>
    <row r="130" spans="1:21">
      <c r="A130" s="9">
        <v>129</v>
      </c>
      <c r="B130" s="9" t="s">
        <v>159</v>
      </c>
      <c r="C130" s="8" t="s">
        <v>85</v>
      </c>
      <c r="D130" s="1" t="s">
        <v>25</v>
      </c>
      <c r="E130" s="12" t="s">
        <v>400</v>
      </c>
      <c r="F130" s="12" t="s">
        <v>540</v>
      </c>
      <c r="G130" s="3" t="s">
        <v>4</v>
      </c>
      <c r="H130" s="3" t="s">
        <v>5</v>
      </c>
      <c r="I130" s="11">
        <v>92.574885960000003</v>
      </c>
      <c r="J130" s="11">
        <v>230.396782414</v>
      </c>
      <c r="K130" s="14" t="s">
        <v>826</v>
      </c>
      <c r="L130" s="14">
        <v>57.13</v>
      </c>
      <c r="M130" s="14" t="s">
        <v>827</v>
      </c>
      <c r="N130" s="12">
        <v>27</v>
      </c>
      <c r="O130" s="14">
        <v>7.13</v>
      </c>
      <c r="P130" s="11">
        <f t="shared" si="8"/>
        <v>8.9814977192000001</v>
      </c>
      <c r="Q130" s="11">
        <v>8.9814977192000001</v>
      </c>
      <c r="R130" s="2">
        <v>18.28</v>
      </c>
      <c r="S130" s="13">
        <f t="shared" si="5"/>
        <v>8.2408986315200004</v>
      </c>
      <c r="T130" s="11">
        <f t="shared" si="6"/>
        <v>9.2985022808000011</v>
      </c>
      <c r="U130" s="11">
        <f t="shared" si="7"/>
        <v>10.039101368480001</v>
      </c>
    </row>
    <row r="131" spans="1:21">
      <c r="A131" s="9">
        <v>130</v>
      </c>
      <c r="B131" s="9" t="s">
        <v>160</v>
      </c>
      <c r="C131" s="8" t="s">
        <v>85</v>
      </c>
      <c r="D131" s="1" t="s">
        <v>25</v>
      </c>
      <c r="E131" s="12" t="s">
        <v>481</v>
      </c>
      <c r="F131" s="12" t="s">
        <v>541</v>
      </c>
      <c r="G131" s="3" t="s">
        <v>4</v>
      </c>
      <c r="H131" s="3" t="s">
        <v>5</v>
      </c>
      <c r="I131" s="11">
        <v>131.25361859099999</v>
      </c>
      <c r="J131" s="11">
        <v>230.224850761</v>
      </c>
      <c r="K131" s="14" t="s">
        <v>826</v>
      </c>
      <c r="L131" s="14">
        <v>57.13</v>
      </c>
      <c r="M131" s="14" t="s">
        <v>827</v>
      </c>
      <c r="N131" s="12">
        <v>27</v>
      </c>
      <c r="O131" s="14">
        <v>7.13</v>
      </c>
      <c r="P131" s="11">
        <f t="shared" si="8"/>
        <v>9.755072371819999</v>
      </c>
      <c r="Q131" s="11">
        <v>9.755072371819999</v>
      </c>
      <c r="R131" s="2">
        <v>16.45</v>
      </c>
      <c r="S131" s="13">
        <f t="shared" ref="S131:S194" si="9">I131*0.012+O131</f>
        <v>8.7050434230920004</v>
      </c>
      <c r="T131" s="11">
        <f t="shared" ref="T131:T194" si="10">R131-Q131</f>
        <v>6.6949276281800003</v>
      </c>
      <c r="U131" s="11">
        <f t="shared" ref="U131:U194" si="11">R131-S131</f>
        <v>7.7449565769079989</v>
      </c>
    </row>
    <row r="132" spans="1:21">
      <c r="A132" s="9">
        <v>131</v>
      </c>
      <c r="B132" s="9" t="s">
        <v>161</v>
      </c>
      <c r="C132" s="8" t="s">
        <v>85</v>
      </c>
      <c r="D132" s="1" t="s">
        <v>25</v>
      </c>
      <c r="E132" s="12" t="s">
        <v>542</v>
      </c>
      <c r="F132" s="12" t="s">
        <v>543</v>
      </c>
      <c r="G132" s="3" t="s">
        <v>4</v>
      </c>
      <c r="H132" s="3" t="s">
        <v>5</v>
      </c>
      <c r="I132" s="11">
        <v>145.685633959</v>
      </c>
      <c r="J132" s="11">
        <v>256.23371837500002</v>
      </c>
      <c r="K132" s="14" t="s">
        <v>826</v>
      </c>
      <c r="L132" s="14">
        <v>57.13</v>
      </c>
      <c r="M132" s="14" t="s">
        <v>827</v>
      </c>
      <c r="N132" s="12">
        <v>27</v>
      </c>
      <c r="O132" s="14">
        <v>7.13</v>
      </c>
      <c r="P132" s="11">
        <f t="shared" si="8"/>
        <v>10.04371267918</v>
      </c>
      <c r="Q132" s="11">
        <v>10.04371267918</v>
      </c>
      <c r="R132" s="2">
        <v>19.5</v>
      </c>
      <c r="S132" s="13">
        <f t="shared" si="9"/>
        <v>8.8782276075080002</v>
      </c>
      <c r="T132" s="11">
        <f t="shared" si="10"/>
        <v>9.4562873208199996</v>
      </c>
      <c r="U132" s="11">
        <f t="shared" si="11"/>
        <v>10.621772392492</v>
      </c>
    </row>
    <row r="133" spans="1:21">
      <c r="A133" s="9">
        <v>132</v>
      </c>
      <c r="B133" s="9" t="s">
        <v>162</v>
      </c>
      <c r="C133" s="8" t="s">
        <v>85</v>
      </c>
      <c r="D133" s="1" t="s">
        <v>25</v>
      </c>
      <c r="E133" s="12" t="s">
        <v>542</v>
      </c>
      <c r="F133" s="12" t="s">
        <v>502</v>
      </c>
      <c r="G133" s="3" t="s">
        <v>4</v>
      </c>
      <c r="H133" s="3" t="s">
        <v>5</v>
      </c>
      <c r="I133" s="11">
        <v>247.80860326800001</v>
      </c>
      <c r="J133" s="11">
        <v>344.28768993099999</v>
      </c>
      <c r="K133" s="14" t="s">
        <v>826</v>
      </c>
      <c r="L133" s="14">
        <v>57.13</v>
      </c>
      <c r="M133" s="14" t="s">
        <v>827</v>
      </c>
      <c r="N133" s="12">
        <v>27</v>
      </c>
      <c r="O133" s="14">
        <v>7.13</v>
      </c>
      <c r="P133" s="11">
        <f t="shared" si="8"/>
        <v>12.08617206536</v>
      </c>
      <c r="Q133" s="11">
        <v>12.08617206536</v>
      </c>
      <c r="R133" s="2">
        <v>25.9</v>
      </c>
      <c r="S133" s="13">
        <f t="shared" si="9"/>
        <v>10.103703239215999</v>
      </c>
      <c r="T133" s="11">
        <f t="shared" si="10"/>
        <v>13.813827934639999</v>
      </c>
      <c r="U133" s="11">
        <f t="shared" si="11"/>
        <v>15.796296760783999</v>
      </c>
    </row>
    <row r="134" spans="1:21">
      <c r="A134" s="9">
        <v>133</v>
      </c>
      <c r="B134" s="9" t="s">
        <v>163</v>
      </c>
      <c r="C134" s="8" t="s">
        <v>85</v>
      </c>
      <c r="D134" s="1" t="s">
        <v>25</v>
      </c>
      <c r="E134" s="12" t="s">
        <v>542</v>
      </c>
      <c r="F134" s="12" t="s">
        <v>544</v>
      </c>
      <c r="G134" s="3" t="s">
        <v>4</v>
      </c>
      <c r="H134" s="3" t="s">
        <v>5</v>
      </c>
      <c r="I134" s="11">
        <v>262.40972115099999</v>
      </c>
      <c r="J134" s="11">
        <v>357.48722339300002</v>
      </c>
      <c r="K134" s="14" t="s">
        <v>826</v>
      </c>
      <c r="L134" s="14">
        <v>57.13</v>
      </c>
      <c r="M134" s="14" t="s">
        <v>827</v>
      </c>
      <c r="N134" s="12">
        <v>27</v>
      </c>
      <c r="O134" s="14">
        <v>7.13</v>
      </c>
      <c r="P134" s="11">
        <f t="shared" si="8"/>
        <v>12.37819442302</v>
      </c>
      <c r="Q134" s="11">
        <v>12.37819442302</v>
      </c>
      <c r="R134" s="2">
        <v>24.07</v>
      </c>
      <c r="S134" s="13">
        <f t="shared" si="9"/>
        <v>10.278916653812001</v>
      </c>
      <c r="T134" s="11">
        <f t="shared" si="10"/>
        <v>11.69180557698</v>
      </c>
      <c r="U134" s="11">
        <f t="shared" si="11"/>
        <v>13.791083346188</v>
      </c>
    </row>
    <row r="135" spans="1:21">
      <c r="A135" s="9">
        <v>134</v>
      </c>
      <c r="B135" s="9" t="s">
        <v>164</v>
      </c>
      <c r="C135" s="8" t="s">
        <v>85</v>
      </c>
      <c r="D135" s="1" t="s">
        <v>25</v>
      </c>
      <c r="E135" s="12" t="s">
        <v>542</v>
      </c>
      <c r="F135" s="12" t="s">
        <v>545</v>
      </c>
      <c r="G135" s="3" t="s">
        <v>4</v>
      </c>
      <c r="H135" s="3" t="s">
        <v>5</v>
      </c>
      <c r="I135" s="11">
        <v>19.398405973300001</v>
      </c>
      <c r="J135" s="11">
        <v>157.672041748</v>
      </c>
      <c r="K135" s="14" t="s">
        <v>826</v>
      </c>
      <c r="L135" s="14">
        <v>57.13</v>
      </c>
      <c r="M135" s="14" t="s">
        <v>827</v>
      </c>
      <c r="N135" s="12">
        <v>27</v>
      </c>
      <c r="O135" s="14">
        <v>7.13</v>
      </c>
      <c r="P135" s="11">
        <f t="shared" si="8"/>
        <v>7.5179681194659995</v>
      </c>
      <c r="Q135" s="11">
        <v>7.5179681194659995</v>
      </c>
      <c r="R135" s="2">
        <v>16.149999999999999</v>
      </c>
      <c r="S135" s="13">
        <f t="shared" si="9"/>
        <v>7.3627808716795995</v>
      </c>
      <c r="T135" s="11">
        <f t="shared" si="10"/>
        <v>8.6320318805339991</v>
      </c>
      <c r="U135" s="11">
        <f t="shared" si="11"/>
        <v>8.7872191283203982</v>
      </c>
    </row>
    <row r="136" spans="1:21">
      <c r="A136" s="9">
        <v>135</v>
      </c>
      <c r="B136" s="9" t="s">
        <v>165</v>
      </c>
      <c r="C136" s="8" t="s">
        <v>85</v>
      </c>
      <c r="D136" s="1" t="s">
        <v>25</v>
      </c>
      <c r="E136" s="12" t="s">
        <v>546</v>
      </c>
      <c r="F136" s="12" t="s">
        <v>543</v>
      </c>
      <c r="G136" s="3" t="s">
        <v>4</v>
      </c>
      <c r="H136" s="3" t="s">
        <v>5</v>
      </c>
      <c r="I136" s="11">
        <v>154.10642952699999</v>
      </c>
      <c r="J136" s="11">
        <v>281.60004015300001</v>
      </c>
      <c r="K136" s="14" t="s">
        <v>826</v>
      </c>
      <c r="L136" s="14">
        <v>57.13</v>
      </c>
      <c r="M136" s="14" t="s">
        <v>827</v>
      </c>
      <c r="N136" s="12">
        <v>27</v>
      </c>
      <c r="O136" s="14">
        <v>7.13</v>
      </c>
      <c r="P136" s="11">
        <f t="shared" si="8"/>
        <v>10.212128590540001</v>
      </c>
      <c r="Q136" s="11">
        <v>10.212128590540001</v>
      </c>
      <c r="R136" s="2">
        <v>20.420000000000002</v>
      </c>
      <c r="S136" s="13">
        <f t="shared" si="9"/>
        <v>8.9792771543240004</v>
      </c>
      <c r="T136" s="11">
        <f t="shared" si="10"/>
        <v>10.207871409460001</v>
      </c>
      <c r="U136" s="11">
        <f t="shared" si="11"/>
        <v>11.440722845676001</v>
      </c>
    </row>
    <row r="137" spans="1:21">
      <c r="A137" s="9">
        <v>136</v>
      </c>
      <c r="B137" s="9" t="s">
        <v>166</v>
      </c>
      <c r="C137" s="7" t="s">
        <v>805</v>
      </c>
      <c r="D137" s="1" t="s">
        <v>3</v>
      </c>
      <c r="E137" s="12" t="s">
        <v>547</v>
      </c>
      <c r="F137" s="12" t="s">
        <v>548</v>
      </c>
      <c r="G137" s="3" t="s">
        <v>4</v>
      </c>
      <c r="H137" s="3" t="s">
        <v>5</v>
      </c>
      <c r="I137" s="11">
        <v>662.747760395</v>
      </c>
      <c r="J137" s="11">
        <v>749.51250664300005</v>
      </c>
      <c r="K137" s="14" t="s">
        <v>826</v>
      </c>
      <c r="L137" s="14">
        <v>57.13</v>
      </c>
      <c r="M137" s="14" t="s">
        <v>827</v>
      </c>
      <c r="N137" s="12">
        <v>14</v>
      </c>
      <c r="O137" s="14">
        <v>12.11</v>
      </c>
      <c r="P137" s="11">
        <f t="shared" si="8"/>
        <v>25.3649552079</v>
      </c>
      <c r="Q137" s="11">
        <v>25.3649552079</v>
      </c>
      <c r="R137" s="2">
        <v>29.56</v>
      </c>
      <c r="S137" s="13">
        <f t="shared" si="9"/>
        <v>20.062973124739997</v>
      </c>
      <c r="T137" s="11">
        <f t="shared" si="10"/>
        <v>4.1950447920999991</v>
      </c>
      <c r="U137" s="11">
        <f t="shared" si="11"/>
        <v>9.4970268752600013</v>
      </c>
    </row>
    <row r="138" spans="1:21">
      <c r="A138" s="9">
        <v>137</v>
      </c>
      <c r="B138" s="9" t="s">
        <v>167</v>
      </c>
      <c r="C138" s="7" t="s">
        <v>805</v>
      </c>
      <c r="D138" s="1" t="s">
        <v>3</v>
      </c>
      <c r="E138" s="12" t="s">
        <v>549</v>
      </c>
      <c r="F138" s="12" t="s">
        <v>550</v>
      </c>
      <c r="G138" s="3" t="s">
        <v>4</v>
      </c>
      <c r="H138" s="3" t="s">
        <v>5</v>
      </c>
      <c r="I138" s="11">
        <v>1056.2060596700001</v>
      </c>
      <c r="J138" s="11">
        <v>1142.51623524</v>
      </c>
      <c r="K138" s="14" t="s">
        <v>826</v>
      </c>
      <c r="L138" s="14">
        <v>57.13</v>
      </c>
      <c r="M138" s="14" t="s">
        <v>827</v>
      </c>
      <c r="N138" s="12">
        <v>14</v>
      </c>
      <c r="O138" s="14">
        <v>12.11</v>
      </c>
      <c r="P138" s="11">
        <f t="shared" si="8"/>
        <v>33.2341211934</v>
      </c>
      <c r="Q138" s="11">
        <v>33.2341211934</v>
      </c>
      <c r="R138" s="2">
        <v>35.35</v>
      </c>
      <c r="S138" s="13">
        <f t="shared" si="9"/>
        <v>24.78447271604</v>
      </c>
      <c r="T138" s="11">
        <f t="shared" si="10"/>
        <v>2.1158788066000014</v>
      </c>
      <c r="U138" s="11">
        <f t="shared" si="11"/>
        <v>10.565527283960002</v>
      </c>
    </row>
    <row r="139" spans="1:21">
      <c r="A139" s="9">
        <v>138</v>
      </c>
      <c r="B139" s="9" t="s">
        <v>168</v>
      </c>
      <c r="C139" s="7" t="s">
        <v>805</v>
      </c>
      <c r="D139" s="1" t="s">
        <v>3</v>
      </c>
      <c r="E139" s="12" t="s">
        <v>551</v>
      </c>
      <c r="F139" s="12" t="s">
        <v>552</v>
      </c>
      <c r="G139" s="3" t="s">
        <v>4</v>
      </c>
      <c r="H139" s="3" t="s">
        <v>5</v>
      </c>
      <c r="I139" s="11">
        <v>507.26558228499999</v>
      </c>
      <c r="J139" s="11">
        <v>588.63218083599997</v>
      </c>
      <c r="K139" s="14" t="s">
        <v>826</v>
      </c>
      <c r="L139" s="14">
        <v>57.13</v>
      </c>
      <c r="M139" s="14" t="s">
        <v>827</v>
      </c>
      <c r="N139" s="12">
        <v>14</v>
      </c>
      <c r="O139" s="14">
        <v>12.11</v>
      </c>
      <c r="P139" s="11">
        <f t="shared" si="8"/>
        <v>22.255311645699997</v>
      </c>
      <c r="Q139" s="11">
        <v>22.255311645699997</v>
      </c>
      <c r="R139" s="2">
        <v>25.6</v>
      </c>
      <c r="S139" s="13">
        <f t="shared" si="9"/>
        <v>18.19718698742</v>
      </c>
      <c r="T139" s="11">
        <f t="shared" si="10"/>
        <v>3.3446883543000041</v>
      </c>
      <c r="U139" s="11">
        <f t="shared" si="11"/>
        <v>7.4028130125800011</v>
      </c>
    </row>
    <row r="140" spans="1:21">
      <c r="A140" s="9">
        <v>139</v>
      </c>
      <c r="B140" s="9" t="s">
        <v>169</v>
      </c>
      <c r="C140" s="7" t="s">
        <v>805</v>
      </c>
      <c r="D140" s="1" t="s">
        <v>3</v>
      </c>
      <c r="E140" s="12" t="s">
        <v>553</v>
      </c>
      <c r="F140" s="12" t="s">
        <v>554</v>
      </c>
      <c r="G140" s="3" t="s">
        <v>4</v>
      </c>
      <c r="H140" s="3" t="s">
        <v>5</v>
      </c>
      <c r="I140" s="11">
        <v>866.717425166</v>
      </c>
      <c r="J140" s="11">
        <v>946.14133060699999</v>
      </c>
      <c r="K140" s="14" t="s">
        <v>826</v>
      </c>
      <c r="L140" s="14">
        <v>57.13</v>
      </c>
      <c r="M140" s="14" t="s">
        <v>827</v>
      </c>
      <c r="N140" s="12">
        <v>14</v>
      </c>
      <c r="O140" s="14">
        <v>12.11</v>
      </c>
      <c r="P140" s="11">
        <f t="shared" si="8"/>
        <v>29.444348503320001</v>
      </c>
      <c r="Q140" s="11">
        <v>29.444348503320001</v>
      </c>
      <c r="R140" s="2">
        <v>31.39</v>
      </c>
      <c r="S140" s="13">
        <f t="shared" si="9"/>
        <v>22.510609101991999</v>
      </c>
      <c r="T140" s="11">
        <f t="shared" si="10"/>
        <v>1.94565149668</v>
      </c>
      <c r="U140" s="11">
        <f t="shared" si="11"/>
        <v>8.8793908980080012</v>
      </c>
    </row>
    <row r="141" spans="1:21">
      <c r="A141" s="9">
        <v>140</v>
      </c>
      <c r="B141" s="9" t="s">
        <v>170</v>
      </c>
      <c r="C141" s="7" t="s">
        <v>805</v>
      </c>
      <c r="D141" s="1" t="s">
        <v>3</v>
      </c>
      <c r="E141" s="12" t="s">
        <v>555</v>
      </c>
      <c r="F141" s="12" t="s">
        <v>556</v>
      </c>
      <c r="G141" s="3" t="s">
        <v>4</v>
      </c>
      <c r="H141" s="3" t="s">
        <v>5</v>
      </c>
      <c r="I141" s="11">
        <v>966.78251098099997</v>
      </c>
      <c r="J141" s="11">
        <v>1049.31099844</v>
      </c>
      <c r="K141" s="14" t="s">
        <v>826</v>
      </c>
      <c r="L141" s="14">
        <v>57.13</v>
      </c>
      <c r="M141" s="14" t="s">
        <v>827</v>
      </c>
      <c r="N141" s="12">
        <v>14</v>
      </c>
      <c r="O141" s="14">
        <v>12.11</v>
      </c>
      <c r="P141" s="11">
        <f t="shared" si="8"/>
        <v>31.445650219619999</v>
      </c>
      <c r="Q141" s="11">
        <v>31.445650219619999</v>
      </c>
      <c r="R141" s="2">
        <v>36.57</v>
      </c>
      <c r="S141" s="13">
        <f t="shared" si="9"/>
        <v>23.711390131771999</v>
      </c>
      <c r="T141" s="11">
        <f t="shared" si="10"/>
        <v>5.1243497803800011</v>
      </c>
      <c r="U141" s="11">
        <f t="shared" si="11"/>
        <v>12.858609868228001</v>
      </c>
    </row>
    <row r="142" spans="1:21">
      <c r="A142" s="9">
        <v>141</v>
      </c>
      <c r="B142" s="9" t="s">
        <v>171</v>
      </c>
      <c r="C142" s="7" t="s">
        <v>805</v>
      </c>
      <c r="D142" s="1" t="s">
        <v>3</v>
      </c>
      <c r="E142" s="12" t="s">
        <v>557</v>
      </c>
      <c r="F142" s="12" t="s">
        <v>558</v>
      </c>
      <c r="G142" s="3" t="s">
        <v>4</v>
      </c>
      <c r="H142" s="3" t="s">
        <v>5</v>
      </c>
      <c r="I142" s="11">
        <v>355.47156577099997</v>
      </c>
      <c r="J142" s="11">
        <v>447.39336581999999</v>
      </c>
      <c r="K142" s="14" t="s">
        <v>826</v>
      </c>
      <c r="L142" s="14">
        <v>57.13</v>
      </c>
      <c r="M142" s="14" t="s">
        <v>827</v>
      </c>
      <c r="N142" s="12">
        <v>14</v>
      </c>
      <c r="O142" s="14">
        <v>12.11</v>
      </c>
      <c r="P142" s="11">
        <f t="shared" si="8"/>
        <v>19.21943131542</v>
      </c>
      <c r="Q142" s="11">
        <v>19.21943131542</v>
      </c>
      <c r="R142" s="2">
        <v>22.55</v>
      </c>
      <c r="S142" s="13">
        <f t="shared" si="9"/>
        <v>16.375658789252</v>
      </c>
      <c r="T142" s="11">
        <f t="shared" si="10"/>
        <v>3.3305686845800011</v>
      </c>
      <c r="U142" s="11">
        <f t="shared" si="11"/>
        <v>6.1743412107480005</v>
      </c>
    </row>
    <row r="143" spans="1:21">
      <c r="A143" s="9">
        <v>142</v>
      </c>
      <c r="B143" s="9" t="s">
        <v>172</v>
      </c>
      <c r="C143" s="7" t="s">
        <v>805</v>
      </c>
      <c r="D143" s="1" t="s">
        <v>3</v>
      </c>
      <c r="E143" s="12" t="s">
        <v>559</v>
      </c>
      <c r="F143" s="12" t="s">
        <v>560</v>
      </c>
      <c r="G143" s="3" t="s">
        <v>4</v>
      </c>
      <c r="H143" s="3" t="s">
        <v>5</v>
      </c>
      <c r="I143" s="11">
        <v>317.15448712599999</v>
      </c>
      <c r="J143" s="11">
        <v>417.32420326599998</v>
      </c>
      <c r="K143" s="14" t="s">
        <v>826</v>
      </c>
      <c r="L143" s="14">
        <v>57.13</v>
      </c>
      <c r="M143" s="14" t="s">
        <v>827</v>
      </c>
      <c r="N143" s="12">
        <v>14</v>
      </c>
      <c r="O143" s="14">
        <v>12.11</v>
      </c>
      <c r="P143" s="11">
        <f t="shared" si="8"/>
        <v>18.45308974252</v>
      </c>
      <c r="Q143" s="11">
        <v>18.45308974252</v>
      </c>
      <c r="R143" s="2">
        <v>26.51</v>
      </c>
      <c r="S143" s="13">
        <f t="shared" si="9"/>
        <v>15.915853845512</v>
      </c>
      <c r="T143" s="11">
        <f t="shared" si="10"/>
        <v>8.056910257480002</v>
      </c>
      <c r="U143" s="11">
        <f t="shared" si="11"/>
        <v>10.594146154488001</v>
      </c>
    </row>
    <row r="144" spans="1:21">
      <c r="A144" s="9">
        <v>143</v>
      </c>
      <c r="B144" s="9" t="s">
        <v>173</v>
      </c>
      <c r="C144" s="7" t="s">
        <v>805</v>
      </c>
      <c r="D144" s="1" t="s">
        <v>3</v>
      </c>
      <c r="E144" s="12" t="s">
        <v>561</v>
      </c>
      <c r="F144" s="12" t="s">
        <v>562</v>
      </c>
      <c r="G144" s="3" t="s">
        <v>4</v>
      </c>
      <c r="H144" s="3" t="s">
        <v>5</v>
      </c>
      <c r="I144" s="11">
        <v>2981.81245786</v>
      </c>
      <c r="J144" s="11">
        <v>3061.74431052</v>
      </c>
      <c r="K144" s="14" t="s">
        <v>826</v>
      </c>
      <c r="L144" s="14">
        <v>57.13</v>
      </c>
      <c r="M144" s="14" t="s">
        <v>827</v>
      </c>
      <c r="N144" s="12">
        <v>14</v>
      </c>
      <c r="O144" s="14">
        <v>12.11</v>
      </c>
      <c r="P144" s="11">
        <f t="shared" si="8"/>
        <v>71.746249157199998</v>
      </c>
      <c r="Q144" s="16">
        <v>57.13</v>
      </c>
      <c r="R144" s="2">
        <v>78.63</v>
      </c>
      <c r="S144" s="13">
        <f t="shared" si="9"/>
        <v>47.891749494320003</v>
      </c>
      <c r="T144" s="11">
        <f t="shared" si="10"/>
        <v>21.499999999999993</v>
      </c>
      <c r="U144" s="11">
        <f t="shared" si="11"/>
        <v>30.738250505679993</v>
      </c>
    </row>
    <row r="145" spans="1:21">
      <c r="A145" s="9">
        <v>144</v>
      </c>
      <c r="B145" s="9" t="s">
        <v>174</v>
      </c>
      <c r="C145" s="7" t="s">
        <v>805</v>
      </c>
      <c r="D145" s="1" t="s">
        <v>74</v>
      </c>
      <c r="E145" s="12" t="s">
        <v>563</v>
      </c>
      <c r="F145" s="12" t="s">
        <v>388</v>
      </c>
      <c r="G145" s="3" t="s">
        <v>4</v>
      </c>
      <c r="H145" s="3" t="s">
        <v>175</v>
      </c>
      <c r="I145" s="11">
        <v>2396.4105750600002</v>
      </c>
      <c r="J145" s="11">
        <v>2477.1697681700002</v>
      </c>
      <c r="K145" s="14" t="s">
        <v>826</v>
      </c>
      <c r="L145" s="14">
        <v>57.13</v>
      </c>
      <c r="M145" s="14" t="s">
        <v>827</v>
      </c>
      <c r="N145" s="12">
        <v>14</v>
      </c>
      <c r="O145" s="14">
        <v>12.11</v>
      </c>
      <c r="P145" s="11">
        <f t="shared" si="8"/>
        <v>60.038211501200003</v>
      </c>
      <c r="Q145" s="14">
        <v>57.13</v>
      </c>
      <c r="R145" s="2">
        <v>61.56</v>
      </c>
      <c r="S145" s="13">
        <f t="shared" si="9"/>
        <v>40.866926900720003</v>
      </c>
      <c r="T145" s="11">
        <f t="shared" si="10"/>
        <v>4.43</v>
      </c>
      <c r="U145" s="11">
        <f t="shared" si="11"/>
        <v>20.693073099279999</v>
      </c>
    </row>
    <row r="146" spans="1:21">
      <c r="A146" s="9">
        <v>145</v>
      </c>
      <c r="B146" s="9" t="s">
        <v>176</v>
      </c>
      <c r="C146" s="7" t="s">
        <v>805</v>
      </c>
      <c r="D146" s="1" t="s">
        <v>25</v>
      </c>
      <c r="E146" s="12" t="s">
        <v>564</v>
      </c>
      <c r="F146" s="12" t="s">
        <v>565</v>
      </c>
      <c r="G146" s="3" t="s">
        <v>4</v>
      </c>
      <c r="H146" s="3" t="s">
        <v>5</v>
      </c>
      <c r="I146" s="11">
        <v>594.66230811900004</v>
      </c>
      <c r="J146" s="11">
        <v>678.94085707299996</v>
      </c>
      <c r="K146" s="14" t="s">
        <v>826</v>
      </c>
      <c r="L146" s="14">
        <v>57.13</v>
      </c>
      <c r="M146" s="14" t="s">
        <v>827</v>
      </c>
      <c r="N146" s="12">
        <v>14</v>
      </c>
      <c r="O146" s="14">
        <v>12.11</v>
      </c>
      <c r="P146" s="11">
        <f t="shared" ref="P146:P209" si="12">I146*2%+O146</f>
        <v>24.003246162380002</v>
      </c>
      <c r="Q146" s="11">
        <v>24.003246162380002</v>
      </c>
      <c r="R146" s="2">
        <v>30.78</v>
      </c>
      <c r="S146" s="13">
        <f t="shared" si="9"/>
        <v>19.245947697428001</v>
      </c>
      <c r="T146" s="11">
        <f t="shared" si="10"/>
        <v>6.7767538376199994</v>
      </c>
      <c r="U146" s="11">
        <f t="shared" si="11"/>
        <v>11.534052302572</v>
      </c>
    </row>
    <row r="147" spans="1:21">
      <c r="A147" s="9">
        <v>146</v>
      </c>
      <c r="B147" s="9" t="s">
        <v>177</v>
      </c>
      <c r="C147" s="7" t="s">
        <v>805</v>
      </c>
      <c r="D147" s="1" t="s">
        <v>25</v>
      </c>
      <c r="E147" s="12" t="s">
        <v>547</v>
      </c>
      <c r="F147" s="12" t="s">
        <v>566</v>
      </c>
      <c r="G147" s="3" t="s">
        <v>4</v>
      </c>
      <c r="H147" s="3" t="s">
        <v>158</v>
      </c>
      <c r="I147" s="11">
        <v>685.64724006599999</v>
      </c>
      <c r="J147" s="11">
        <v>767.35661632899996</v>
      </c>
      <c r="K147" s="14" t="s">
        <v>826</v>
      </c>
      <c r="L147" s="14">
        <v>57.13</v>
      </c>
      <c r="M147" s="14" t="s">
        <v>827</v>
      </c>
      <c r="N147" s="12">
        <v>14</v>
      </c>
      <c r="O147" s="14">
        <v>12.11</v>
      </c>
      <c r="P147" s="11">
        <f t="shared" si="12"/>
        <v>25.822944801319998</v>
      </c>
      <c r="Q147" s="11">
        <v>25.822944801319998</v>
      </c>
      <c r="R147" s="2">
        <v>34.44</v>
      </c>
      <c r="S147" s="13">
        <f t="shared" si="9"/>
        <v>20.337766880792</v>
      </c>
      <c r="T147" s="11">
        <f t="shared" si="10"/>
        <v>8.6170551986799993</v>
      </c>
      <c r="U147" s="11">
        <f t="shared" si="11"/>
        <v>14.102233119207998</v>
      </c>
    </row>
    <row r="148" spans="1:21">
      <c r="A148" s="9">
        <v>147</v>
      </c>
      <c r="B148" s="9" t="s">
        <v>178</v>
      </c>
      <c r="C148" s="7" t="s">
        <v>805</v>
      </c>
      <c r="D148" s="1" t="s">
        <v>25</v>
      </c>
      <c r="E148" s="12" t="s">
        <v>567</v>
      </c>
      <c r="F148" s="12" t="s">
        <v>568</v>
      </c>
      <c r="G148" s="3" t="s">
        <v>4</v>
      </c>
      <c r="H148" s="3" t="s">
        <v>56</v>
      </c>
      <c r="I148" s="11">
        <v>264.04438728299999</v>
      </c>
      <c r="J148" s="11">
        <v>350.05140640399998</v>
      </c>
      <c r="K148" s="14" t="s">
        <v>826</v>
      </c>
      <c r="L148" s="14">
        <v>57.13</v>
      </c>
      <c r="M148" s="14" t="s">
        <v>827</v>
      </c>
      <c r="N148" s="12">
        <v>14</v>
      </c>
      <c r="O148" s="14">
        <v>12.11</v>
      </c>
      <c r="P148" s="11">
        <f t="shared" si="12"/>
        <v>17.390887745659999</v>
      </c>
      <c r="Q148" s="11">
        <v>17.390887745659999</v>
      </c>
      <c r="R148" s="2">
        <v>22.25</v>
      </c>
      <c r="S148" s="13">
        <f t="shared" si="9"/>
        <v>15.278532647395998</v>
      </c>
      <c r="T148" s="11">
        <f t="shared" si="10"/>
        <v>4.8591122543400012</v>
      </c>
      <c r="U148" s="11">
        <f t="shared" si="11"/>
        <v>6.9714673526040016</v>
      </c>
    </row>
    <row r="149" spans="1:21">
      <c r="A149" s="9">
        <v>148</v>
      </c>
      <c r="B149" s="9" t="s">
        <v>179</v>
      </c>
      <c r="C149" s="7" t="s">
        <v>805</v>
      </c>
      <c r="D149" s="1" t="s">
        <v>46</v>
      </c>
      <c r="E149" s="12" t="s">
        <v>569</v>
      </c>
      <c r="F149" s="12" t="s">
        <v>570</v>
      </c>
      <c r="G149" s="3" t="s">
        <v>180</v>
      </c>
      <c r="H149" s="3" t="s">
        <v>181</v>
      </c>
      <c r="I149" s="11">
        <v>218.98155542000001</v>
      </c>
      <c r="J149" s="11">
        <v>314.26409496299999</v>
      </c>
      <c r="K149" s="14" t="s">
        <v>826</v>
      </c>
      <c r="L149" s="14">
        <v>57.13</v>
      </c>
      <c r="M149" s="14" t="s">
        <v>827</v>
      </c>
      <c r="N149" s="12">
        <v>14</v>
      </c>
      <c r="O149" s="14">
        <v>12.11</v>
      </c>
      <c r="P149" s="11">
        <f t="shared" si="12"/>
        <v>16.489631108399998</v>
      </c>
      <c r="Q149" s="11">
        <v>16.489631108399998</v>
      </c>
      <c r="R149" s="2">
        <v>23.16</v>
      </c>
      <c r="S149" s="13">
        <f t="shared" si="9"/>
        <v>14.73777866504</v>
      </c>
      <c r="T149" s="11">
        <f t="shared" si="10"/>
        <v>6.6703688916000026</v>
      </c>
      <c r="U149" s="11">
        <f t="shared" si="11"/>
        <v>8.4222213349599997</v>
      </c>
    </row>
    <row r="150" spans="1:21">
      <c r="A150" s="9">
        <v>149</v>
      </c>
      <c r="B150" s="9" t="s">
        <v>182</v>
      </c>
      <c r="C150" s="7" t="s">
        <v>805</v>
      </c>
      <c r="D150" s="1" t="s">
        <v>3</v>
      </c>
      <c r="E150" s="12" t="s">
        <v>571</v>
      </c>
      <c r="F150" s="12" t="s">
        <v>572</v>
      </c>
      <c r="G150" s="3" t="s">
        <v>4</v>
      </c>
      <c r="H150" s="3" t="s">
        <v>5</v>
      </c>
      <c r="I150" s="11">
        <v>496.00479903899998</v>
      </c>
      <c r="J150" s="11">
        <v>589.182996452</v>
      </c>
      <c r="K150" s="14" t="s">
        <v>826</v>
      </c>
      <c r="L150" s="14">
        <v>57.13</v>
      </c>
      <c r="M150" s="14" t="s">
        <v>827</v>
      </c>
      <c r="N150" s="12">
        <v>14</v>
      </c>
      <c r="O150" s="14">
        <v>12.11</v>
      </c>
      <c r="P150" s="11">
        <f t="shared" si="12"/>
        <v>22.030095980779997</v>
      </c>
      <c r="Q150" s="11">
        <v>22.030095980779997</v>
      </c>
      <c r="R150" s="2">
        <v>25.9</v>
      </c>
      <c r="S150" s="13">
        <f t="shared" si="9"/>
        <v>18.062057588468001</v>
      </c>
      <c r="T150" s="11">
        <f t="shared" si="10"/>
        <v>3.8699040192200016</v>
      </c>
      <c r="U150" s="11">
        <f t="shared" si="11"/>
        <v>7.8379424115319978</v>
      </c>
    </row>
    <row r="151" spans="1:21">
      <c r="A151" s="9">
        <v>150</v>
      </c>
      <c r="B151" s="9" t="s">
        <v>183</v>
      </c>
      <c r="C151" s="7" t="s">
        <v>805</v>
      </c>
      <c r="D151" s="1" t="s">
        <v>3</v>
      </c>
      <c r="E151" s="12" t="s">
        <v>573</v>
      </c>
      <c r="F151" s="12" t="s">
        <v>574</v>
      </c>
      <c r="G151" s="3" t="s">
        <v>4</v>
      </c>
      <c r="H151" s="3" t="s">
        <v>5</v>
      </c>
      <c r="I151" s="11">
        <v>1527.4282398</v>
      </c>
      <c r="J151" s="11">
        <v>1607.88703738</v>
      </c>
      <c r="K151" s="14" t="s">
        <v>826</v>
      </c>
      <c r="L151" s="14">
        <v>57.13</v>
      </c>
      <c r="M151" s="14" t="s">
        <v>827</v>
      </c>
      <c r="N151" s="12">
        <v>14</v>
      </c>
      <c r="O151" s="14">
        <v>12.11</v>
      </c>
      <c r="P151" s="11">
        <f t="shared" si="12"/>
        <v>42.658564796</v>
      </c>
      <c r="Q151" s="11">
        <v>42.658564796</v>
      </c>
      <c r="R151" s="2">
        <v>47.85</v>
      </c>
      <c r="S151" s="13">
        <f t="shared" si="9"/>
        <v>30.439138877600001</v>
      </c>
      <c r="T151" s="11">
        <f t="shared" si="10"/>
        <v>5.1914352040000011</v>
      </c>
      <c r="U151" s="11">
        <f t="shared" si="11"/>
        <v>17.4108611224</v>
      </c>
    </row>
    <row r="152" spans="1:21">
      <c r="A152" s="9">
        <v>151</v>
      </c>
      <c r="B152" s="9" t="s">
        <v>184</v>
      </c>
      <c r="C152" s="7" t="s">
        <v>805</v>
      </c>
      <c r="D152" s="1" t="s">
        <v>3</v>
      </c>
      <c r="E152" s="12" t="s">
        <v>575</v>
      </c>
      <c r="F152" s="12" t="s">
        <v>576</v>
      </c>
      <c r="G152" s="3" t="s">
        <v>4</v>
      </c>
      <c r="H152" s="3" t="s">
        <v>5</v>
      </c>
      <c r="I152" s="11">
        <v>601.05187818399997</v>
      </c>
      <c r="J152" s="11">
        <v>682.97948406600005</v>
      </c>
      <c r="K152" s="14" t="s">
        <v>826</v>
      </c>
      <c r="L152" s="14">
        <v>57.13</v>
      </c>
      <c r="M152" s="14" t="s">
        <v>827</v>
      </c>
      <c r="N152" s="12">
        <v>14</v>
      </c>
      <c r="O152" s="14">
        <v>12.11</v>
      </c>
      <c r="P152" s="11">
        <f t="shared" si="12"/>
        <v>24.13103756368</v>
      </c>
      <c r="Q152" s="11">
        <v>24.13103756368</v>
      </c>
      <c r="R152" s="2">
        <v>26.21</v>
      </c>
      <c r="S152" s="13">
        <f t="shared" si="9"/>
        <v>19.322622538207998</v>
      </c>
      <c r="T152" s="11">
        <f t="shared" si="10"/>
        <v>2.0789624363200012</v>
      </c>
      <c r="U152" s="11">
        <f t="shared" si="11"/>
        <v>6.8873774617920027</v>
      </c>
    </row>
    <row r="153" spans="1:21">
      <c r="A153" s="9">
        <v>152</v>
      </c>
      <c r="B153" s="9" t="s">
        <v>185</v>
      </c>
      <c r="C153" s="7" t="s">
        <v>805</v>
      </c>
      <c r="D153" s="1" t="s">
        <v>3</v>
      </c>
      <c r="E153" s="12" t="s">
        <v>577</v>
      </c>
      <c r="F153" s="12" t="s">
        <v>578</v>
      </c>
      <c r="G153" s="3" t="s">
        <v>4</v>
      </c>
      <c r="H153" s="3" t="s">
        <v>5</v>
      </c>
      <c r="I153" s="11">
        <v>1179.9374239399999</v>
      </c>
      <c r="J153" s="11">
        <v>1262.5967582799999</v>
      </c>
      <c r="K153" s="14" t="s">
        <v>826</v>
      </c>
      <c r="L153" s="14">
        <v>57.13</v>
      </c>
      <c r="M153" s="14" t="s">
        <v>827</v>
      </c>
      <c r="N153" s="12">
        <v>14</v>
      </c>
      <c r="O153" s="14">
        <v>12.11</v>
      </c>
      <c r="P153" s="11">
        <f t="shared" si="12"/>
        <v>35.708748478799997</v>
      </c>
      <c r="Q153" s="11">
        <v>35.708748478799997</v>
      </c>
      <c r="R153" s="2">
        <v>37.49</v>
      </c>
      <c r="S153" s="13">
        <f t="shared" si="9"/>
        <v>26.269249087279999</v>
      </c>
      <c r="T153" s="11">
        <f t="shared" si="10"/>
        <v>1.7812515212000051</v>
      </c>
      <c r="U153" s="11">
        <f t="shared" si="11"/>
        <v>11.220750912720003</v>
      </c>
    </row>
    <row r="154" spans="1:21">
      <c r="A154" s="9">
        <v>153</v>
      </c>
      <c r="B154" s="9" t="s">
        <v>186</v>
      </c>
      <c r="C154" s="7" t="s">
        <v>805</v>
      </c>
      <c r="D154" s="1" t="s">
        <v>3</v>
      </c>
      <c r="E154" s="12" t="s">
        <v>579</v>
      </c>
      <c r="F154" s="12" t="s">
        <v>580</v>
      </c>
      <c r="G154" s="3" t="s">
        <v>4</v>
      </c>
      <c r="H154" s="3" t="s">
        <v>5</v>
      </c>
      <c r="I154" s="11">
        <v>3559.3743750499998</v>
      </c>
      <c r="J154" s="11">
        <v>3638.4531653399999</v>
      </c>
      <c r="K154" s="14" t="s">
        <v>826</v>
      </c>
      <c r="L154" s="14">
        <v>57.13</v>
      </c>
      <c r="M154" s="14" t="s">
        <v>827</v>
      </c>
      <c r="N154" s="12">
        <v>14</v>
      </c>
      <c r="O154" s="14">
        <v>12.11</v>
      </c>
      <c r="P154" s="11">
        <f>60+559.374*2.5%+O154</f>
        <v>86.094350000000006</v>
      </c>
      <c r="Q154" s="14">
        <v>57.13</v>
      </c>
      <c r="R154" s="2">
        <v>73.760000000000005</v>
      </c>
      <c r="S154" s="13">
        <f t="shared" si="9"/>
        <v>54.822492500599999</v>
      </c>
      <c r="T154" s="11">
        <f t="shared" si="10"/>
        <v>16.630000000000003</v>
      </c>
      <c r="U154" s="11">
        <f t="shared" si="11"/>
        <v>18.937507499400006</v>
      </c>
    </row>
    <row r="155" spans="1:21">
      <c r="A155" s="9">
        <v>154</v>
      </c>
      <c r="B155" s="9" t="s">
        <v>187</v>
      </c>
      <c r="C155" s="7" t="s">
        <v>805</v>
      </c>
      <c r="D155" s="1" t="s">
        <v>3</v>
      </c>
      <c r="E155" s="12" t="s">
        <v>581</v>
      </c>
      <c r="F155" s="12" t="s">
        <v>582</v>
      </c>
      <c r="G155" s="3" t="s">
        <v>4</v>
      </c>
      <c r="H155" s="3" t="s">
        <v>5</v>
      </c>
      <c r="I155" s="11">
        <v>935.95698898499995</v>
      </c>
      <c r="J155" s="11">
        <v>1021.8007913500001</v>
      </c>
      <c r="K155" s="14" t="s">
        <v>826</v>
      </c>
      <c r="L155" s="14">
        <v>57.13</v>
      </c>
      <c r="M155" s="14" t="s">
        <v>827</v>
      </c>
      <c r="N155" s="12">
        <v>14</v>
      </c>
      <c r="O155" s="14">
        <v>12.11</v>
      </c>
      <c r="P155" s="11">
        <f t="shared" si="12"/>
        <v>30.8291397797</v>
      </c>
      <c r="Q155" s="11">
        <v>30.8291397797</v>
      </c>
      <c r="R155" s="2">
        <v>33.83</v>
      </c>
      <c r="S155" s="13">
        <f t="shared" si="9"/>
        <v>23.341483867819999</v>
      </c>
      <c r="T155" s="11">
        <f t="shared" si="10"/>
        <v>3.0008602202999981</v>
      </c>
      <c r="U155" s="11">
        <f t="shared" si="11"/>
        <v>10.488516132179999</v>
      </c>
    </row>
    <row r="156" spans="1:21">
      <c r="A156" s="9">
        <v>155</v>
      </c>
      <c r="B156" s="9" t="s">
        <v>188</v>
      </c>
      <c r="C156" s="7" t="s">
        <v>805</v>
      </c>
      <c r="D156" s="1" t="s">
        <v>3</v>
      </c>
      <c r="E156" s="12" t="s">
        <v>583</v>
      </c>
      <c r="F156" s="12" t="s">
        <v>584</v>
      </c>
      <c r="G156" s="3" t="s">
        <v>4</v>
      </c>
      <c r="H156" s="3" t="s">
        <v>27</v>
      </c>
      <c r="I156" s="11">
        <v>160.74614838299999</v>
      </c>
      <c r="J156" s="11">
        <v>267.50682159600001</v>
      </c>
      <c r="K156" s="14" t="s">
        <v>826</v>
      </c>
      <c r="L156" s="14">
        <v>57.13</v>
      </c>
      <c r="M156" s="14" t="s">
        <v>827</v>
      </c>
      <c r="N156" s="12">
        <v>14</v>
      </c>
      <c r="O156" s="14">
        <v>12.11</v>
      </c>
      <c r="P156" s="11">
        <f t="shared" si="12"/>
        <v>15.324922967659999</v>
      </c>
      <c r="Q156" s="11">
        <v>15.324922967659999</v>
      </c>
      <c r="R156" s="2">
        <v>18.89</v>
      </c>
      <c r="S156" s="13">
        <f t="shared" si="9"/>
        <v>14.038953780596</v>
      </c>
      <c r="T156" s="11">
        <f t="shared" si="10"/>
        <v>3.5650770323400014</v>
      </c>
      <c r="U156" s="11">
        <f t="shared" si="11"/>
        <v>4.8510462194040009</v>
      </c>
    </row>
    <row r="157" spans="1:21">
      <c r="A157" s="9">
        <v>156</v>
      </c>
      <c r="B157" s="9" t="s">
        <v>189</v>
      </c>
      <c r="C157" s="7" t="s">
        <v>805</v>
      </c>
      <c r="D157" s="1" t="s">
        <v>3</v>
      </c>
      <c r="E157" s="12" t="s">
        <v>585</v>
      </c>
      <c r="F157" s="12" t="s">
        <v>586</v>
      </c>
      <c r="G157" s="3" t="s">
        <v>4</v>
      </c>
      <c r="H157" s="3" t="s">
        <v>27</v>
      </c>
      <c r="I157" s="11">
        <v>56.700757344899998</v>
      </c>
      <c r="J157" s="11">
        <v>193.35881236500001</v>
      </c>
      <c r="K157" s="14" t="s">
        <v>826</v>
      </c>
      <c r="L157" s="14">
        <v>57.13</v>
      </c>
      <c r="M157" s="14" t="s">
        <v>827</v>
      </c>
      <c r="N157" s="12">
        <v>14</v>
      </c>
      <c r="O157" s="14">
        <v>12.11</v>
      </c>
      <c r="P157" s="11">
        <f t="shared" si="12"/>
        <v>13.244015146897999</v>
      </c>
      <c r="Q157" s="11">
        <v>13.244015146897999</v>
      </c>
      <c r="R157" s="2">
        <v>19.5</v>
      </c>
      <c r="S157" s="13">
        <f t="shared" si="9"/>
        <v>12.7904090881388</v>
      </c>
      <c r="T157" s="11">
        <f t="shared" si="10"/>
        <v>6.2559848531020013</v>
      </c>
      <c r="U157" s="11">
        <f t="shared" si="11"/>
        <v>6.7095909118612003</v>
      </c>
    </row>
    <row r="158" spans="1:21">
      <c r="A158" s="9">
        <v>157</v>
      </c>
      <c r="B158" s="9" t="s">
        <v>190</v>
      </c>
      <c r="C158" s="7" t="s">
        <v>805</v>
      </c>
      <c r="D158" s="1" t="s">
        <v>46</v>
      </c>
      <c r="E158" s="12" t="s">
        <v>587</v>
      </c>
      <c r="F158" s="12" t="s">
        <v>588</v>
      </c>
      <c r="G158" s="3" t="s">
        <v>4</v>
      </c>
      <c r="H158" s="3" t="s">
        <v>47</v>
      </c>
      <c r="I158" s="11">
        <v>5.81549868899</v>
      </c>
      <c r="J158" s="11">
        <v>157.05664413700001</v>
      </c>
      <c r="K158" s="14" t="s">
        <v>826</v>
      </c>
      <c r="L158" s="14">
        <v>57.13</v>
      </c>
      <c r="M158" s="14" t="s">
        <v>827</v>
      </c>
      <c r="N158" s="12">
        <v>14</v>
      </c>
      <c r="O158" s="14">
        <v>12.11</v>
      </c>
      <c r="P158" s="11">
        <f t="shared" si="12"/>
        <v>12.226309973779799</v>
      </c>
      <c r="Q158" s="11">
        <v>12.226309973779799</v>
      </c>
      <c r="R158" s="2">
        <v>16.45</v>
      </c>
      <c r="S158" s="13">
        <f t="shared" si="9"/>
        <v>12.179785984267879</v>
      </c>
      <c r="T158" s="11">
        <f t="shared" si="10"/>
        <v>4.2236900262202006</v>
      </c>
      <c r="U158" s="11">
        <f t="shared" si="11"/>
        <v>4.2702140157321207</v>
      </c>
    </row>
    <row r="159" spans="1:21">
      <c r="A159" s="9">
        <v>158</v>
      </c>
      <c r="B159" s="9" t="s">
        <v>191</v>
      </c>
      <c r="C159" s="7" t="s">
        <v>805</v>
      </c>
      <c r="D159" s="1" t="s">
        <v>46</v>
      </c>
      <c r="E159" s="12" t="s">
        <v>589</v>
      </c>
      <c r="F159" s="12" t="s">
        <v>590</v>
      </c>
      <c r="G159" s="3" t="s">
        <v>4</v>
      </c>
      <c r="H159" s="3" t="s">
        <v>47</v>
      </c>
      <c r="I159" s="11">
        <v>81.615081256699995</v>
      </c>
      <c r="J159" s="11">
        <v>204.78206905100001</v>
      </c>
      <c r="K159" s="14" t="s">
        <v>826</v>
      </c>
      <c r="L159" s="14">
        <v>57.13</v>
      </c>
      <c r="M159" s="14" t="s">
        <v>827</v>
      </c>
      <c r="N159" s="12">
        <v>14</v>
      </c>
      <c r="O159" s="14">
        <v>12.11</v>
      </c>
      <c r="P159" s="11">
        <f t="shared" si="12"/>
        <v>13.742301625133999</v>
      </c>
      <c r="Q159" s="11">
        <v>13.742301625133999</v>
      </c>
      <c r="R159" s="2">
        <v>15.84</v>
      </c>
      <c r="S159" s="13">
        <f t="shared" si="9"/>
        <v>13.089380975080399</v>
      </c>
      <c r="T159" s="11">
        <f t="shared" si="10"/>
        <v>2.0976983748660007</v>
      </c>
      <c r="U159" s="11">
        <f t="shared" si="11"/>
        <v>2.750619024919601</v>
      </c>
    </row>
    <row r="160" spans="1:21">
      <c r="A160" s="9">
        <v>159</v>
      </c>
      <c r="B160" s="9" t="s">
        <v>192</v>
      </c>
      <c r="C160" s="7" t="s">
        <v>805</v>
      </c>
      <c r="D160" s="1" t="s">
        <v>46</v>
      </c>
      <c r="E160" s="12" t="s">
        <v>591</v>
      </c>
      <c r="F160" s="12" t="s">
        <v>592</v>
      </c>
      <c r="G160" s="3" t="s">
        <v>4</v>
      </c>
      <c r="H160" s="3" t="s">
        <v>90</v>
      </c>
      <c r="I160" s="11">
        <v>742.43138622000004</v>
      </c>
      <c r="J160" s="11">
        <v>833.55867936899995</v>
      </c>
      <c r="K160" s="14" t="s">
        <v>826</v>
      </c>
      <c r="L160" s="14">
        <v>57.13</v>
      </c>
      <c r="M160" s="14" t="s">
        <v>827</v>
      </c>
      <c r="N160" s="12">
        <v>14</v>
      </c>
      <c r="O160" s="14">
        <v>12.11</v>
      </c>
      <c r="P160" s="11">
        <f t="shared" si="12"/>
        <v>26.958627724400003</v>
      </c>
      <c r="Q160" s="11">
        <v>26.958627724400003</v>
      </c>
      <c r="R160" s="2">
        <v>36.880000000000003</v>
      </c>
      <c r="S160" s="13">
        <f t="shared" si="9"/>
        <v>21.019176634640001</v>
      </c>
      <c r="T160" s="11">
        <f t="shared" si="10"/>
        <v>9.9213722755999996</v>
      </c>
      <c r="U160" s="11">
        <f t="shared" si="11"/>
        <v>15.860823365360002</v>
      </c>
    </row>
    <row r="161" spans="1:21">
      <c r="A161" s="9">
        <v>160</v>
      </c>
      <c r="B161" s="9" t="s">
        <v>193</v>
      </c>
      <c r="C161" s="7" t="s">
        <v>805</v>
      </c>
      <c r="D161" s="1" t="s">
        <v>117</v>
      </c>
      <c r="E161" s="12" t="s">
        <v>593</v>
      </c>
      <c r="F161" s="12" t="s">
        <v>594</v>
      </c>
      <c r="G161" s="3" t="s">
        <v>4</v>
      </c>
      <c r="H161" s="3" t="s">
        <v>194</v>
      </c>
      <c r="I161" s="11">
        <v>115.767551131</v>
      </c>
      <c r="J161" s="11">
        <v>221.57945567799999</v>
      </c>
      <c r="K161" s="14" t="s">
        <v>826</v>
      </c>
      <c r="L161" s="14">
        <v>57.13</v>
      </c>
      <c r="M161" s="14" t="s">
        <v>827</v>
      </c>
      <c r="N161" s="12">
        <v>14</v>
      </c>
      <c r="O161" s="14">
        <v>12.11</v>
      </c>
      <c r="P161" s="11">
        <f t="shared" si="12"/>
        <v>14.425351022619999</v>
      </c>
      <c r="Q161" s="11">
        <v>14.425351022619999</v>
      </c>
      <c r="R161" s="2">
        <v>16.45</v>
      </c>
      <c r="S161" s="13">
        <f t="shared" si="9"/>
        <v>13.499210613572</v>
      </c>
      <c r="T161" s="11">
        <f t="shared" si="10"/>
        <v>2.02464897738</v>
      </c>
      <c r="U161" s="11">
        <f t="shared" si="11"/>
        <v>2.9507893864279993</v>
      </c>
    </row>
    <row r="162" spans="1:21">
      <c r="A162" s="9">
        <v>161</v>
      </c>
      <c r="B162" s="9" t="s">
        <v>195</v>
      </c>
      <c r="C162" s="7" t="s">
        <v>805</v>
      </c>
      <c r="D162" s="1" t="s">
        <v>25</v>
      </c>
      <c r="E162" s="12" t="s">
        <v>595</v>
      </c>
      <c r="F162" s="12" t="s">
        <v>596</v>
      </c>
      <c r="G162" s="3" t="s">
        <v>4</v>
      </c>
      <c r="H162" s="3" t="s">
        <v>5</v>
      </c>
      <c r="I162" s="11">
        <v>224.374608991</v>
      </c>
      <c r="J162" s="11">
        <v>307.435204618</v>
      </c>
      <c r="K162" s="14" t="s">
        <v>826</v>
      </c>
      <c r="L162" s="14">
        <v>57.13</v>
      </c>
      <c r="M162" s="14" t="s">
        <v>827</v>
      </c>
      <c r="N162" s="12">
        <v>14</v>
      </c>
      <c r="O162" s="14">
        <v>12.11</v>
      </c>
      <c r="P162" s="11">
        <f t="shared" si="12"/>
        <v>16.597492179820001</v>
      </c>
      <c r="Q162" s="11">
        <v>16.597492179820001</v>
      </c>
      <c r="R162" s="2">
        <v>18.28</v>
      </c>
      <c r="S162" s="13">
        <f t="shared" si="9"/>
        <v>14.802495307891999</v>
      </c>
      <c r="T162" s="11">
        <f t="shared" si="10"/>
        <v>1.6825078201799997</v>
      </c>
      <c r="U162" s="11">
        <f t="shared" si="11"/>
        <v>3.4775046921080026</v>
      </c>
    </row>
    <row r="163" spans="1:21">
      <c r="A163" s="9">
        <v>162</v>
      </c>
      <c r="B163" s="9" t="s">
        <v>196</v>
      </c>
      <c r="C163" s="7" t="s">
        <v>805</v>
      </c>
      <c r="D163" s="1" t="s">
        <v>25</v>
      </c>
      <c r="E163" s="12" t="s">
        <v>597</v>
      </c>
      <c r="F163" s="12" t="s">
        <v>592</v>
      </c>
      <c r="G163" s="3" t="s">
        <v>4</v>
      </c>
      <c r="H163" s="3" t="s">
        <v>56</v>
      </c>
      <c r="I163" s="11">
        <v>318.006087321</v>
      </c>
      <c r="J163" s="11">
        <v>414.69683787100001</v>
      </c>
      <c r="K163" s="14" t="s">
        <v>826</v>
      </c>
      <c r="L163" s="14">
        <v>57.13</v>
      </c>
      <c r="M163" s="14" t="s">
        <v>827</v>
      </c>
      <c r="N163" s="12">
        <v>14</v>
      </c>
      <c r="O163" s="14">
        <v>12.11</v>
      </c>
      <c r="P163" s="11">
        <f t="shared" si="12"/>
        <v>18.470121746419998</v>
      </c>
      <c r="Q163" s="11">
        <v>18.470121746419998</v>
      </c>
      <c r="R163" s="2">
        <v>32.61</v>
      </c>
      <c r="S163" s="13">
        <f t="shared" si="9"/>
        <v>15.926073047852</v>
      </c>
      <c r="T163" s="11">
        <f t="shared" si="10"/>
        <v>14.139878253580001</v>
      </c>
      <c r="U163" s="11">
        <f t="shared" si="11"/>
        <v>16.683926952147999</v>
      </c>
    </row>
    <row r="164" spans="1:21">
      <c r="A164" s="9">
        <v>163</v>
      </c>
      <c r="B164" s="9" t="s">
        <v>197</v>
      </c>
      <c r="C164" s="7" t="s">
        <v>805</v>
      </c>
      <c r="D164" s="1" t="s">
        <v>25</v>
      </c>
      <c r="E164" s="12" t="s">
        <v>598</v>
      </c>
      <c r="F164" s="12" t="s">
        <v>599</v>
      </c>
      <c r="G164" s="3" t="s">
        <v>4</v>
      </c>
      <c r="H164" s="3" t="s">
        <v>56</v>
      </c>
      <c r="I164" s="11">
        <v>759.66740991300003</v>
      </c>
      <c r="J164" s="11">
        <v>843.35963521600002</v>
      </c>
      <c r="K164" s="14" t="s">
        <v>826</v>
      </c>
      <c r="L164" s="14">
        <v>57.13</v>
      </c>
      <c r="M164" s="14" t="s">
        <v>827</v>
      </c>
      <c r="N164" s="12">
        <v>14</v>
      </c>
      <c r="O164" s="14">
        <v>12.11</v>
      </c>
      <c r="P164" s="11">
        <f t="shared" si="12"/>
        <v>27.30334819826</v>
      </c>
      <c r="Q164" s="11">
        <v>27.30334819826</v>
      </c>
      <c r="R164" s="2">
        <v>35.049999999999997</v>
      </c>
      <c r="S164" s="13">
        <f t="shared" si="9"/>
        <v>21.226008918955998</v>
      </c>
      <c r="T164" s="11">
        <f t="shared" si="10"/>
        <v>7.746651801739997</v>
      </c>
      <c r="U164" s="11">
        <f t="shared" si="11"/>
        <v>13.823991081043999</v>
      </c>
    </row>
    <row r="165" spans="1:21">
      <c r="A165" s="9">
        <v>164</v>
      </c>
      <c r="B165" s="9" t="s">
        <v>198</v>
      </c>
      <c r="C165" s="7" t="s">
        <v>805</v>
      </c>
      <c r="D165" s="1" t="s">
        <v>25</v>
      </c>
      <c r="E165" s="12" t="s">
        <v>600</v>
      </c>
      <c r="F165" s="12" t="s">
        <v>578</v>
      </c>
      <c r="G165" s="3" t="s">
        <v>4</v>
      </c>
      <c r="H165" s="3" t="s">
        <v>5</v>
      </c>
      <c r="I165" s="11">
        <v>699.12596564499995</v>
      </c>
      <c r="J165" s="11">
        <v>785.32639535800001</v>
      </c>
      <c r="K165" s="14" t="s">
        <v>826</v>
      </c>
      <c r="L165" s="14">
        <v>57.13</v>
      </c>
      <c r="M165" s="14" t="s">
        <v>827</v>
      </c>
      <c r="N165" s="12">
        <v>14</v>
      </c>
      <c r="O165" s="14">
        <v>12.11</v>
      </c>
      <c r="P165" s="11">
        <f t="shared" si="12"/>
        <v>26.092519312899999</v>
      </c>
      <c r="Q165" s="11">
        <v>26.092519312899999</v>
      </c>
      <c r="R165" s="2">
        <v>31.08</v>
      </c>
      <c r="S165" s="13">
        <f t="shared" si="9"/>
        <v>20.499511587739999</v>
      </c>
      <c r="T165" s="11">
        <f t="shared" si="10"/>
        <v>4.9874806870999997</v>
      </c>
      <c r="U165" s="11">
        <f t="shared" si="11"/>
        <v>10.580488412259999</v>
      </c>
    </row>
    <row r="166" spans="1:21">
      <c r="A166" s="9">
        <v>165</v>
      </c>
      <c r="B166" s="9" t="s">
        <v>199</v>
      </c>
      <c r="C166" s="7" t="s">
        <v>805</v>
      </c>
      <c r="D166" s="1" t="s">
        <v>25</v>
      </c>
      <c r="E166" s="12" t="s">
        <v>601</v>
      </c>
      <c r="F166" s="12" t="s">
        <v>602</v>
      </c>
      <c r="G166" s="3" t="s">
        <v>4</v>
      </c>
      <c r="H166" s="3" t="s">
        <v>158</v>
      </c>
      <c r="I166" s="11">
        <v>781.26123750700003</v>
      </c>
      <c r="J166" s="11">
        <v>870.67246816199997</v>
      </c>
      <c r="K166" s="14" t="s">
        <v>826</v>
      </c>
      <c r="L166" s="14">
        <v>57.13</v>
      </c>
      <c r="M166" s="14" t="s">
        <v>827</v>
      </c>
      <c r="N166" s="12">
        <v>14</v>
      </c>
      <c r="O166" s="14">
        <v>12.11</v>
      </c>
      <c r="P166" s="11">
        <f t="shared" si="12"/>
        <v>27.735224750139999</v>
      </c>
      <c r="Q166" s="11">
        <v>27.735224750139999</v>
      </c>
      <c r="R166" s="2">
        <v>30.48</v>
      </c>
      <c r="S166" s="13">
        <f t="shared" si="9"/>
        <v>21.485134850084002</v>
      </c>
      <c r="T166" s="11">
        <f t="shared" si="10"/>
        <v>2.7447752498600018</v>
      </c>
      <c r="U166" s="11">
        <f t="shared" si="11"/>
        <v>8.9948651499159986</v>
      </c>
    </row>
    <row r="167" spans="1:21">
      <c r="A167" s="9">
        <v>166</v>
      </c>
      <c r="B167" s="9" t="s">
        <v>200</v>
      </c>
      <c r="C167" s="7" t="s">
        <v>805</v>
      </c>
      <c r="D167" s="1" t="s">
        <v>25</v>
      </c>
      <c r="E167" s="12" t="s">
        <v>603</v>
      </c>
      <c r="F167" s="12" t="s">
        <v>604</v>
      </c>
      <c r="G167" s="3" t="s">
        <v>4</v>
      </c>
      <c r="H167" s="3" t="s">
        <v>56</v>
      </c>
      <c r="I167" s="11">
        <v>261.37348928599999</v>
      </c>
      <c r="J167" s="11">
        <v>360.71408077799998</v>
      </c>
      <c r="K167" s="14" t="s">
        <v>826</v>
      </c>
      <c r="L167" s="14">
        <v>57.13</v>
      </c>
      <c r="M167" s="14" t="s">
        <v>827</v>
      </c>
      <c r="N167" s="12">
        <v>14</v>
      </c>
      <c r="O167" s="14">
        <v>12.11</v>
      </c>
      <c r="P167" s="11">
        <f t="shared" si="12"/>
        <v>17.33746978572</v>
      </c>
      <c r="Q167" s="11">
        <v>17.33746978572</v>
      </c>
      <c r="R167" s="2">
        <v>21.64</v>
      </c>
      <c r="S167" s="13">
        <f t="shared" si="9"/>
        <v>15.246481871432</v>
      </c>
      <c r="T167" s="11">
        <f t="shared" si="10"/>
        <v>4.3025302142800008</v>
      </c>
      <c r="U167" s="11">
        <f t="shared" si="11"/>
        <v>6.3935181285680009</v>
      </c>
    </row>
    <row r="168" spans="1:21">
      <c r="A168" s="9">
        <v>167</v>
      </c>
      <c r="B168" s="9" t="s">
        <v>201</v>
      </c>
      <c r="C168" s="7" t="s">
        <v>805</v>
      </c>
      <c r="D168" s="1" t="s">
        <v>25</v>
      </c>
      <c r="E168" s="12" t="s">
        <v>605</v>
      </c>
      <c r="F168" s="12" t="s">
        <v>606</v>
      </c>
      <c r="G168" s="3" t="s">
        <v>4</v>
      </c>
      <c r="H168" s="3" t="s">
        <v>5</v>
      </c>
      <c r="I168" s="11">
        <v>207.03291195700001</v>
      </c>
      <c r="J168" s="11">
        <v>295.903982988</v>
      </c>
      <c r="K168" s="14" t="s">
        <v>826</v>
      </c>
      <c r="L168" s="14">
        <v>57.13</v>
      </c>
      <c r="M168" s="14" t="s">
        <v>827</v>
      </c>
      <c r="N168" s="12">
        <v>14</v>
      </c>
      <c r="O168" s="14">
        <v>12.11</v>
      </c>
      <c r="P168" s="11">
        <f t="shared" si="12"/>
        <v>16.250658239140002</v>
      </c>
      <c r="Q168" s="11">
        <v>16.250658239140002</v>
      </c>
      <c r="R168" s="2">
        <v>21.33</v>
      </c>
      <c r="S168" s="13">
        <f t="shared" si="9"/>
        <v>14.594394943484</v>
      </c>
      <c r="T168" s="11">
        <f t="shared" si="10"/>
        <v>5.0793417608599967</v>
      </c>
      <c r="U168" s="11">
        <f t="shared" si="11"/>
        <v>6.7356050565159986</v>
      </c>
    </row>
    <row r="169" spans="1:21">
      <c r="A169" s="9">
        <v>168</v>
      </c>
      <c r="B169" s="9" t="s">
        <v>202</v>
      </c>
      <c r="C169" s="7" t="s">
        <v>805</v>
      </c>
      <c r="D169" s="1" t="s">
        <v>25</v>
      </c>
      <c r="E169" s="12" t="s">
        <v>593</v>
      </c>
      <c r="F169" s="12" t="s">
        <v>607</v>
      </c>
      <c r="G169" s="3" t="s">
        <v>4</v>
      </c>
      <c r="H169" s="3" t="s">
        <v>5</v>
      </c>
      <c r="I169" s="11">
        <v>107.316037124</v>
      </c>
      <c r="J169" s="11">
        <v>220.18691501399999</v>
      </c>
      <c r="K169" s="14" t="s">
        <v>826</v>
      </c>
      <c r="L169" s="14">
        <v>57.13</v>
      </c>
      <c r="M169" s="14" t="s">
        <v>827</v>
      </c>
      <c r="N169" s="12">
        <v>14</v>
      </c>
      <c r="O169" s="14">
        <v>12.11</v>
      </c>
      <c r="P169" s="11">
        <f t="shared" si="12"/>
        <v>14.25632074248</v>
      </c>
      <c r="Q169" s="11">
        <v>14.25632074248</v>
      </c>
      <c r="R169" s="2">
        <v>24.38</v>
      </c>
      <c r="S169" s="13">
        <f t="shared" si="9"/>
        <v>13.397792445487999</v>
      </c>
      <c r="T169" s="11">
        <f t="shared" si="10"/>
        <v>10.123679257519999</v>
      </c>
      <c r="U169" s="11">
        <f t="shared" si="11"/>
        <v>10.982207554512</v>
      </c>
    </row>
    <row r="170" spans="1:21">
      <c r="A170" s="9">
        <v>169</v>
      </c>
      <c r="B170" s="9" t="s">
        <v>203</v>
      </c>
      <c r="C170" s="7" t="s">
        <v>805</v>
      </c>
      <c r="D170" s="1" t="s">
        <v>25</v>
      </c>
      <c r="E170" s="12" t="s">
        <v>608</v>
      </c>
      <c r="F170" s="12" t="s">
        <v>609</v>
      </c>
      <c r="G170" s="3" t="s">
        <v>4</v>
      </c>
      <c r="H170" s="3" t="s">
        <v>158</v>
      </c>
      <c r="I170" s="11">
        <v>21.659801860599998</v>
      </c>
      <c r="J170" s="11">
        <v>137.21160751400001</v>
      </c>
      <c r="K170" s="14" t="s">
        <v>826</v>
      </c>
      <c r="L170" s="14">
        <v>57.13</v>
      </c>
      <c r="M170" s="14" t="s">
        <v>827</v>
      </c>
      <c r="N170" s="12">
        <v>14</v>
      </c>
      <c r="O170" s="14">
        <v>12.11</v>
      </c>
      <c r="P170" s="11">
        <f t="shared" si="12"/>
        <v>12.543196037211999</v>
      </c>
      <c r="Q170" s="11">
        <v>12.543196037211999</v>
      </c>
      <c r="R170" s="2">
        <v>25.6</v>
      </c>
      <c r="S170" s="13">
        <f t="shared" si="9"/>
        <v>12.369917622327199</v>
      </c>
      <c r="T170" s="11">
        <f t="shared" si="10"/>
        <v>13.056803962788003</v>
      </c>
      <c r="U170" s="11">
        <f t="shared" si="11"/>
        <v>13.230082377672803</v>
      </c>
    </row>
    <row r="171" spans="1:21">
      <c r="A171" s="9">
        <v>170</v>
      </c>
      <c r="B171" s="9" t="s">
        <v>204</v>
      </c>
      <c r="C171" s="7" t="s">
        <v>805</v>
      </c>
      <c r="D171" s="1" t="s">
        <v>25</v>
      </c>
      <c r="E171" s="12" t="s">
        <v>610</v>
      </c>
      <c r="F171" s="12" t="s">
        <v>611</v>
      </c>
      <c r="G171" s="3" t="s">
        <v>4</v>
      </c>
      <c r="H171" s="3" t="s">
        <v>5</v>
      </c>
      <c r="I171" s="11">
        <v>68.097813683300004</v>
      </c>
      <c r="J171" s="11">
        <v>178.31919868200001</v>
      </c>
      <c r="K171" s="14" t="s">
        <v>826</v>
      </c>
      <c r="L171" s="14">
        <v>57.13</v>
      </c>
      <c r="M171" s="14" t="s">
        <v>827</v>
      </c>
      <c r="N171" s="12">
        <v>14</v>
      </c>
      <c r="O171" s="14">
        <v>12.11</v>
      </c>
      <c r="P171" s="11">
        <f t="shared" si="12"/>
        <v>13.471956273665999</v>
      </c>
      <c r="Q171" s="11">
        <v>13.471956273665999</v>
      </c>
      <c r="R171" s="2">
        <v>23.77</v>
      </c>
      <c r="S171" s="13">
        <f t="shared" si="9"/>
        <v>12.927173764199599</v>
      </c>
      <c r="T171" s="11">
        <f t="shared" si="10"/>
        <v>10.298043726334001</v>
      </c>
      <c r="U171" s="11">
        <f t="shared" si="11"/>
        <v>10.8428262358004</v>
      </c>
    </row>
    <row r="172" spans="1:21">
      <c r="A172" s="9">
        <v>171</v>
      </c>
      <c r="B172" s="9" t="s">
        <v>205</v>
      </c>
      <c r="C172" s="7" t="s">
        <v>805</v>
      </c>
      <c r="D172" s="1" t="s">
        <v>25</v>
      </c>
      <c r="E172" s="12" t="s">
        <v>612</v>
      </c>
      <c r="F172" s="12" t="s">
        <v>613</v>
      </c>
      <c r="G172" s="3" t="s">
        <v>4</v>
      </c>
      <c r="H172" s="3" t="s">
        <v>5</v>
      </c>
      <c r="I172" s="11">
        <v>136.64231775900001</v>
      </c>
      <c r="J172" s="11">
        <v>247.19577115999999</v>
      </c>
      <c r="K172" s="14" t="s">
        <v>826</v>
      </c>
      <c r="L172" s="14">
        <v>57.13</v>
      </c>
      <c r="M172" s="14" t="s">
        <v>827</v>
      </c>
      <c r="N172" s="12">
        <v>14</v>
      </c>
      <c r="O172" s="14">
        <v>12.11</v>
      </c>
      <c r="P172" s="11">
        <f t="shared" si="12"/>
        <v>14.842846355180001</v>
      </c>
      <c r="Q172" s="11">
        <v>14.842846355180001</v>
      </c>
      <c r="R172" s="2">
        <v>20.420000000000002</v>
      </c>
      <c r="S172" s="13">
        <f t="shared" si="9"/>
        <v>13.749707813107999</v>
      </c>
      <c r="T172" s="11">
        <f t="shared" si="10"/>
        <v>5.577153644820001</v>
      </c>
      <c r="U172" s="11">
        <f t="shared" si="11"/>
        <v>6.6702921868920022</v>
      </c>
    </row>
    <row r="173" spans="1:21">
      <c r="A173" s="9">
        <v>172</v>
      </c>
      <c r="B173" s="9" t="s">
        <v>206</v>
      </c>
      <c r="C173" s="7" t="s">
        <v>805</v>
      </c>
      <c r="D173" s="1" t="s">
        <v>207</v>
      </c>
      <c r="E173" s="12" t="s">
        <v>614</v>
      </c>
      <c r="F173" s="12" t="s">
        <v>615</v>
      </c>
      <c r="G173" s="3" t="s">
        <v>4</v>
      </c>
      <c r="H173" s="4" t="s">
        <v>806</v>
      </c>
      <c r="I173" s="11">
        <v>85.761982308499995</v>
      </c>
      <c r="J173" s="11">
        <v>187.541932901</v>
      </c>
      <c r="K173" s="14" t="s">
        <v>826</v>
      </c>
      <c r="L173" s="14">
        <v>57.13</v>
      </c>
      <c r="M173" s="14" t="s">
        <v>827</v>
      </c>
      <c r="N173" s="12">
        <v>14</v>
      </c>
      <c r="O173" s="14">
        <v>12.11</v>
      </c>
      <c r="P173" s="11">
        <f t="shared" si="12"/>
        <v>13.825239646169999</v>
      </c>
      <c r="Q173" s="11">
        <v>13.825239646169999</v>
      </c>
      <c r="R173" s="2">
        <v>17.059999999999999</v>
      </c>
      <c r="S173" s="13">
        <f t="shared" si="9"/>
        <v>13.139143787702</v>
      </c>
      <c r="T173" s="11">
        <f t="shared" si="10"/>
        <v>3.2347603538299996</v>
      </c>
      <c r="U173" s="11">
        <f t="shared" si="11"/>
        <v>3.9208562122979984</v>
      </c>
    </row>
    <row r="174" spans="1:21">
      <c r="A174" s="9">
        <v>173</v>
      </c>
      <c r="B174" s="9" t="s">
        <v>208</v>
      </c>
      <c r="C174" s="7" t="s">
        <v>805</v>
      </c>
      <c r="D174" s="1" t="s">
        <v>117</v>
      </c>
      <c r="E174" s="12" t="s">
        <v>616</v>
      </c>
      <c r="F174" s="12" t="s">
        <v>617</v>
      </c>
      <c r="G174" s="3" t="s">
        <v>4</v>
      </c>
      <c r="H174" s="3" t="s">
        <v>194</v>
      </c>
      <c r="I174" s="11">
        <v>60.669086401599998</v>
      </c>
      <c r="J174" s="11">
        <v>182.54714315000001</v>
      </c>
      <c r="K174" s="14" t="s">
        <v>826</v>
      </c>
      <c r="L174" s="14">
        <v>57.13</v>
      </c>
      <c r="M174" s="14" t="s">
        <v>827</v>
      </c>
      <c r="N174" s="12">
        <v>14</v>
      </c>
      <c r="O174" s="14">
        <v>12.11</v>
      </c>
      <c r="P174" s="11">
        <f t="shared" si="12"/>
        <v>13.323381728032</v>
      </c>
      <c r="Q174" s="11">
        <v>13.323381728032</v>
      </c>
      <c r="R174" s="2">
        <v>16.149999999999999</v>
      </c>
      <c r="S174" s="13">
        <f t="shared" si="9"/>
        <v>12.838029036819199</v>
      </c>
      <c r="T174" s="11">
        <f t="shared" si="10"/>
        <v>2.8266182719679982</v>
      </c>
      <c r="U174" s="11">
        <f t="shared" si="11"/>
        <v>3.3119709631807996</v>
      </c>
    </row>
    <row r="175" spans="1:21">
      <c r="A175" s="9">
        <v>174</v>
      </c>
      <c r="B175" s="9" t="s">
        <v>209</v>
      </c>
      <c r="C175" s="7" t="s">
        <v>805</v>
      </c>
      <c r="D175" s="1" t="s">
        <v>46</v>
      </c>
      <c r="E175" s="12" t="s">
        <v>618</v>
      </c>
      <c r="F175" s="12" t="s">
        <v>570</v>
      </c>
      <c r="G175" s="3" t="s">
        <v>4</v>
      </c>
      <c r="H175" s="3" t="s">
        <v>210</v>
      </c>
      <c r="I175" s="11">
        <v>216.90294211700001</v>
      </c>
      <c r="J175" s="11">
        <v>313.39648825699999</v>
      </c>
      <c r="K175" s="14" t="s">
        <v>826</v>
      </c>
      <c r="L175" s="14">
        <v>57.13</v>
      </c>
      <c r="M175" s="14" t="s">
        <v>827</v>
      </c>
      <c r="N175" s="12">
        <v>14</v>
      </c>
      <c r="O175" s="14">
        <v>12.11</v>
      </c>
      <c r="P175" s="11">
        <f t="shared" si="12"/>
        <v>16.44805884234</v>
      </c>
      <c r="Q175" s="11">
        <v>16.44805884234</v>
      </c>
      <c r="R175" s="2">
        <v>21.03</v>
      </c>
      <c r="S175" s="13">
        <f t="shared" si="9"/>
        <v>14.712835305403999</v>
      </c>
      <c r="T175" s="11">
        <f t="shared" si="10"/>
        <v>4.5819411576600011</v>
      </c>
      <c r="U175" s="11">
        <f t="shared" si="11"/>
        <v>6.3171646945960021</v>
      </c>
    </row>
    <row r="176" spans="1:21">
      <c r="A176" s="9">
        <v>175</v>
      </c>
      <c r="B176" s="9" t="s">
        <v>211</v>
      </c>
      <c r="C176" s="7" t="s">
        <v>805</v>
      </c>
      <c r="D176" s="1" t="s">
        <v>3</v>
      </c>
      <c r="E176" s="12" t="s">
        <v>619</v>
      </c>
      <c r="F176" s="12" t="s">
        <v>620</v>
      </c>
      <c r="G176" s="3" t="s">
        <v>4</v>
      </c>
      <c r="H176" s="3" t="s">
        <v>5</v>
      </c>
      <c r="I176" s="11">
        <v>373.381073179</v>
      </c>
      <c r="J176" s="11">
        <v>467.548342397</v>
      </c>
      <c r="K176" s="14" t="s">
        <v>826</v>
      </c>
      <c r="L176" s="14">
        <v>57.13</v>
      </c>
      <c r="M176" s="14" t="s">
        <v>827</v>
      </c>
      <c r="N176" s="12">
        <v>14</v>
      </c>
      <c r="O176" s="14">
        <v>12.11</v>
      </c>
      <c r="P176" s="11">
        <f t="shared" si="12"/>
        <v>19.577621463580002</v>
      </c>
      <c r="Q176" s="11">
        <v>19.577621463580002</v>
      </c>
      <c r="R176" s="2">
        <v>21.03</v>
      </c>
      <c r="S176" s="13">
        <f t="shared" si="9"/>
        <v>16.590572878147999</v>
      </c>
      <c r="T176" s="11">
        <f t="shared" si="10"/>
        <v>1.4523785364199995</v>
      </c>
      <c r="U176" s="11">
        <f t="shared" si="11"/>
        <v>4.4394271218520025</v>
      </c>
    </row>
    <row r="177" spans="1:21">
      <c r="A177" s="9">
        <v>176</v>
      </c>
      <c r="B177" s="9" t="s">
        <v>212</v>
      </c>
      <c r="C177" s="7" t="s">
        <v>805</v>
      </c>
      <c r="D177" s="1" t="s">
        <v>3</v>
      </c>
      <c r="E177" s="12" t="s">
        <v>621</v>
      </c>
      <c r="F177" s="12" t="s">
        <v>620</v>
      </c>
      <c r="G177" s="3" t="s">
        <v>4</v>
      </c>
      <c r="H177" s="3" t="s">
        <v>5</v>
      </c>
      <c r="I177" s="11">
        <v>382.99523413700001</v>
      </c>
      <c r="J177" s="11">
        <v>473.35608207799999</v>
      </c>
      <c r="K177" s="14" t="s">
        <v>826</v>
      </c>
      <c r="L177" s="14">
        <v>57.13</v>
      </c>
      <c r="M177" s="14" t="s">
        <v>827</v>
      </c>
      <c r="N177" s="12">
        <v>14</v>
      </c>
      <c r="O177" s="14">
        <v>12.11</v>
      </c>
      <c r="P177" s="11">
        <f t="shared" si="12"/>
        <v>19.769904682739998</v>
      </c>
      <c r="Q177" s="11">
        <v>19.769904682739998</v>
      </c>
      <c r="R177" s="2">
        <v>21.03</v>
      </c>
      <c r="S177" s="13">
        <f t="shared" si="9"/>
        <v>16.705942809644</v>
      </c>
      <c r="T177" s="11">
        <f t="shared" si="10"/>
        <v>1.2600953172600029</v>
      </c>
      <c r="U177" s="11">
        <f t="shared" si="11"/>
        <v>4.324057190356001</v>
      </c>
    </row>
    <row r="178" spans="1:21">
      <c r="A178" s="9">
        <v>177</v>
      </c>
      <c r="B178" s="9" t="s">
        <v>213</v>
      </c>
      <c r="C178" s="7" t="s">
        <v>805</v>
      </c>
      <c r="D178" s="1" t="s">
        <v>74</v>
      </c>
      <c r="E178" s="12" t="s">
        <v>622</v>
      </c>
      <c r="F178" s="12" t="s">
        <v>623</v>
      </c>
      <c r="G178" s="3" t="s">
        <v>4</v>
      </c>
      <c r="H178" s="3" t="s">
        <v>175</v>
      </c>
      <c r="I178" s="11">
        <v>1514.7564445600001</v>
      </c>
      <c r="J178" s="11">
        <v>1593.4543132199999</v>
      </c>
      <c r="K178" s="14" t="s">
        <v>826</v>
      </c>
      <c r="L178" s="14">
        <v>57.13</v>
      </c>
      <c r="M178" s="14" t="s">
        <v>827</v>
      </c>
      <c r="N178" s="12">
        <v>14</v>
      </c>
      <c r="O178" s="14">
        <v>12.11</v>
      </c>
      <c r="P178" s="11">
        <f t="shared" si="12"/>
        <v>42.4051288912</v>
      </c>
      <c r="Q178" s="11">
        <v>42.4051288912</v>
      </c>
      <c r="R178" s="2">
        <v>43.58</v>
      </c>
      <c r="S178" s="13">
        <f t="shared" si="9"/>
        <v>30.287077334719999</v>
      </c>
      <c r="T178" s="11">
        <f t="shared" si="10"/>
        <v>1.1748711087999979</v>
      </c>
      <c r="U178" s="11">
        <f t="shared" si="11"/>
        <v>13.292922665279999</v>
      </c>
    </row>
    <row r="179" spans="1:21">
      <c r="A179" s="9">
        <v>178</v>
      </c>
      <c r="B179" s="9" t="s">
        <v>214</v>
      </c>
      <c r="C179" s="7" t="s">
        <v>805</v>
      </c>
      <c r="D179" s="1" t="s">
        <v>3</v>
      </c>
      <c r="E179" s="12" t="s">
        <v>624</v>
      </c>
      <c r="F179" s="12" t="s">
        <v>625</v>
      </c>
      <c r="G179" s="3" t="s">
        <v>4</v>
      </c>
      <c r="H179" s="3" t="s">
        <v>5</v>
      </c>
      <c r="I179" s="11">
        <v>874.75347687399994</v>
      </c>
      <c r="J179" s="11">
        <v>957.27348196100002</v>
      </c>
      <c r="K179" s="14" t="s">
        <v>826</v>
      </c>
      <c r="L179" s="14">
        <v>57.13</v>
      </c>
      <c r="M179" s="14" t="s">
        <v>827</v>
      </c>
      <c r="N179" s="12">
        <v>14</v>
      </c>
      <c r="O179" s="14">
        <v>12.11</v>
      </c>
      <c r="P179" s="11">
        <f t="shared" si="12"/>
        <v>29.605069537479999</v>
      </c>
      <c r="Q179" s="11">
        <v>29.605069537479999</v>
      </c>
      <c r="R179" s="2">
        <v>31.39</v>
      </c>
      <c r="S179" s="13">
        <f t="shared" si="9"/>
        <v>22.607041722487999</v>
      </c>
      <c r="T179" s="11">
        <f t="shared" si="10"/>
        <v>1.784930462520002</v>
      </c>
      <c r="U179" s="11">
        <f t="shared" si="11"/>
        <v>8.7829582775120016</v>
      </c>
    </row>
    <row r="180" spans="1:21">
      <c r="A180" s="9">
        <v>179</v>
      </c>
      <c r="B180" s="9" t="s">
        <v>215</v>
      </c>
      <c r="C180" s="7" t="s">
        <v>805</v>
      </c>
      <c r="D180" s="1" t="s">
        <v>46</v>
      </c>
      <c r="E180" s="12" t="s">
        <v>626</v>
      </c>
      <c r="F180" s="12" t="s">
        <v>627</v>
      </c>
      <c r="G180" s="3" t="s">
        <v>4</v>
      </c>
      <c r="H180" s="3" t="s">
        <v>27</v>
      </c>
      <c r="I180" s="11">
        <v>262.06837984100002</v>
      </c>
      <c r="J180" s="11">
        <v>368.19232914700001</v>
      </c>
      <c r="K180" s="14" t="s">
        <v>826</v>
      </c>
      <c r="L180" s="14">
        <v>57.13</v>
      </c>
      <c r="M180" s="14" t="s">
        <v>827</v>
      </c>
      <c r="N180" s="12">
        <v>14</v>
      </c>
      <c r="O180" s="14">
        <v>12.11</v>
      </c>
      <c r="P180" s="11">
        <f t="shared" si="12"/>
        <v>17.351367596820001</v>
      </c>
      <c r="Q180" s="11">
        <v>17.351367596820001</v>
      </c>
      <c r="R180" s="2">
        <v>19.5</v>
      </c>
      <c r="S180" s="13">
        <f t="shared" si="9"/>
        <v>15.254820558092</v>
      </c>
      <c r="T180" s="11">
        <f t="shared" si="10"/>
        <v>2.1486324031799988</v>
      </c>
      <c r="U180" s="11">
        <f t="shared" si="11"/>
        <v>4.2451794419080002</v>
      </c>
    </row>
    <row r="181" spans="1:21">
      <c r="A181" s="9">
        <v>180</v>
      </c>
      <c r="B181" s="9" t="s">
        <v>216</v>
      </c>
      <c r="C181" s="7" t="s">
        <v>805</v>
      </c>
      <c r="D181" s="1" t="s">
        <v>3</v>
      </c>
      <c r="E181" s="12" t="s">
        <v>593</v>
      </c>
      <c r="F181" s="12" t="s">
        <v>594</v>
      </c>
      <c r="G181" s="3" t="s">
        <v>4</v>
      </c>
      <c r="H181" s="3" t="s">
        <v>5</v>
      </c>
      <c r="I181" s="11">
        <v>115.767551131</v>
      </c>
      <c r="J181" s="11">
        <v>221.57945567799999</v>
      </c>
      <c r="K181" s="14" t="s">
        <v>826</v>
      </c>
      <c r="L181" s="14">
        <v>57.13</v>
      </c>
      <c r="M181" s="14" t="s">
        <v>827</v>
      </c>
      <c r="N181" s="12">
        <v>14</v>
      </c>
      <c r="O181" s="14">
        <v>12.11</v>
      </c>
      <c r="P181" s="11">
        <f t="shared" si="12"/>
        <v>14.425351022619999</v>
      </c>
      <c r="Q181" s="11">
        <v>14.425351022619999</v>
      </c>
      <c r="R181" s="2">
        <v>16.760000000000002</v>
      </c>
      <c r="S181" s="13">
        <f t="shared" si="9"/>
        <v>13.499210613572</v>
      </c>
      <c r="T181" s="11">
        <f t="shared" si="10"/>
        <v>2.3346489773800023</v>
      </c>
      <c r="U181" s="11">
        <f t="shared" si="11"/>
        <v>3.2607893864280015</v>
      </c>
    </row>
    <row r="182" spans="1:21">
      <c r="A182" s="9">
        <v>181</v>
      </c>
      <c r="B182" s="9" t="s">
        <v>217</v>
      </c>
      <c r="C182" s="7" t="s">
        <v>805</v>
      </c>
      <c r="D182" s="1" t="s">
        <v>3</v>
      </c>
      <c r="E182" s="12" t="s">
        <v>628</v>
      </c>
      <c r="F182" s="12" t="s">
        <v>629</v>
      </c>
      <c r="G182" s="3" t="s">
        <v>4</v>
      </c>
      <c r="H182" s="3" t="s">
        <v>27</v>
      </c>
      <c r="I182" s="11">
        <v>91.062703557600003</v>
      </c>
      <c r="J182" s="11">
        <v>213.104577044</v>
      </c>
      <c r="K182" s="14" t="s">
        <v>826</v>
      </c>
      <c r="L182" s="14">
        <v>57.13</v>
      </c>
      <c r="M182" s="14" t="s">
        <v>827</v>
      </c>
      <c r="N182" s="12">
        <v>14</v>
      </c>
      <c r="O182" s="14">
        <v>12.11</v>
      </c>
      <c r="P182" s="11">
        <f t="shared" si="12"/>
        <v>13.931254071151999</v>
      </c>
      <c r="Q182" s="11">
        <v>13.931254071151999</v>
      </c>
      <c r="R182" s="2">
        <v>18.59</v>
      </c>
      <c r="S182" s="13">
        <f t="shared" si="9"/>
        <v>13.2027524426912</v>
      </c>
      <c r="T182" s="11">
        <f t="shared" si="10"/>
        <v>4.6587459288480009</v>
      </c>
      <c r="U182" s="11">
        <f t="shared" si="11"/>
        <v>5.3872475573088003</v>
      </c>
    </row>
    <row r="183" spans="1:21">
      <c r="A183" s="9">
        <v>182</v>
      </c>
      <c r="B183" s="9" t="s">
        <v>218</v>
      </c>
      <c r="C183" s="7" t="s">
        <v>805</v>
      </c>
      <c r="D183" s="1" t="s">
        <v>3</v>
      </c>
      <c r="E183" s="12" t="s">
        <v>630</v>
      </c>
      <c r="F183" s="12" t="s">
        <v>631</v>
      </c>
      <c r="G183" s="3" t="s">
        <v>4</v>
      </c>
      <c r="H183" s="3" t="s">
        <v>27</v>
      </c>
      <c r="I183" s="11">
        <v>82.126915666299993</v>
      </c>
      <c r="J183" s="11">
        <v>203.860089867</v>
      </c>
      <c r="K183" s="14" t="s">
        <v>826</v>
      </c>
      <c r="L183" s="14">
        <v>57.13</v>
      </c>
      <c r="M183" s="14" t="s">
        <v>827</v>
      </c>
      <c r="N183" s="12">
        <v>14</v>
      </c>
      <c r="O183" s="14">
        <v>12.11</v>
      </c>
      <c r="P183" s="11">
        <f t="shared" si="12"/>
        <v>13.752538313325999</v>
      </c>
      <c r="Q183" s="11">
        <v>13.752538313325999</v>
      </c>
      <c r="R183" s="2">
        <v>18.28</v>
      </c>
      <c r="S183" s="13">
        <f t="shared" si="9"/>
        <v>13.095522987995599</v>
      </c>
      <c r="T183" s="11">
        <f t="shared" si="10"/>
        <v>4.5274616866740018</v>
      </c>
      <c r="U183" s="11">
        <f t="shared" si="11"/>
        <v>5.1844770120044021</v>
      </c>
    </row>
    <row r="184" spans="1:21">
      <c r="A184" s="9">
        <v>183</v>
      </c>
      <c r="B184" s="9" t="s">
        <v>219</v>
      </c>
      <c r="C184" s="7" t="s">
        <v>805</v>
      </c>
      <c r="D184" s="1" t="s">
        <v>3</v>
      </c>
      <c r="E184" s="12" t="s">
        <v>632</v>
      </c>
      <c r="F184" s="12" t="s">
        <v>617</v>
      </c>
      <c r="G184" s="3" t="s">
        <v>4</v>
      </c>
      <c r="H184" s="3" t="s">
        <v>27</v>
      </c>
      <c r="I184" s="11">
        <v>71.758487904000006</v>
      </c>
      <c r="J184" s="11">
        <v>197.90483754799999</v>
      </c>
      <c r="K184" s="14" t="s">
        <v>826</v>
      </c>
      <c r="L184" s="14">
        <v>57.13</v>
      </c>
      <c r="M184" s="14" t="s">
        <v>827</v>
      </c>
      <c r="N184" s="12">
        <v>14</v>
      </c>
      <c r="O184" s="14">
        <v>12.11</v>
      </c>
      <c r="P184" s="11">
        <f t="shared" si="12"/>
        <v>13.54516975808</v>
      </c>
      <c r="Q184" s="11">
        <v>13.54516975808</v>
      </c>
      <c r="R184" s="2">
        <v>18.28</v>
      </c>
      <c r="S184" s="13">
        <f t="shared" si="9"/>
        <v>12.971101854847999</v>
      </c>
      <c r="T184" s="11">
        <f t="shared" si="10"/>
        <v>4.734830241920001</v>
      </c>
      <c r="U184" s="11">
        <f t="shared" si="11"/>
        <v>5.3088981451520016</v>
      </c>
    </row>
    <row r="185" spans="1:21">
      <c r="A185" s="9">
        <v>184</v>
      </c>
      <c r="B185" s="9" t="s">
        <v>220</v>
      </c>
      <c r="C185" s="7" t="s">
        <v>805</v>
      </c>
      <c r="D185" s="1" t="s">
        <v>46</v>
      </c>
      <c r="E185" s="12" t="s">
        <v>633</v>
      </c>
      <c r="F185" s="12" t="s">
        <v>634</v>
      </c>
      <c r="G185" s="3" t="s">
        <v>4</v>
      </c>
      <c r="H185" s="3" t="s">
        <v>47</v>
      </c>
      <c r="I185" s="11">
        <v>13.572561695599999</v>
      </c>
      <c r="J185" s="11">
        <v>156.697311356</v>
      </c>
      <c r="K185" s="14" t="s">
        <v>826</v>
      </c>
      <c r="L185" s="14">
        <v>57.13</v>
      </c>
      <c r="M185" s="14" t="s">
        <v>827</v>
      </c>
      <c r="N185" s="12">
        <v>14</v>
      </c>
      <c r="O185" s="14">
        <v>12.11</v>
      </c>
      <c r="P185" s="11">
        <f t="shared" si="12"/>
        <v>12.381451233911999</v>
      </c>
      <c r="Q185" s="11">
        <v>12.381451233911999</v>
      </c>
      <c r="R185" s="2">
        <v>15.54</v>
      </c>
      <c r="S185" s="13">
        <f t="shared" si="9"/>
        <v>12.2728707403472</v>
      </c>
      <c r="T185" s="11">
        <f t="shared" si="10"/>
        <v>3.1585487660879998</v>
      </c>
      <c r="U185" s="11">
        <f t="shared" si="11"/>
        <v>3.2671292596527994</v>
      </c>
    </row>
    <row r="186" spans="1:21">
      <c r="A186" s="9">
        <v>185</v>
      </c>
      <c r="B186" s="9" t="s">
        <v>221</v>
      </c>
      <c r="C186" s="7" t="s">
        <v>805</v>
      </c>
      <c r="D186" s="1" t="s">
        <v>46</v>
      </c>
      <c r="E186" s="12" t="s">
        <v>614</v>
      </c>
      <c r="F186" s="12" t="s">
        <v>635</v>
      </c>
      <c r="G186" s="3" t="s">
        <v>4</v>
      </c>
      <c r="H186" s="3" t="s">
        <v>47</v>
      </c>
      <c r="I186" s="11">
        <v>117.902187527</v>
      </c>
      <c r="J186" s="11">
        <v>234.21759330200001</v>
      </c>
      <c r="K186" s="14" t="s">
        <v>826</v>
      </c>
      <c r="L186" s="14">
        <v>57.13</v>
      </c>
      <c r="M186" s="14" t="s">
        <v>827</v>
      </c>
      <c r="N186" s="12">
        <v>14</v>
      </c>
      <c r="O186" s="14">
        <v>12.11</v>
      </c>
      <c r="P186" s="11">
        <f t="shared" si="12"/>
        <v>14.46804375054</v>
      </c>
      <c r="Q186" s="11">
        <v>14.46804375054</v>
      </c>
      <c r="R186" s="2">
        <v>16.149999999999999</v>
      </c>
      <c r="S186" s="13">
        <f t="shared" si="9"/>
        <v>13.524826250323999</v>
      </c>
      <c r="T186" s="11">
        <f t="shared" si="10"/>
        <v>1.6819562494599989</v>
      </c>
      <c r="U186" s="11">
        <f t="shared" si="11"/>
        <v>2.6251737496759997</v>
      </c>
    </row>
    <row r="187" spans="1:21">
      <c r="A187" s="9">
        <v>186</v>
      </c>
      <c r="B187" s="9" t="s">
        <v>222</v>
      </c>
      <c r="C187" s="7" t="s">
        <v>805</v>
      </c>
      <c r="D187" s="1" t="s">
        <v>46</v>
      </c>
      <c r="E187" s="12" t="s">
        <v>636</v>
      </c>
      <c r="F187" s="12" t="s">
        <v>637</v>
      </c>
      <c r="G187" s="3" t="s">
        <v>4</v>
      </c>
      <c r="H187" s="3" t="s">
        <v>90</v>
      </c>
      <c r="I187" s="11">
        <v>633.60108598299996</v>
      </c>
      <c r="J187" s="11">
        <v>718.46267684199995</v>
      </c>
      <c r="K187" s="14" t="s">
        <v>826</v>
      </c>
      <c r="L187" s="14">
        <v>57.13</v>
      </c>
      <c r="M187" s="14" t="s">
        <v>827</v>
      </c>
      <c r="N187" s="12">
        <v>14</v>
      </c>
      <c r="O187" s="14">
        <v>12.11</v>
      </c>
      <c r="P187" s="11">
        <f t="shared" si="12"/>
        <v>24.782021719660001</v>
      </c>
      <c r="Q187" s="11">
        <v>24.782021719660001</v>
      </c>
      <c r="R187" s="2">
        <v>25.9</v>
      </c>
      <c r="S187" s="13">
        <f t="shared" si="9"/>
        <v>19.713213031795998</v>
      </c>
      <c r="T187" s="11">
        <f t="shared" si="10"/>
        <v>1.1179782803399974</v>
      </c>
      <c r="U187" s="11">
        <f t="shared" si="11"/>
        <v>6.1867869682040002</v>
      </c>
    </row>
    <row r="188" spans="1:21">
      <c r="A188" s="9">
        <v>187</v>
      </c>
      <c r="B188" s="9" t="s">
        <v>223</v>
      </c>
      <c r="C188" s="7" t="s">
        <v>805</v>
      </c>
      <c r="D188" s="1" t="s">
        <v>30</v>
      </c>
      <c r="E188" s="12" t="s">
        <v>638</v>
      </c>
      <c r="F188" s="12" t="s">
        <v>639</v>
      </c>
      <c r="G188" s="3" t="s">
        <v>4</v>
      </c>
      <c r="H188" s="3" t="s">
        <v>31</v>
      </c>
      <c r="I188" s="11">
        <v>536.275965294</v>
      </c>
      <c r="J188" s="11">
        <v>619.05725076299996</v>
      </c>
      <c r="K188" s="14" t="s">
        <v>826</v>
      </c>
      <c r="L188" s="14">
        <v>57.13</v>
      </c>
      <c r="M188" s="14" t="s">
        <v>827</v>
      </c>
      <c r="N188" s="12">
        <v>14</v>
      </c>
      <c r="O188" s="14">
        <v>12.11</v>
      </c>
      <c r="P188" s="11">
        <f t="shared" si="12"/>
        <v>22.835519305879998</v>
      </c>
      <c r="Q188" s="11">
        <v>22.835519305879998</v>
      </c>
      <c r="R188" s="2">
        <v>25.9</v>
      </c>
      <c r="S188" s="13">
        <f t="shared" si="9"/>
        <v>18.545311583528001</v>
      </c>
      <c r="T188" s="11">
        <f t="shared" si="10"/>
        <v>3.0644806941200002</v>
      </c>
      <c r="U188" s="11">
        <f t="shared" si="11"/>
        <v>7.3546884164719977</v>
      </c>
    </row>
    <row r="189" spans="1:21">
      <c r="A189" s="9">
        <v>188</v>
      </c>
      <c r="B189" s="9" t="s">
        <v>224</v>
      </c>
      <c r="C189" s="7" t="s">
        <v>805</v>
      </c>
      <c r="D189" s="1" t="s">
        <v>30</v>
      </c>
      <c r="E189" s="12" t="s">
        <v>549</v>
      </c>
      <c r="F189" s="12" t="s">
        <v>640</v>
      </c>
      <c r="G189" s="3" t="s">
        <v>4</v>
      </c>
      <c r="H189" s="3" t="s">
        <v>31</v>
      </c>
      <c r="I189" s="11">
        <v>560.74782186799996</v>
      </c>
      <c r="J189" s="11">
        <v>646.00066072899995</v>
      </c>
      <c r="K189" s="14" t="s">
        <v>826</v>
      </c>
      <c r="L189" s="14">
        <v>57.13</v>
      </c>
      <c r="M189" s="14" t="s">
        <v>827</v>
      </c>
      <c r="N189" s="12">
        <v>14</v>
      </c>
      <c r="O189" s="14">
        <v>12.11</v>
      </c>
      <c r="P189" s="11">
        <f t="shared" si="12"/>
        <v>23.324956437360001</v>
      </c>
      <c r="Q189" s="11">
        <v>23.324956437360001</v>
      </c>
      <c r="R189" s="2">
        <v>25.6</v>
      </c>
      <c r="S189" s="13">
        <f t="shared" si="9"/>
        <v>18.838973862415997</v>
      </c>
      <c r="T189" s="11">
        <f t="shared" si="10"/>
        <v>2.2750435626400005</v>
      </c>
      <c r="U189" s="11">
        <f t="shared" si="11"/>
        <v>6.7610261375840039</v>
      </c>
    </row>
    <row r="190" spans="1:21">
      <c r="A190" s="9">
        <v>189</v>
      </c>
      <c r="B190" s="9" t="s">
        <v>225</v>
      </c>
      <c r="C190" s="7" t="s">
        <v>805</v>
      </c>
      <c r="D190" s="1" t="s">
        <v>30</v>
      </c>
      <c r="E190" s="12" t="s">
        <v>564</v>
      </c>
      <c r="F190" s="12" t="s">
        <v>641</v>
      </c>
      <c r="G190" s="3" t="s">
        <v>4</v>
      </c>
      <c r="H190" s="3" t="s">
        <v>31</v>
      </c>
      <c r="I190" s="11">
        <v>583.20874744000002</v>
      </c>
      <c r="J190" s="11">
        <v>670.35443905600005</v>
      </c>
      <c r="K190" s="14" t="s">
        <v>826</v>
      </c>
      <c r="L190" s="14">
        <v>57.13</v>
      </c>
      <c r="M190" s="14" t="s">
        <v>827</v>
      </c>
      <c r="N190" s="12">
        <v>14</v>
      </c>
      <c r="O190" s="14">
        <v>12.11</v>
      </c>
      <c r="P190" s="11">
        <f t="shared" si="12"/>
        <v>23.774174948800002</v>
      </c>
      <c r="Q190" s="11">
        <v>23.774174948800002</v>
      </c>
      <c r="R190" s="2">
        <v>25.9</v>
      </c>
      <c r="S190" s="13">
        <f t="shared" si="9"/>
        <v>19.108504969279998</v>
      </c>
      <c r="T190" s="11">
        <f t="shared" si="10"/>
        <v>2.1258250511999961</v>
      </c>
      <c r="U190" s="11">
        <f t="shared" si="11"/>
        <v>6.7914950307200002</v>
      </c>
    </row>
    <row r="191" spans="1:21">
      <c r="A191" s="9">
        <v>190</v>
      </c>
      <c r="B191" s="9" t="s">
        <v>226</v>
      </c>
      <c r="C191" s="7" t="s">
        <v>805</v>
      </c>
      <c r="D191" s="1" t="s">
        <v>30</v>
      </c>
      <c r="E191" s="12" t="s">
        <v>642</v>
      </c>
      <c r="F191" s="12" t="s">
        <v>643</v>
      </c>
      <c r="G191" s="3" t="s">
        <v>4</v>
      </c>
      <c r="H191" s="3" t="s">
        <v>31</v>
      </c>
      <c r="I191" s="11">
        <v>605.89213580299997</v>
      </c>
      <c r="J191" s="11">
        <v>694.77464722900004</v>
      </c>
      <c r="K191" s="14" t="s">
        <v>826</v>
      </c>
      <c r="L191" s="14">
        <v>57.13</v>
      </c>
      <c r="M191" s="14" t="s">
        <v>827</v>
      </c>
      <c r="N191" s="12">
        <v>14</v>
      </c>
      <c r="O191" s="14">
        <v>12.11</v>
      </c>
      <c r="P191" s="11">
        <f t="shared" si="12"/>
        <v>24.22784271606</v>
      </c>
      <c r="Q191" s="11">
        <v>24.22784271606</v>
      </c>
      <c r="R191" s="2">
        <v>25.29</v>
      </c>
      <c r="S191" s="13">
        <f t="shared" si="9"/>
        <v>19.380705629635997</v>
      </c>
      <c r="T191" s="11">
        <f t="shared" si="10"/>
        <v>1.0621572839399995</v>
      </c>
      <c r="U191" s="11">
        <f t="shared" si="11"/>
        <v>5.9092943703640017</v>
      </c>
    </row>
    <row r="192" spans="1:21">
      <c r="A192" s="9">
        <v>191</v>
      </c>
      <c r="B192" s="9" t="s">
        <v>227</v>
      </c>
      <c r="C192" s="7" t="s">
        <v>805</v>
      </c>
      <c r="D192" s="1" t="s">
        <v>30</v>
      </c>
      <c r="E192" s="12" t="s">
        <v>644</v>
      </c>
      <c r="F192" s="12" t="s">
        <v>645</v>
      </c>
      <c r="G192" s="3" t="s">
        <v>4</v>
      </c>
      <c r="H192" s="3" t="s">
        <v>31</v>
      </c>
      <c r="I192" s="11">
        <v>633.62790744899996</v>
      </c>
      <c r="J192" s="11">
        <v>724.70994148399996</v>
      </c>
      <c r="K192" s="14" t="s">
        <v>826</v>
      </c>
      <c r="L192" s="14">
        <v>57.13</v>
      </c>
      <c r="M192" s="14" t="s">
        <v>827</v>
      </c>
      <c r="N192" s="12">
        <v>14</v>
      </c>
      <c r="O192" s="14">
        <v>12.11</v>
      </c>
      <c r="P192" s="11">
        <f t="shared" si="12"/>
        <v>24.782558148980002</v>
      </c>
      <c r="Q192" s="11">
        <v>24.782558148980002</v>
      </c>
      <c r="R192" s="2">
        <v>25.9</v>
      </c>
      <c r="S192" s="13">
        <f t="shared" si="9"/>
        <v>19.713534889388001</v>
      </c>
      <c r="T192" s="11">
        <f t="shared" si="10"/>
        <v>1.117441851019997</v>
      </c>
      <c r="U192" s="11">
        <f t="shared" si="11"/>
        <v>6.1864651106119979</v>
      </c>
    </row>
    <row r="193" spans="1:21">
      <c r="A193" s="9">
        <v>192</v>
      </c>
      <c r="B193" s="9" t="s">
        <v>228</v>
      </c>
      <c r="C193" s="7" t="s">
        <v>805</v>
      </c>
      <c r="D193" s="1" t="s">
        <v>30</v>
      </c>
      <c r="E193" s="12" t="s">
        <v>646</v>
      </c>
      <c r="F193" s="12" t="s">
        <v>647</v>
      </c>
      <c r="G193" s="3" t="s">
        <v>4</v>
      </c>
      <c r="H193" s="3" t="s">
        <v>31</v>
      </c>
      <c r="I193" s="11">
        <v>221.114021764</v>
      </c>
      <c r="J193" s="11">
        <v>313.29892142800003</v>
      </c>
      <c r="K193" s="14" t="s">
        <v>826</v>
      </c>
      <c r="L193" s="14">
        <v>57.13</v>
      </c>
      <c r="M193" s="14" t="s">
        <v>827</v>
      </c>
      <c r="N193" s="12">
        <v>14</v>
      </c>
      <c r="O193" s="14">
        <v>12.11</v>
      </c>
      <c r="P193" s="11">
        <f t="shared" si="12"/>
        <v>16.532280435280001</v>
      </c>
      <c r="Q193" s="11">
        <v>16.532280435280001</v>
      </c>
      <c r="R193" s="2">
        <v>20.72</v>
      </c>
      <c r="S193" s="13">
        <f t="shared" si="9"/>
        <v>14.763368261167999</v>
      </c>
      <c r="T193" s="11">
        <f t="shared" si="10"/>
        <v>4.1877195647199983</v>
      </c>
      <c r="U193" s="11">
        <f t="shared" si="11"/>
        <v>5.9566317388319998</v>
      </c>
    </row>
    <row r="194" spans="1:21">
      <c r="A194" s="9">
        <v>193</v>
      </c>
      <c r="B194" s="9" t="s">
        <v>229</v>
      </c>
      <c r="C194" s="7" t="s">
        <v>805</v>
      </c>
      <c r="D194" s="1" t="s">
        <v>30</v>
      </c>
      <c r="E194" s="12" t="s">
        <v>648</v>
      </c>
      <c r="F194" s="12" t="s">
        <v>639</v>
      </c>
      <c r="G194" s="3" t="s">
        <v>4</v>
      </c>
      <c r="H194" s="3" t="s">
        <v>31</v>
      </c>
      <c r="I194" s="11">
        <v>249.11995608500001</v>
      </c>
      <c r="J194" s="11">
        <v>333.70241160799998</v>
      </c>
      <c r="K194" s="14" t="s">
        <v>826</v>
      </c>
      <c r="L194" s="14">
        <v>57.13</v>
      </c>
      <c r="M194" s="14" t="s">
        <v>827</v>
      </c>
      <c r="N194" s="12">
        <v>14</v>
      </c>
      <c r="O194" s="14">
        <v>12.11</v>
      </c>
      <c r="P194" s="11">
        <f t="shared" si="12"/>
        <v>17.092399121699998</v>
      </c>
      <c r="Q194" s="11">
        <v>17.092399121699998</v>
      </c>
      <c r="R194" s="2">
        <v>19.5</v>
      </c>
      <c r="S194" s="13">
        <f t="shared" si="9"/>
        <v>15.099439473019999</v>
      </c>
      <c r="T194" s="11">
        <f t="shared" si="10"/>
        <v>2.407600878300002</v>
      </c>
      <c r="U194" s="11">
        <f t="shared" si="11"/>
        <v>4.4005605269800014</v>
      </c>
    </row>
    <row r="195" spans="1:21">
      <c r="A195" s="9">
        <v>194</v>
      </c>
      <c r="B195" s="9" t="s">
        <v>230</v>
      </c>
      <c r="C195" s="7" t="s">
        <v>805</v>
      </c>
      <c r="D195" s="1" t="s">
        <v>74</v>
      </c>
      <c r="E195" s="12" t="s">
        <v>649</v>
      </c>
      <c r="F195" s="12" t="s">
        <v>650</v>
      </c>
      <c r="G195" s="3" t="s">
        <v>4</v>
      </c>
      <c r="H195" s="3" t="s">
        <v>231</v>
      </c>
      <c r="I195" s="11">
        <v>1902.8411081100001</v>
      </c>
      <c r="J195" s="11">
        <v>1986.57253984</v>
      </c>
      <c r="K195" s="14" t="s">
        <v>826</v>
      </c>
      <c r="L195" s="14">
        <v>57.13</v>
      </c>
      <c r="M195" s="14" t="s">
        <v>827</v>
      </c>
      <c r="N195" s="12">
        <v>14</v>
      </c>
      <c r="O195" s="14">
        <v>12.11</v>
      </c>
      <c r="P195" s="11">
        <f t="shared" si="12"/>
        <v>50.166822162199999</v>
      </c>
      <c r="Q195" s="11">
        <v>50.166822162199999</v>
      </c>
      <c r="R195" s="2">
        <v>59.13</v>
      </c>
      <c r="S195" s="13">
        <f t="shared" ref="S195:S258" si="13">I195*0.012+O195</f>
        <v>34.944093297320002</v>
      </c>
      <c r="T195" s="11">
        <f t="shared" ref="T195:T258" si="14">R195-Q195</f>
        <v>8.9631778378000035</v>
      </c>
      <c r="U195" s="11">
        <f t="shared" ref="U195:U258" si="15">R195-S195</f>
        <v>24.185906702680001</v>
      </c>
    </row>
    <row r="196" spans="1:21">
      <c r="A196" s="9">
        <v>195</v>
      </c>
      <c r="B196" s="9" t="s">
        <v>232</v>
      </c>
      <c r="C196" s="7" t="s">
        <v>805</v>
      </c>
      <c r="D196" s="1" t="s">
        <v>25</v>
      </c>
      <c r="E196" s="12" t="s">
        <v>651</v>
      </c>
      <c r="F196" s="12" t="s">
        <v>652</v>
      </c>
      <c r="G196" s="3" t="s">
        <v>4</v>
      </c>
      <c r="H196" s="3" t="s">
        <v>5</v>
      </c>
      <c r="I196" s="11">
        <v>622.40601568299996</v>
      </c>
      <c r="J196" s="11">
        <v>706.36079752099999</v>
      </c>
      <c r="K196" s="14" t="s">
        <v>826</v>
      </c>
      <c r="L196" s="14">
        <v>57.13</v>
      </c>
      <c r="M196" s="14" t="s">
        <v>827</v>
      </c>
      <c r="N196" s="12">
        <v>14</v>
      </c>
      <c r="O196" s="14">
        <v>12.11</v>
      </c>
      <c r="P196" s="11">
        <f t="shared" si="12"/>
        <v>24.558120313659998</v>
      </c>
      <c r="Q196" s="11">
        <v>24.558120313659998</v>
      </c>
      <c r="R196" s="2">
        <v>27.73</v>
      </c>
      <c r="S196" s="13">
        <f t="shared" si="13"/>
        <v>19.578872188195998</v>
      </c>
      <c r="T196" s="11">
        <f t="shared" si="14"/>
        <v>3.1718796863400023</v>
      </c>
      <c r="U196" s="11">
        <f t="shared" si="15"/>
        <v>8.1511278118040025</v>
      </c>
    </row>
    <row r="197" spans="1:21">
      <c r="A197" s="9">
        <v>196</v>
      </c>
      <c r="B197" s="9" t="s">
        <v>233</v>
      </c>
      <c r="C197" s="7" t="s">
        <v>805</v>
      </c>
      <c r="D197" s="1" t="s">
        <v>25</v>
      </c>
      <c r="E197" s="12" t="s">
        <v>653</v>
      </c>
      <c r="F197" s="12" t="s">
        <v>654</v>
      </c>
      <c r="G197" s="3" t="s">
        <v>4</v>
      </c>
      <c r="H197" s="3" t="s">
        <v>158</v>
      </c>
      <c r="I197" s="11">
        <v>677.51903848400002</v>
      </c>
      <c r="J197" s="11">
        <v>760.15380253700005</v>
      </c>
      <c r="K197" s="14" t="s">
        <v>826</v>
      </c>
      <c r="L197" s="14">
        <v>57.13</v>
      </c>
      <c r="M197" s="14" t="s">
        <v>827</v>
      </c>
      <c r="N197" s="12">
        <v>14</v>
      </c>
      <c r="O197" s="14">
        <v>12.11</v>
      </c>
      <c r="P197" s="11">
        <f t="shared" si="12"/>
        <v>25.66038076968</v>
      </c>
      <c r="Q197" s="11">
        <v>25.66038076968</v>
      </c>
      <c r="R197" s="2">
        <v>33.22</v>
      </c>
      <c r="S197" s="13">
        <f t="shared" si="13"/>
        <v>20.240228461808002</v>
      </c>
      <c r="T197" s="11">
        <f t="shared" si="14"/>
        <v>7.5596192303199992</v>
      </c>
      <c r="U197" s="11">
        <f t="shared" si="15"/>
        <v>12.979771538191997</v>
      </c>
    </row>
    <row r="198" spans="1:21">
      <c r="A198" s="9">
        <v>197</v>
      </c>
      <c r="B198" s="9" t="s">
        <v>234</v>
      </c>
      <c r="C198" s="7" t="s">
        <v>805</v>
      </c>
      <c r="D198" s="1" t="s">
        <v>25</v>
      </c>
      <c r="E198" s="12" t="s">
        <v>655</v>
      </c>
      <c r="F198" s="12" t="s">
        <v>656</v>
      </c>
      <c r="G198" s="3" t="s">
        <v>4</v>
      </c>
      <c r="H198" s="3" t="s">
        <v>158</v>
      </c>
      <c r="I198" s="11">
        <v>688.65143927500003</v>
      </c>
      <c r="J198" s="11">
        <v>775.44287895800005</v>
      </c>
      <c r="K198" s="14" t="s">
        <v>826</v>
      </c>
      <c r="L198" s="14">
        <v>57.13</v>
      </c>
      <c r="M198" s="14" t="s">
        <v>827</v>
      </c>
      <c r="N198" s="12">
        <v>14</v>
      </c>
      <c r="O198" s="14">
        <v>12.11</v>
      </c>
      <c r="P198" s="11">
        <f t="shared" si="12"/>
        <v>25.883028785500002</v>
      </c>
      <c r="Q198" s="11">
        <v>25.883028785500002</v>
      </c>
      <c r="R198" s="2">
        <v>31.39</v>
      </c>
      <c r="S198" s="13">
        <f t="shared" si="13"/>
        <v>20.373817271299998</v>
      </c>
      <c r="T198" s="11">
        <f t="shared" si="14"/>
        <v>5.5069712144999983</v>
      </c>
      <c r="U198" s="11">
        <f t="shared" si="15"/>
        <v>11.016182728700002</v>
      </c>
    </row>
    <row r="199" spans="1:21">
      <c r="A199" s="9">
        <v>198</v>
      </c>
      <c r="B199" s="9" t="s">
        <v>235</v>
      </c>
      <c r="C199" s="7" t="s">
        <v>805</v>
      </c>
      <c r="D199" s="1" t="s">
        <v>25</v>
      </c>
      <c r="E199" s="12" t="s">
        <v>657</v>
      </c>
      <c r="F199" s="12" t="s">
        <v>658</v>
      </c>
      <c r="G199" s="3" t="s">
        <v>4</v>
      </c>
      <c r="H199" s="3" t="s">
        <v>158</v>
      </c>
      <c r="I199" s="11">
        <v>689.74227215200006</v>
      </c>
      <c r="J199" s="11">
        <v>777.94605225600003</v>
      </c>
      <c r="K199" s="14" t="s">
        <v>826</v>
      </c>
      <c r="L199" s="14">
        <v>57.13</v>
      </c>
      <c r="M199" s="14" t="s">
        <v>827</v>
      </c>
      <c r="N199" s="12">
        <v>14</v>
      </c>
      <c r="O199" s="14">
        <v>12.11</v>
      </c>
      <c r="P199" s="11">
        <f t="shared" si="12"/>
        <v>25.904845443040003</v>
      </c>
      <c r="Q199" s="11">
        <v>25.904845443040003</v>
      </c>
      <c r="R199" s="2">
        <v>28.65</v>
      </c>
      <c r="S199" s="13">
        <f t="shared" si="13"/>
        <v>20.386907265824</v>
      </c>
      <c r="T199" s="11">
        <f t="shared" si="14"/>
        <v>2.7451545569599958</v>
      </c>
      <c r="U199" s="11">
        <f t="shared" si="15"/>
        <v>8.2630927341759985</v>
      </c>
    </row>
    <row r="200" spans="1:21">
      <c r="A200" s="9">
        <v>199</v>
      </c>
      <c r="B200" s="9" t="s">
        <v>236</v>
      </c>
      <c r="C200" s="7" t="s">
        <v>805</v>
      </c>
      <c r="D200" s="1" t="s">
        <v>25</v>
      </c>
      <c r="E200" s="12" t="s">
        <v>595</v>
      </c>
      <c r="F200" s="12" t="s">
        <v>652</v>
      </c>
      <c r="G200" s="3" t="s">
        <v>4</v>
      </c>
      <c r="H200" s="3" t="s">
        <v>5</v>
      </c>
      <c r="I200" s="11">
        <v>275.22221181100002</v>
      </c>
      <c r="J200" s="11">
        <v>373.67057029199998</v>
      </c>
      <c r="K200" s="14" t="s">
        <v>826</v>
      </c>
      <c r="L200" s="14">
        <v>57.13</v>
      </c>
      <c r="M200" s="14" t="s">
        <v>827</v>
      </c>
      <c r="N200" s="12">
        <v>14</v>
      </c>
      <c r="O200" s="14">
        <v>12.11</v>
      </c>
      <c r="P200" s="11">
        <f t="shared" si="12"/>
        <v>17.614444236219999</v>
      </c>
      <c r="Q200" s="11">
        <v>17.614444236219999</v>
      </c>
      <c r="R200" s="2">
        <v>22.86</v>
      </c>
      <c r="S200" s="13">
        <f t="shared" si="13"/>
        <v>15.412666541731999</v>
      </c>
      <c r="T200" s="11">
        <f t="shared" si="14"/>
        <v>5.2455557637800005</v>
      </c>
      <c r="U200" s="11">
        <f t="shared" si="15"/>
        <v>7.447333458268</v>
      </c>
    </row>
    <row r="201" spans="1:21">
      <c r="A201" s="9">
        <v>200</v>
      </c>
      <c r="B201" s="9" t="s">
        <v>237</v>
      </c>
      <c r="C201" s="7" t="s">
        <v>805</v>
      </c>
      <c r="D201" s="1" t="s">
        <v>25</v>
      </c>
      <c r="E201" s="12" t="s">
        <v>659</v>
      </c>
      <c r="F201" s="12" t="s">
        <v>548</v>
      </c>
      <c r="G201" s="3" t="s">
        <v>4</v>
      </c>
      <c r="H201" s="3" t="s">
        <v>56</v>
      </c>
      <c r="I201" s="11">
        <v>301.88498851200001</v>
      </c>
      <c r="J201" s="11">
        <v>393.76222157900003</v>
      </c>
      <c r="K201" s="14" t="s">
        <v>826</v>
      </c>
      <c r="L201" s="14">
        <v>57.13</v>
      </c>
      <c r="M201" s="14" t="s">
        <v>827</v>
      </c>
      <c r="N201" s="12">
        <v>14</v>
      </c>
      <c r="O201" s="14">
        <v>12.11</v>
      </c>
      <c r="P201" s="11">
        <f t="shared" si="12"/>
        <v>18.147699770239999</v>
      </c>
      <c r="Q201" s="11">
        <v>18.147699770239999</v>
      </c>
      <c r="R201" s="2">
        <v>29.26</v>
      </c>
      <c r="S201" s="13">
        <f t="shared" si="13"/>
        <v>15.732619862143999</v>
      </c>
      <c r="T201" s="11">
        <f t="shared" si="14"/>
        <v>11.112300229760002</v>
      </c>
      <c r="U201" s="11">
        <f t="shared" si="15"/>
        <v>13.527380137856003</v>
      </c>
    </row>
    <row r="202" spans="1:21">
      <c r="A202" s="9">
        <v>201</v>
      </c>
      <c r="B202" s="9" t="s">
        <v>238</v>
      </c>
      <c r="C202" s="7" t="s">
        <v>805</v>
      </c>
      <c r="D202" s="1" t="s">
        <v>25</v>
      </c>
      <c r="E202" s="12" t="s">
        <v>660</v>
      </c>
      <c r="F202" s="12" t="s">
        <v>599</v>
      </c>
      <c r="G202" s="3" t="s">
        <v>4</v>
      </c>
      <c r="H202" s="3" t="s">
        <v>239</v>
      </c>
      <c r="I202" s="11">
        <v>391.16347822099999</v>
      </c>
      <c r="J202" s="11">
        <v>479.71481537599999</v>
      </c>
      <c r="K202" s="14" t="s">
        <v>826</v>
      </c>
      <c r="L202" s="14">
        <v>57.13</v>
      </c>
      <c r="M202" s="14" t="s">
        <v>827</v>
      </c>
      <c r="N202" s="12">
        <v>14</v>
      </c>
      <c r="O202" s="14">
        <v>12.11</v>
      </c>
      <c r="P202" s="11">
        <f t="shared" si="12"/>
        <v>19.933269564420002</v>
      </c>
      <c r="Q202" s="11">
        <v>19.933269564420002</v>
      </c>
      <c r="R202" s="2">
        <v>32.299999999999997</v>
      </c>
      <c r="S202" s="13">
        <f t="shared" si="13"/>
        <v>16.803961738651999</v>
      </c>
      <c r="T202" s="11">
        <f t="shared" si="14"/>
        <v>12.366730435579996</v>
      </c>
      <c r="U202" s="11">
        <f t="shared" si="15"/>
        <v>15.496038261347998</v>
      </c>
    </row>
    <row r="203" spans="1:21">
      <c r="A203" s="9">
        <v>202</v>
      </c>
      <c r="B203" s="9" t="s">
        <v>240</v>
      </c>
      <c r="C203" s="7" t="s">
        <v>805</v>
      </c>
      <c r="D203" s="1" t="s">
        <v>25</v>
      </c>
      <c r="E203" s="12" t="s">
        <v>621</v>
      </c>
      <c r="F203" s="12" t="s">
        <v>661</v>
      </c>
      <c r="G203" s="3" t="s">
        <v>4</v>
      </c>
      <c r="H203" s="3" t="s">
        <v>56</v>
      </c>
      <c r="I203" s="11">
        <v>376.281157818</v>
      </c>
      <c r="J203" s="11">
        <v>465.30034185400001</v>
      </c>
      <c r="K203" s="14" t="s">
        <v>826</v>
      </c>
      <c r="L203" s="14">
        <v>57.13</v>
      </c>
      <c r="M203" s="14" t="s">
        <v>827</v>
      </c>
      <c r="N203" s="12">
        <v>14</v>
      </c>
      <c r="O203" s="14">
        <v>12.11</v>
      </c>
      <c r="P203" s="11">
        <f t="shared" si="12"/>
        <v>19.635623156359998</v>
      </c>
      <c r="Q203" s="11">
        <v>19.635623156359998</v>
      </c>
      <c r="R203" s="2">
        <v>21.03</v>
      </c>
      <c r="S203" s="13">
        <f t="shared" si="13"/>
        <v>16.625373893816001</v>
      </c>
      <c r="T203" s="11">
        <f t="shared" si="14"/>
        <v>1.3943768436400035</v>
      </c>
      <c r="U203" s="11">
        <f t="shared" si="15"/>
        <v>4.4046261061840006</v>
      </c>
    </row>
    <row r="204" spans="1:21">
      <c r="A204" s="9">
        <v>203</v>
      </c>
      <c r="B204" s="9" t="s">
        <v>241</v>
      </c>
      <c r="C204" s="7" t="s">
        <v>805</v>
      </c>
      <c r="D204" s="1" t="s">
        <v>25</v>
      </c>
      <c r="E204" s="12" t="s">
        <v>657</v>
      </c>
      <c r="F204" s="12" t="s">
        <v>662</v>
      </c>
      <c r="G204" s="3" t="s">
        <v>4</v>
      </c>
      <c r="H204" s="3" t="s">
        <v>56</v>
      </c>
      <c r="I204" s="11">
        <v>723.81359528999997</v>
      </c>
      <c r="J204" s="11">
        <v>804.76471993400003</v>
      </c>
      <c r="K204" s="14" t="s">
        <v>826</v>
      </c>
      <c r="L204" s="14">
        <v>57.13</v>
      </c>
      <c r="M204" s="14" t="s">
        <v>827</v>
      </c>
      <c r="N204" s="12">
        <v>14</v>
      </c>
      <c r="O204" s="14">
        <v>12.11</v>
      </c>
      <c r="P204" s="11">
        <f t="shared" si="12"/>
        <v>26.586271905799997</v>
      </c>
      <c r="Q204" s="11">
        <v>26.586271905799997</v>
      </c>
      <c r="R204" s="2">
        <v>29.87</v>
      </c>
      <c r="S204" s="13">
        <f t="shared" si="13"/>
        <v>20.795763143479999</v>
      </c>
      <c r="T204" s="11">
        <f t="shared" si="14"/>
        <v>3.2837280942000042</v>
      </c>
      <c r="U204" s="11">
        <f t="shared" si="15"/>
        <v>9.0742368565200024</v>
      </c>
    </row>
    <row r="205" spans="1:21">
      <c r="A205" s="9">
        <v>204</v>
      </c>
      <c r="B205" s="9" t="s">
        <v>242</v>
      </c>
      <c r="C205" s="7" t="s">
        <v>805</v>
      </c>
      <c r="D205" s="1" t="s">
        <v>25</v>
      </c>
      <c r="E205" s="12" t="s">
        <v>663</v>
      </c>
      <c r="F205" s="12" t="s">
        <v>566</v>
      </c>
      <c r="G205" s="3" t="s">
        <v>4</v>
      </c>
      <c r="H205" s="3" t="s">
        <v>56</v>
      </c>
      <c r="I205" s="11">
        <v>723.02424331500004</v>
      </c>
      <c r="J205" s="11">
        <v>809.62093239499995</v>
      </c>
      <c r="K205" s="14" t="s">
        <v>826</v>
      </c>
      <c r="L205" s="14">
        <v>57.13</v>
      </c>
      <c r="M205" s="14" t="s">
        <v>827</v>
      </c>
      <c r="N205" s="12">
        <v>14</v>
      </c>
      <c r="O205" s="14">
        <v>12.11</v>
      </c>
      <c r="P205" s="11">
        <f t="shared" si="12"/>
        <v>26.570484866299999</v>
      </c>
      <c r="Q205" s="11">
        <v>26.570484866299999</v>
      </c>
      <c r="R205" s="2">
        <v>28.04</v>
      </c>
      <c r="S205" s="13">
        <f t="shared" si="13"/>
        <v>20.786290919780001</v>
      </c>
      <c r="T205" s="11">
        <f t="shared" si="14"/>
        <v>1.4695151336999999</v>
      </c>
      <c r="U205" s="11">
        <f t="shared" si="15"/>
        <v>7.2537090802199984</v>
      </c>
    </row>
    <row r="206" spans="1:21">
      <c r="A206" s="9">
        <v>205</v>
      </c>
      <c r="B206" s="9" t="s">
        <v>243</v>
      </c>
      <c r="C206" s="7" t="s">
        <v>805</v>
      </c>
      <c r="D206" s="1" t="s">
        <v>25</v>
      </c>
      <c r="E206" s="12" t="s">
        <v>664</v>
      </c>
      <c r="F206" s="12" t="s">
        <v>665</v>
      </c>
      <c r="G206" s="3" t="s">
        <v>4</v>
      </c>
      <c r="H206" s="3" t="s">
        <v>5</v>
      </c>
      <c r="I206" s="11">
        <v>691.16303931799996</v>
      </c>
      <c r="J206" s="11">
        <v>774.37388858999998</v>
      </c>
      <c r="K206" s="14" t="s">
        <v>826</v>
      </c>
      <c r="L206" s="14">
        <v>57.13</v>
      </c>
      <c r="M206" s="14" t="s">
        <v>827</v>
      </c>
      <c r="N206" s="12">
        <v>14</v>
      </c>
      <c r="O206" s="14">
        <v>12.11</v>
      </c>
      <c r="P206" s="11">
        <f t="shared" si="12"/>
        <v>25.933260786359998</v>
      </c>
      <c r="Q206" s="11">
        <v>25.933260786359998</v>
      </c>
      <c r="R206" s="2">
        <v>31.08</v>
      </c>
      <c r="S206" s="13">
        <f t="shared" si="13"/>
        <v>20.403956471815999</v>
      </c>
      <c r="T206" s="11">
        <f t="shared" si="14"/>
        <v>5.1467392136400001</v>
      </c>
      <c r="U206" s="11">
        <f t="shared" si="15"/>
        <v>10.676043528184</v>
      </c>
    </row>
    <row r="207" spans="1:21">
      <c r="A207" s="9">
        <v>206</v>
      </c>
      <c r="B207" s="9" t="s">
        <v>244</v>
      </c>
      <c r="C207" s="7" t="s">
        <v>805</v>
      </c>
      <c r="D207" s="1" t="s">
        <v>25</v>
      </c>
      <c r="E207" s="12" t="s">
        <v>666</v>
      </c>
      <c r="F207" s="12" t="s">
        <v>667</v>
      </c>
      <c r="G207" s="3" t="s">
        <v>4</v>
      </c>
      <c r="H207" s="3" t="s">
        <v>5</v>
      </c>
      <c r="I207" s="11">
        <v>703.79355511300002</v>
      </c>
      <c r="J207" s="11">
        <v>786.54507878599998</v>
      </c>
      <c r="K207" s="14" t="s">
        <v>826</v>
      </c>
      <c r="L207" s="14">
        <v>57.13</v>
      </c>
      <c r="M207" s="14" t="s">
        <v>827</v>
      </c>
      <c r="N207" s="12">
        <v>14</v>
      </c>
      <c r="O207" s="14">
        <v>12.11</v>
      </c>
      <c r="P207" s="11">
        <f t="shared" si="12"/>
        <v>26.185871102260002</v>
      </c>
      <c r="Q207" s="11">
        <v>26.185871102260002</v>
      </c>
      <c r="R207" s="2">
        <v>28.95</v>
      </c>
      <c r="S207" s="13">
        <f t="shared" si="13"/>
        <v>20.555522661356001</v>
      </c>
      <c r="T207" s="11">
        <f t="shared" si="14"/>
        <v>2.7641288977399974</v>
      </c>
      <c r="U207" s="11">
        <f t="shared" si="15"/>
        <v>8.3944773386439984</v>
      </c>
    </row>
    <row r="208" spans="1:21">
      <c r="A208" s="9">
        <v>207</v>
      </c>
      <c r="B208" s="9" t="s">
        <v>245</v>
      </c>
      <c r="C208" s="7" t="s">
        <v>805</v>
      </c>
      <c r="D208" s="1" t="s">
        <v>25</v>
      </c>
      <c r="E208" s="12" t="s">
        <v>600</v>
      </c>
      <c r="F208" s="12" t="s">
        <v>668</v>
      </c>
      <c r="G208" s="3" t="s">
        <v>4</v>
      </c>
      <c r="H208" s="3" t="s">
        <v>158</v>
      </c>
      <c r="I208" s="11">
        <v>729.51599349399999</v>
      </c>
      <c r="J208" s="11">
        <v>819.04213330899995</v>
      </c>
      <c r="K208" s="14" t="s">
        <v>826</v>
      </c>
      <c r="L208" s="14">
        <v>57.13</v>
      </c>
      <c r="M208" s="14" t="s">
        <v>827</v>
      </c>
      <c r="N208" s="12">
        <v>14</v>
      </c>
      <c r="O208" s="14">
        <v>12.11</v>
      </c>
      <c r="P208" s="11">
        <f t="shared" si="12"/>
        <v>26.700319869879998</v>
      </c>
      <c r="Q208" s="11">
        <v>26.700319869879998</v>
      </c>
      <c r="R208" s="2">
        <v>29.26</v>
      </c>
      <c r="S208" s="13">
        <f t="shared" si="13"/>
        <v>20.864191921927997</v>
      </c>
      <c r="T208" s="11">
        <f t="shared" si="14"/>
        <v>2.5596801301200038</v>
      </c>
      <c r="U208" s="11">
        <f t="shared" si="15"/>
        <v>8.3958080780720046</v>
      </c>
    </row>
    <row r="209" spans="1:21">
      <c r="A209" s="9">
        <v>208</v>
      </c>
      <c r="B209" s="9" t="s">
        <v>246</v>
      </c>
      <c r="C209" s="7" t="s">
        <v>805</v>
      </c>
      <c r="D209" s="1" t="s">
        <v>25</v>
      </c>
      <c r="E209" s="12" t="s">
        <v>669</v>
      </c>
      <c r="F209" s="12" t="s">
        <v>670</v>
      </c>
      <c r="G209" s="3" t="s">
        <v>4</v>
      </c>
      <c r="H209" s="3" t="s">
        <v>5</v>
      </c>
      <c r="I209" s="11">
        <v>850.753041607</v>
      </c>
      <c r="J209" s="11">
        <v>932.45606407599996</v>
      </c>
      <c r="K209" s="14" t="s">
        <v>826</v>
      </c>
      <c r="L209" s="14">
        <v>57.13</v>
      </c>
      <c r="M209" s="14" t="s">
        <v>827</v>
      </c>
      <c r="N209" s="12">
        <v>14</v>
      </c>
      <c r="O209" s="14">
        <v>12.11</v>
      </c>
      <c r="P209" s="11">
        <f t="shared" si="12"/>
        <v>29.125060832140001</v>
      </c>
      <c r="Q209" s="11">
        <v>29.125060832140001</v>
      </c>
      <c r="R209" s="2">
        <v>32.909999999999997</v>
      </c>
      <c r="S209" s="13">
        <f t="shared" si="13"/>
        <v>22.319036499284</v>
      </c>
      <c r="T209" s="11">
        <f t="shared" si="14"/>
        <v>3.7849391678599957</v>
      </c>
      <c r="U209" s="11">
        <f t="shared" si="15"/>
        <v>10.590963500715997</v>
      </c>
    </row>
    <row r="210" spans="1:21">
      <c r="A210" s="9">
        <v>209</v>
      </c>
      <c r="B210" s="9" t="s">
        <v>247</v>
      </c>
      <c r="C210" s="7" t="s">
        <v>805</v>
      </c>
      <c r="D210" s="1" t="s">
        <v>25</v>
      </c>
      <c r="E210" s="12" t="s">
        <v>603</v>
      </c>
      <c r="F210" s="12" t="s">
        <v>604</v>
      </c>
      <c r="G210" s="3" t="s">
        <v>4</v>
      </c>
      <c r="H210" s="3" t="s">
        <v>56</v>
      </c>
      <c r="I210" s="11">
        <v>261.37348928599999</v>
      </c>
      <c r="J210" s="11">
        <v>360.71408077799998</v>
      </c>
      <c r="K210" s="14" t="s">
        <v>826</v>
      </c>
      <c r="L210" s="14">
        <v>57.13</v>
      </c>
      <c r="M210" s="14" t="s">
        <v>827</v>
      </c>
      <c r="N210" s="12">
        <v>14</v>
      </c>
      <c r="O210" s="14">
        <v>12.11</v>
      </c>
      <c r="P210" s="11">
        <f t="shared" ref="P210:P254" si="16">I210*2%+O210</f>
        <v>17.33746978572</v>
      </c>
      <c r="Q210" s="11">
        <v>17.33746978572</v>
      </c>
      <c r="R210" s="2">
        <v>24.07</v>
      </c>
      <c r="S210" s="13">
        <f t="shared" si="13"/>
        <v>15.246481871432</v>
      </c>
      <c r="T210" s="11">
        <f t="shared" si="14"/>
        <v>6.7325302142800005</v>
      </c>
      <c r="U210" s="11">
        <f t="shared" si="15"/>
        <v>8.8235181285680007</v>
      </c>
    </row>
    <row r="211" spans="1:21">
      <c r="A211" s="9">
        <v>210</v>
      </c>
      <c r="B211" s="9" t="s">
        <v>248</v>
      </c>
      <c r="C211" s="7" t="s">
        <v>805</v>
      </c>
      <c r="D211" s="1" t="s">
        <v>25</v>
      </c>
      <c r="E211" s="12" t="s">
        <v>671</v>
      </c>
      <c r="F211" s="12" t="s">
        <v>672</v>
      </c>
      <c r="G211" s="3" t="s">
        <v>4</v>
      </c>
      <c r="H211" s="3" t="s">
        <v>5</v>
      </c>
      <c r="I211" s="11">
        <v>179.48960999400001</v>
      </c>
      <c r="J211" s="11">
        <v>271.82110667000001</v>
      </c>
      <c r="K211" s="14" t="s">
        <v>826</v>
      </c>
      <c r="L211" s="14">
        <v>57.13</v>
      </c>
      <c r="M211" s="14" t="s">
        <v>827</v>
      </c>
      <c r="N211" s="12">
        <v>14</v>
      </c>
      <c r="O211" s="14">
        <v>12.11</v>
      </c>
      <c r="P211" s="11">
        <f t="shared" si="16"/>
        <v>15.699792199879999</v>
      </c>
      <c r="Q211" s="11">
        <v>15.699792199879999</v>
      </c>
      <c r="R211" s="2">
        <v>23.16</v>
      </c>
      <c r="S211" s="13">
        <f t="shared" si="13"/>
        <v>14.263875319927999</v>
      </c>
      <c r="T211" s="11">
        <f t="shared" si="14"/>
        <v>7.460207800120001</v>
      </c>
      <c r="U211" s="11">
        <f t="shared" si="15"/>
        <v>8.8961246800720009</v>
      </c>
    </row>
    <row r="212" spans="1:21">
      <c r="A212" s="9">
        <v>211</v>
      </c>
      <c r="B212" s="9" t="s">
        <v>249</v>
      </c>
      <c r="C212" s="7" t="s">
        <v>805</v>
      </c>
      <c r="D212" s="1" t="s">
        <v>25</v>
      </c>
      <c r="E212" s="12" t="s">
        <v>673</v>
      </c>
      <c r="F212" s="12" t="s">
        <v>674</v>
      </c>
      <c r="G212" s="3" t="s">
        <v>4</v>
      </c>
      <c r="H212" s="3" t="s">
        <v>5</v>
      </c>
      <c r="I212" s="11">
        <v>173.05765094700001</v>
      </c>
      <c r="J212" s="11">
        <v>267.16919815</v>
      </c>
      <c r="K212" s="14" t="s">
        <v>826</v>
      </c>
      <c r="L212" s="14">
        <v>57.13</v>
      </c>
      <c r="M212" s="14" t="s">
        <v>827</v>
      </c>
      <c r="N212" s="12">
        <v>14</v>
      </c>
      <c r="O212" s="14">
        <v>12.11</v>
      </c>
      <c r="P212" s="11">
        <f t="shared" si="16"/>
        <v>15.571153018939999</v>
      </c>
      <c r="Q212" s="11">
        <v>15.571153018939999</v>
      </c>
      <c r="R212" s="2">
        <v>20.420000000000002</v>
      </c>
      <c r="S212" s="13">
        <f t="shared" si="13"/>
        <v>14.186691811364</v>
      </c>
      <c r="T212" s="11">
        <f t="shared" si="14"/>
        <v>4.848846981060003</v>
      </c>
      <c r="U212" s="11">
        <f t="shared" si="15"/>
        <v>6.233308188636002</v>
      </c>
    </row>
    <row r="213" spans="1:21">
      <c r="A213" s="9">
        <v>212</v>
      </c>
      <c r="B213" s="9" t="s">
        <v>250</v>
      </c>
      <c r="C213" s="7" t="s">
        <v>805</v>
      </c>
      <c r="D213" s="1" t="s">
        <v>25</v>
      </c>
      <c r="E213" s="12" t="s">
        <v>673</v>
      </c>
      <c r="F213" s="12" t="s">
        <v>675</v>
      </c>
      <c r="G213" s="3" t="s">
        <v>4</v>
      </c>
      <c r="H213" s="3" t="s">
        <v>5</v>
      </c>
      <c r="I213" s="11">
        <v>158.22355053699999</v>
      </c>
      <c r="J213" s="11">
        <v>262.08392487200001</v>
      </c>
      <c r="K213" s="14" t="s">
        <v>826</v>
      </c>
      <c r="L213" s="14">
        <v>57.13</v>
      </c>
      <c r="M213" s="14" t="s">
        <v>827</v>
      </c>
      <c r="N213" s="12">
        <v>14</v>
      </c>
      <c r="O213" s="14">
        <v>12.11</v>
      </c>
      <c r="P213" s="11">
        <f t="shared" si="16"/>
        <v>15.274471010739999</v>
      </c>
      <c r="Q213" s="11">
        <v>15.274471010739999</v>
      </c>
      <c r="R213" s="2">
        <v>26.51</v>
      </c>
      <c r="S213" s="13">
        <f t="shared" si="13"/>
        <v>14.008682606443999</v>
      </c>
      <c r="T213" s="11">
        <f t="shared" si="14"/>
        <v>11.235528989260002</v>
      </c>
      <c r="U213" s="11">
        <f t="shared" si="15"/>
        <v>12.501317393556002</v>
      </c>
    </row>
    <row r="214" spans="1:21">
      <c r="A214" s="9">
        <v>213</v>
      </c>
      <c r="B214" s="9" t="s">
        <v>251</v>
      </c>
      <c r="C214" s="7" t="s">
        <v>805</v>
      </c>
      <c r="D214" s="1" t="s">
        <v>25</v>
      </c>
      <c r="E214" s="12" t="s">
        <v>676</v>
      </c>
      <c r="F214" s="12" t="s">
        <v>607</v>
      </c>
      <c r="G214" s="3" t="s">
        <v>4</v>
      </c>
      <c r="H214" s="3" t="s">
        <v>5</v>
      </c>
      <c r="I214" s="11">
        <v>123.66649504599999</v>
      </c>
      <c r="J214" s="11">
        <v>241.62575082399999</v>
      </c>
      <c r="K214" s="14" t="s">
        <v>826</v>
      </c>
      <c r="L214" s="14">
        <v>57.13</v>
      </c>
      <c r="M214" s="14" t="s">
        <v>827</v>
      </c>
      <c r="N214" s="12">
        <v>14</v>
      </c>
      <c r="O214" s="14">
        <v>12.11</v>
      </c>
      <c r="P214" s="11">
        <f t="shared" si="16"/>
        <v>14.583329900919999</v>
      </c>
      <c r="Q214" s="11">
        <v>14.583329900919999</v>
      </c>
      <c r="R214" s="2">
        <v>21.03</v>
      </c>
      <c r="S214" s="13">
        <f t="shared" si="13"/>
        <v>13.593997940551999</v>
      </c>
      <c r="T214" s="11">
        <f t="shared" si="14"/>
        <v>6.4466700990800021</v>
      </c>
      <c r="U214" s="11">
        <f t="shared" si="15"/>
        <v>7.4360020594480023</v>
      </c>
    </row>
    <row r="215" spans="1:21">
      <c r="A215" s="9">
        <v>214</v>
      </c>
      <c r="B215" s="9" t="s">
        <v>252</v>
      </c>
      <c r="C215" s="7" t="s">
        <v>805</v>
      </c>
      <c r="D215" s="1" t="s">
        <v>25</v>
      </c>
      <c r="E215" s="12" t="s">
        <v>677</v>
      </c>
      <c r="F215" s="12" t="s">
        <v>678</v>
      </c>
      <c r="G215" s="3" t="s">
        <v>4</v>
      </c>
      <c r="H215" s="3" t="s">
        <v>5</v>
      </c>
      <c r="I215" s="11">
        <v>120.68771498300001</v>
      </c>
      <c r="J215" s="11">
        <v>235.77073979599999</v>
      </c>
      <c r="K215" s="14" t="s">
        <v>826</v>
      </c>
      <c r="L215" s="14">
        <v>57.13</v>
      </c>
      <c r="M215" s="14" t="s">
        <v>827</v>
      </c>
      <c r="N215" s="12">
        <v>14</v>
      </c>
      <c r="O215" s="14">
        <v>12.11</v>
      </c>
      <c r="P215" s="11">
        <f t="shared" si="16"/>
        <v>14.52375429966</v>
      </c>
      <c r="Q215" s="11">
        <v>14.52375429966</v>
      </c>
      <c r="R215" s="2">
        <v>22.86</v>
      </c>
      <c r="S215" s="13">
        <f t="shared" si="13"/>
        <v>13.558252579795999</v>
      </c>
      <c r="T215" s="11">
        <f t="shared" si="14"/>
        <v>8.3362457003399992</v>
      </c>
      <c r="U215" s="11">
        <f t="shared" si="15"/>
        <v>9.3017474202040002</v>
      </c>
    </row>
    <row r="216" spans="1:21">
      <c r="A216" s="9">
        <v>215</v>
      </c>
      <c r="B216" s="9" t="s">
        <v>253</v>
      </c>
      <c r="C216" s="7" t="s">
        <v>805</v>
      </c>
      <c r="D216" s="1" t="s">
        <v>25</v>
      </c>
      <c r="E216" s="12" t="s">
        <v>679</v>
      </c>
      <c r="F216" s="12" t="s">
        <v>607</v>
      </c>
      <c r="G216" s="3" t="s">
        <v>4</v>
      </c>
      <c r="H216" s="3" t="s">
        <v>5</v>
      </c>
      <c r="I216" s="11">
        <v>114.113325386</v>
      </c>
      <c r="J216" s="11">
        <v>229.373041253</v>
      </c>
      <c r="K216" s="14" t="s">
        <v>826</v>
      </c>
      <c r="L216" s="14">
        <v>57.13</v>
      </c>
      <c r="M216" s="14" t="s">
        <v>827</v>
      </c>
      <c r="N216" s="12">
        <v>14</v>
      </c>
      <c r="O216" s="14">
        <v>12.11</v>
      </c>
      <c r="P216" s="11">
        <f t="shared" si="16"/>
        <v>14.392266507719999</v>
      </c>
      <c r="Q216" s="11">
        <v>14.392266507719999</v>
      </c>
      <c r="R216" s="2">
        <v>23.77</v>
      </c>
      <c r="S216" s="13">
        <f t="shared" si="13"/>
        <v>13.479359904632</v>
      </c>
      <c r="T216" s="11">
        <f t="shared" si="14"/>
        <v>9.3777334922800009</v>
      </c>
      <c r="U216" s="11">
        <f t="shared" si="15"/>
        <v>10.290640095368</v>
      </c>
    </row>
    <row r="217" spans="1:21">
      <c r="A217" s="9">
        <v>216</v>
      </c>
      <c r="B217" s="9" t="s">
        <v>254</v>
      </c>
      <c r="C217" s="7" t="s">
        <v>805</v>
      </c>
      <c r="D217" s="1" t="s">
        <v>25</v>
      </c>
      <c r="E217" s="12" t="s">
        <v>680</v>
      </c>
      <c r="F217" s="12" t="s">
        <v>568</v>
      </c>
      <c r="G217" s="3" t="s">
        <v>4</v>
      </c>
      <c r="H217" s="3" t="s">
        <v>5</v>
      </c>
      <c r="I217" s="11">
        <v>25.877966316399998</v>
      </c>
      <c r="J217" s="11">
        <v>144.112442735</v>
      </c>
      <c r="K217" s="14" t="s">
        <v>826</v>
      </c>
      <c r="L217" s="14">
        <v>57.13</v>
      </c>
      <c r="M217" s="14" t="s">
        <v>827</v>
      </c>
      <c r="N217" s="12">
        <v>14</v>
      </c>
      <c r="O217" s="14">
        <v>12.11</v>
      </c>
      <c r="P217" s="11">
        <f t="shared" si="16"/>
        <v>12.627559326327999</v>
      </c>
      <c r="Q217" s="11">
        <v>12.627559326327999</v>
      </c>
      <c r="R217" s="2">
        <v>21.64</v>
      </c>
      <c r="S217" s="13">
        <f t="shared" si="13"/>
        <v>12.4205355957968</v>
      </c>
      <c r="T217" s="11">
        <f t="shared" si="14"/>
        <v>9.0124406736720015</v>
      </c>
      <c r="U217" s="11">
        <f t="shared" si="15"/>
        <v>9.219464404203201</v>
      </c>
    </row>
    <row r="218" spans="1:21">
      <c r="A218" s="9">
        <v>217</v>
      </c>
      <c r="B218" s="9" t="s">
        <v>255</v>
      </c>
      <c r="C218" s="7" t="s">
        <v>805</v>
      </c>
      <c r="D218" s="1" t="s">
        <v>25</v>
      </c>
      <c r="E218" s="12" t="s">
        <v>608</v>
      </c>
      <c r="F218" s="12" t="s">
        <v>568</v>
      </c>
      <c r="G218" s="3" t="s">
        <v>4</v>
      </c>
      <c r="H218" s="3" t="s">
        <v>5</v>
      </c>
      <c r="I218" s="11">
        <v>19.728521742000002</v>
      </c>
      <c r="J218" s="11">
        <v>145.63952755400001</v>
      </c>
      <c r="K218" s="14" t="s">
        <v>826</v>
      </c>
      <c r="L218" s="14">
        <v>57.13</v>
      </c>
      <c r="M218" s="14" t="s">
        <v>827</v>
      </c>
      <c r="N218" s="12">
        <v>14</v>
      </c>
      <c r="O218" s="14">
        <v>12.11</v>
      </c>
      <c r="P218" s="11">
        <f t="shared" si="16"/>
        <v>12.50457043484</v>
      </c>
      <c r="Q218" s="11">
        <v>12.50457043484</v>
      </c>
      <c r="R218" s="2">
        <v>21.03</v>
      </c>
      <c r="S218" s="13">
        <f t="shared" si="13"/>
        <v>12.346742260904</v>
      </c>
      <c r="T218" s="11">
        <f t="shared" si="14"/>
        <v>8.5254295651600014</v>
      </c>
      <c r="U218" s="11">
        <f t="shared" si="15"/>
        <v>8.6832577390960015</v>
      </c>
    </row>
    <row r="219" spans="1:21">
      <c r="A219" s="9">
        <v>218</v>
      </c>
      <c r="B219" s="9" t="s">
        <v>256</v>
      </c>
      <c r="C219" s="7" t="s">
        <v>805</v>
      </c>
      <c r="D219" s="1" t="s">
        <v>25</v>
      </c>
      <c r="E219" s="12" t="s">
        <v>681</v>
      </c>
      <c r="F219" s="12" t="s">
        <v>682</v>
      </c>
      <c r="G219" s="3" t="s">
        <v>4</v>
      </c>
      <c r="H219" s="3" t="s">
        <v>5</v>
      </c>
      <c r="I219" s="11">
        <v>31.159638033699999</v>
      </c>
      <c r="J219" s="11">
        <v>154.897454369</v>
      </c>
      <c r="K219" s="14" t="s">
        <v>826</v>
      </c>
      <c r="L219" s="14">
        <v>57.13</v>
      </c>
      <c r="M219" s="14" t="s">
        <v>827</v>
      </c>
      <c r="N219" s="12">
        <v>14</v>
      </c>
      <c r="O219" s="14">
        <v>12.11</v>
      </c>
      <c r="P219" s="11">
        <f t="shared" si="16"/>
        <v>12.733192760673999</v>
      </c>
      <c r="Q219" s="11">
        <v>12.733192760673999</v>
      </c>
      <c r="R219" s="2">
        <v>25.29</v>
      </c>
      <c r="S219" s="13">
        <f t="shared" si="13"/>
        <v>12.483915656404399</v>
      </c>
      <c r="T219" s="11">
        <f t="shared" si="14"/>
        <v>12.556807239326</v>
      </c>
      <c r="U219" s="11">
        <f t="shared" si="15"/>
        <v>12.8060843435956</v>
      </c>
    </row>
    <row r="220" spans="1:21">
      <c r="A220" s="9">
        <v>219</v>
      </c>
      <c r="B220" s="9" t="s">
        <v>257</v>
      </c>
      <c r="C220" s="7" t="s">
        <v>805</v>
      </c>
      <c r="D220" s="1" t="s">
        <v>25</v>
      </c>
      <c r="E220" s="12" t="s">
        <v>633</v>
      </c>
      <c r="F220" s="12" t="s">
        <v>683</v>
      </c>
      <c r="G220" s="3" t="s">
        <v>4</v>
      </c>
      <c r="H220" s="3" t="s">
        <v>5</v>
      </c>
      <c r="I220" s="11">
        <v>17.857782034100001</v>
      </c>
      <c r="J220" s="11">
        <v>162.269075988</v>
      </c>
      <c r="K220" s="14" t="s">
        <v>826</v>
      </c>
      <c r="L220" s="14">
        <v>57.13</v>
      </c>
      <c r="M220" s="14" t="s">
        <v>827</v>
      </c>
      <c r="N220" s="12">
        <v>14</v>
      </c>
      <c r="O220" s="14">
        <v>12.11</v>
      </c>
      <c r="P220" s="11">
        <f t="shared" si="16"/>
        <v>12.467155640682</v>
      </c>
      <c r="Q220" s="11">
        <v>12.467155640682</v>
      </c>
      <c r="R220" s="2">
        <v>21.33</v>
      </c>
      <c r="S220" s="13">
        <f t="shared" si="13"/>
        <v>12.324293384409199</v>
      </c>
      <c r="T220" s="11">
        <f t="shared" si="14"/>
        <v>8.8628443593179984</v>
      </c>
      <c r="U220" s="11">
        <f t="shared" si="15"/>
        <v>9.0057066155907997</v>
      </c>
    </row>
    <row r="221" spans="1:21">
      <c r="A221" s="9">
        <v>220</v>
      </c>
      <c r="B221" s="9" t="s">
        <v>258</v>
      </c>
      <c r="C221" s="7" t="s">
        <v>805</v>
      </c>
      <c r="D221" s="1" t="s">
        <v>25</v>
      </c>
      <c r="E221" s="12" t="s">
        <v>684</v>
      </c>
      <c r="F221" s="12" t="s">
        <v>615</v>
      </c>
      <c r="G221" s="3" t="s">
        <v>4</v>
      </c>
      <c r="H221" s="3" t="s">
        <v>5</v>
      </c>
      <c r="I221" s="11">
        <v>75.731823161299999</v>
      </c>
      <c r="J221" s="11">
        <v>187.077624714</v>
      </c>
      <c r="K221" s="14" t="s">
        <v>826</v>
      </c>
      <c r="L221" s="14">
        <v>57.13</v>
      </c>
      <c r="M221" s="14" t="s">
        <v>827</v>
      </c>
      <c r="N221" s="12">
        <v>14</v>
      </c>
      <c r="O221" s="14">
        <v>12.11</v>
      </c>
      <c r="P221" s="11">
        <f t="shared" si="16"/>
        <v>13.624636463226</v>
      </c>
      <c r="Q221" s="11">
        <v>13.624636463226</v>
      </c>
      <c r="R221" s="2">
        <v>20.420000000000002</v>
      </c>
      <c r="S221" s="13">
        <f t="shared" si="13"/>
        <v>13.018781877935599</v>
      </c>
      <c r="T221" s="11">
        <f t="shared" si="14"/>
        <v>6.7953635367740013</v>
      </c>
      <c r="U221" s="11">
        <f t="shared" si="15"/>
        <v>7.4012181220644031</v>
      </c>
    </row>
    <row r="222" spans="1:21">
      <c r="A222" s="9">
        <v>221</v>
      </c>
      <c r="B222" s="9" t="s">
        <v>259</v>
      </c>
      <c r="C222" s="7" t="s">
        <v>805</v>
      </c>
      <c r="D222" s="1" t="s">
        <v>25</v>
      </c>
      <c r="E222" s="12" t="s">
        <v>685</v>
      </c>
      <c r="F222" s="12" t="s">
        <v>590</v>
      </c>
      <c r="G222" s="3" t="s">
        <v>4</v>
      </c>
      <c r="H222" s="3" t="s">
        <v>5</v>
      </c>
      <c r="I222" s="11">
        <v>98.738870138300001</v>
      </c>
      <c r="J222" s="11">
        <v>205.261523278</v>
      </c>
      <c r="K222" s="14" t="s">
        <v>826</v>
      </c>
      <c r="L222" s="14">
        <v>57.13</v>
      </c>
      <c r="M222" s="14" t="s">
        <v>827</v>
      </c>
      <c r="N222" s="12">
        <v>14</v>
      </c>
      <c r="O222" s="14">
        <v>12.11</v>
      </c>
      <c r="P222" s="11">
        <f t="shared" si="16"/>
        <v>14.084777402765999</v>
      </c>
      <c r="Q222" s="11">
        <v>14.084777402765999</v>
      </c>
      <c r="R222" s="2">
        <v>22.55</v>
      </c>
      <c r="S222" s="13">
        <f t="shared" si="13"/>
        <v>13.2948664416596</v>
      </c>
      <c r="T222" s="11">
        <f t="shared" si="14"/>
        <v>8.4652225972340016</v>
      </c>
      <c r="U222" s="11">
        <f t="shared" si="15"/>
        <v>9.2551335583404004</v>
      </c>
    </row>
    <row r="223" spans="1:21">
      <c r="A223" s="9">
        <v>222</v>
      </c>
      <c r="B223" s="9" t="s">
        <v>260</v>
      </c>
      <c r="C223" s="7" t="s">
        <v>805</v>
      </c>
      <c r="D223" s="1" t="s">
        <v>25</v>
      </c>
      <c r="E223" s="12" t="s">
        <v>686</v>
      </c>
      <c r="F223" s="12" t="s">
        <v>687</v>
      </c>
      <c r="G223" s="3" t="s">
        <v>4</v>
      </c>
      <c r="H223" s="3" t="s">
        <v>5</v>
      </c>
      <c r="I223" s="11">
        <v>104.90255642</v>
      </c>
      <c r="J223" s="11">
        <v>211.34927999600001</v>
      </c>
      <c r="K223" s="14" t="s">
        <v>826</v>
      </c>
      <c r="L223" s="14">
        <v>57.13</v>
      </c>
      <c r="M223" s="14" t="s">
        <v>827</v>
      </c>
      <c r="N223" s="12">
        <v>14</v>
      </c>
      <c r="O223" s="14">
        <v>12.11</v>
      </c>
      <c r="P223" s="11">
        <f t="shared" si="16"/>
        <v>14.208051128399999</v>
      </c>
      <c r="Q223" s="11">
        <v>14.208051128399999</v>
      </c>
      <c r="R223" s="2">
        <v>22.55</v>
      </c>
      <c r="S223" s="13">
        <f t="shared" si="13"/>
        <v>13.36883067704</v>
      </c>
      <c r="T223" s="11">
        <f t="shared" si="14"/>
        <v>8.3419488716000014</v>
      </c>
      <c r="U223" s="11">
        <f t="shared" si="15"/>
        <v>9.1811693229600007</v>
      </c>
    </row>
    <row r="224" spans="1:21">
      <c r="A224" s="9">
        <v>223</v>
      </c>
      <c r="B224" s="9" t="s">
        <v>261</v>
      </c>
      <c r="C224" s="7" t="s">
        <v>805</v>
      </c>
      <c r="D224" s="1" t="s">
        <v>25</v>
      </c>
      <c r="E224" s="12" t="s">
        <v>688</v>
      </c>
      <c r="F224" s="12" t="s">
        <v>689</v>
      </c>
      <c r="G224" s="3" t="s">
        <v>4</v>
      </c>
      <c r="H224" s="3" t="s">
        <v>5</v>
      </c>
      <c r="I224" s="11">
        <v>139.70731610000001</v>
      </c>
      <c r="J224" s="11">
        <v>233.44152596000001</v>
      </c>
      <c r="K224" s="14" t="s">
        <v>826</v>
      </c>
      <c r="L224" s="14">
        <v>57.13</v>
      </c>
      <c r="M224" s="14" t="s">
        <v>827</v>
      </c>
      <c r="N224" s="12">
        <v>14</v>
      </c>
      <c r="O224" s="14">
        <v>12.11</v>
      </c>
      <c r="P224" s="11">
        <f t="shared" si="16"/>
        <v>14.904146321999999</v>
      </c>
      <c r="Q224" s="11">
        <v>14.904146321999999</v>
      </c>
      <c r="R224" s="2">
        <v>20.420000000000002</v>
      </c>
      <c r="S224" s="13">
        <f t="shared" si="13"/>
        <v>13.786487793199999</v>
      </c>
      <c r="T224" s="11">
        <f t="shared" si="14"/>
        <v>5.5158536780000027</v>
      </c>
      <c r="U224" s="11">
        <f t="shared" si="15"/>
        <v>6.6335122068000025</v>
      </c>
    </row>
    <row r="225" spans="1:21">
      <c r="A225" s="9">
        <v>224</v>
      </c>
      <c r="B225" s="9" t="s">
        <v>262</v>
      </c>
      <c r="C225" s="7" t="s">
        <v>805</v>
      </c>
      <c r="D225" s="1" t="s">
        <v>3</v>
      </c>
      <c r="E225" s="12" t="s">
        <v>690</v>
      </c>
      <c r="F225" s="12" t="s">
        <v>691</v>
      </c>
      <c r="G225" s="3" t="s">
        <v>4</v>
      </c>
      <c r="H225" s="3" t="s">
        <v>5</v>
      </c>
      <c r="I225" s="11">
        <v>843.23505232599996</v>
      </c>
      <c r="J225" s="11">
        <v>923.45873485899995</v>
      </c>
      <c r="K225" s="14" t="s">
        <v>826</v>
      </c>
      <c r="L225" s="14">
        <v>57.13</v>
      </c>
      <c r="M225" s="14" t="s">
        <v>827</v>
      </c>
      <c r="N225" s="12">
        <v>14</v>
      </c>
      <c r="O225" s="14">
        <v>12.11</v>
      </c>
      <c r="P225" s="11">
        <f t="shared" si="16"/>
        <v>28.97470104652</v>
      </c>
      <c r="Q225" s="11">
        <v>28.97470104652</v>
      </c>
      <c r="R225" s="2">
        <v>33.22</v>
      </c>
      <c r="S225" s="13">
        <f t="shared" si="13"/>
        <v>22.228820627912</v>
      </c>
      <c r="T225" s="11">
        <f t="shared" si="14"/>
        <v>4.245298953479999</v>
      </c>
      <c r="U225" s="11">
        <f t="shared" si="15"/>
        <v>10.991179372087998</v>
      </c>
    </row>
    <row r="226" spans="1:21">
      <c r="A226" s="9">
        <v>225</v>
      </c>
      <c r="B226" s="9" t="s">
        <v>263</v>
      </c>
      <c r="C226" s="7" t="s">
        <v>805</v>
      </c>
      <c r="D226" s="1" t="s">
        <v>3</v>
      </c>
      <c r="E226" s="12" t="s">
        <v>671</v>
      </c>
      <c r="F226" s="12" t="s">
        <v>692</v>
      </c>
      <c r="G226" s="3" t="s">
        <v>4</v>
      </c>
      <c r="H226" s="3" t="s">
        <v>5</v>
      </c>
      <c r="I226" s="11">
        <v>504.37818364999998</v>
      </c>
      <c r="J226" s="11">
        <v>591.77985971999999</v>
      </c>
      <c r="K226" s="14" t="s">
        <v>826</v>
      </c>
      <c r="L226" s="14">
        <v>57.13</v>
      </c>
      <c r="M226" s="14" t="s">
        <v>827</v>
      </c>
      <c r="N226" s="12">
        <v>14</v>
      </c>
      <c r="O226" s="14">
        <v>12.11</v>
      </c>
      <c r="P226" s="11">
        <f t="shared" si="16"/>
        <v>22.197563672999998</v>
      </c>
      <c r="Q226" s="11">
        <v>22.197563672999998</v>
      </c>
      <c r="R226" s="2">
        <v>24.68</v>
      </c>
      <c r="S226" s="13">
        <f t="shared" si="13"/>
        <v>18.162538203800001</v>
      </c>
      <c r="T226" s="11">
        <f t="shared" si="14"/>
        <v>2.4824363270000021</v>
      </c>
      <c r="U226" s="11">
        <f t="shared" si="15"/>
        <v>6.5174617961999992</v>
      </c>
    </row>
    <row r="227" spans="1:21">
      <c r="A227" s="9">
        <v>226</v>
      </c>
      <c r="B227" s="9" t="s">
        <v>264</v>
      </c>
      <c r="C227" s="7" t="s">
        <v>805</v>
      </c>
      <c r="D227" s="1" t="s">
        <v>3</v>
      </c>
      <c r="E227" s="12" t="s">
        <v>693</v>
      </c>
      <c r="F227" s="12" t="s">
        <v>658</v>
      </c>
      <c r="G227" s="3" t="s">
        <v>4</v>
      </c>
      <c r="H227" s="3" t="s">
        <v>5</v>
      </c>
      <c r="I227" s="11">
        <v>297.05098586399998</v>
      </c>
      <c r="J227" s="11">
        <v>395.96215644699998</v>
      </c>
      <c r="K227" s="14" t="s">
        <v>826</v>
      </c>
      <c r="L227" s="14">
        <v>57.13</v>
      </c>
      <c r="M227" s="14" t="s">
        <v>827</v>
      </c>
      <c r="N227" s="12">
        <v>14</v>
      </c>
      <c r="O227" s="14">
        <v>12.11</v>
      </c>
      <c r="P227" s="11">
        <f t="shared" si="16"/>
        <v>18.051019717279999</v>
      </c>
      <c r="Q227" s="11">
        <v>18.051019717279999</v>
      </c>
      <c r="R227" s="2">
        <v>28.04</v>
      </c>
      <c r="S227" s="13">
        <f t="shared" si="13"/>
        <v>15.674611830367999</v>
      </c>
      <c r="T227" s="11">
        <f t="shared" si="14"/>
        <v>9.98898028272</v>
      </c>
      <c r="U227" s="11">
        <f t="shared" si="15"/>
        <v>12.365388169632</v>
      </c>
    </row>
    <row r="228" spans="1:21">
      <c r="A228" s="9">
        <v>227</v>
      </c>
      <c r="B228" s="9" t="s">
        <v>265</v>
      </c>
      <c r="C228" s="7" t="s">
        <v>805</v>
      </c>
      <c r="D228" s="1" t="s">
        <v>3</v>
      </c>
      <c r="E228" s="12" t="s">
        <v>605</v>
      </c>
      <c r="F228" s="12" t="s">
        <v>694</v>
      </c>
      <c r="G228" s="3" t="s">
        <v>4</v>
      </c>
      <c r="H228" s="3" t="s">
        <v>5</v>
      </c>
      <c r="I228" s="11">
        <v>196.209179038</v>
      </c>
      <c r="J228" s="11">
        <v>291.17405870200002</v>
      </c>
      <c r="K228" s="14" t="s">
        <v>826</v>
      </c>
      <c r="L228" s="14">
        <v>57.13</v>
      </c>
      <c r="M228" s="14" t="s">
        <v>827</v>
      </c>
      <c r="N228" s="12">
        <v>14</v>
      </c>
      <c r="O228" s="14">
        <v>12.11</v>
      </c>
      <c r="P228" s="11">
        <f t="shared" si="16"/>
        <v>16.034183580760001</v>
      </c>
      <c r="Q228" s="11">
        <v>16.034183580760001</v>
      </c>
      <c r="R228" s="2">
        <v>17.37</v>
      </c>
      <c r="S228" s="13">
        <f t="shared" si="13"/>
        <v>14.464510148456</v>
      </c>
      <c r="T228" s="11">
        <f t="shared" si="14"/>
        <v>1.3358164192400004</v>
      </c>
      <c r="U228" s="11">
        <f t="shared" si="15"/>
        <v>2.9054898515440009</v>
      </c>
    </row>
    <row r="229" spans="1:21">
      <c r="A229" s="9">
        <v>228</v>
      </c>
      <c r="B229" s="9" t="s">
        <v>266</v>
      </c>
      <c r="C229" s="7" t="s">
        <v>805</v>
      </c>
      <c r="D229" s="1" t="s">
        <v>3</v>
      </c>
      <c r="E229" s="12" t="s">
        <v>695</v>
      </c>
      <c r="F229" s="12" t="s">
        <v>675</v>
      </c>
      <c r="G229" s="3" t="s">
        <v>4</v>
      </c>
      <c r="H229" s="3" t="s">
        <v>5</v>
      </c>
      <c r="I229" s="11">
        <v>164.986454842</v>
      </c>
      <c r="J229" s="11">
        <v>271.10591900499998</v>
      </c>
      <c r="K229" s="14" t="s">
        <v>826</v>
      </c>
      <c r="L229" s="14">
        <v>57.13</v>
      </c>
      <c r="M229" s="14" t="s">
        <v>827</v>
      </c>
      <c r="N229" s="12">
        <v>14</v>
      </c>
      <c r="O229" s="14">
        <v>12.11</v>
      </c>
      <c r="P229" s="11">
        <f t="shared" si="16"/>
        <v>15.40972909684</v>
      </c>
      <c r="Q229" s="11">
        <v>15.40972909684</v>
      </c>
      <c r="R229" s="2">
        <v>18.59</v>
      </c>
      <c r="S229" s="13">
        <f t="shared" si="13"/>
        <v>14.089837458104</v>
      </c>
      <c r="T229" s="11">
        <f t="shared" si="14"/>
        <v>3.1802709031600003</v>
      </c>
      <c r="U229" s="11">
        <f t="shared" si="15"/>
        <v>4.5001625418959996</v>
      </c>
    </row>
    <row r="230" spans="1:21">
      <c r="A230" s="9">
        <v>229</v>
      </c>
      <c r="B230" s="9" t="s">
        <v>267</v>
      </c>
      <c r="C230" s="7" t="s">
        <v>805</v>
      </c>
      <c r="D230" s="1" t="s">
        <v>3</v>
      </c>
      <c r="E230" s="12" t="s">
        <v>621</v>
      </c>
      <c r="F230" s="12" t="s">
        <v>696</v>
      </c>
      <c r="G230" s="3" t="s">
        <v>4</v>
      </c>
      <c r="H230" s="3" t="s">
        <v>5</v>
      </c>
      <c r="I230" s="11">
        <v>54.846772683899999</v>
      </c>
      <c r="J230" s="11">
        <v>186.53680761199999</v>
      </c>
      <c r="K230" s="14" t="s">
        <v>826</v>
      </c>
      <c r="L230" s="14">
        <v>57.13</v>
      </c>
      <c r="M230" s="14" t="s">
        <v>827</v>
      </c>
      <c r="N230" s="12">
        <v>14</v>
      </c>
      <c r="O230" s="14">
        <v>12.11</v>
      </c>
      <c r="P230" s="11">
        <f t="shared" si="16"/>
        <v>13.206935453678</v>
      </c>
      <c r="Q230" s="11">
        <v>13.206935453678</v>
      </c>
      <c r="R230" s="2">
        <v>18.89</v>
      </c>
      <c r="S230" s="13">
        <f t="shared" si="13"/>
        <v>12.7681612722068</v>
      </c>
      <c r="T230" s="11">
        <f t="shared" si="14"/>
        <v>5.6830645463220009</v>
      </c>
      <c r="U230" s="11">
        <f t="shared" si="15"/>
        <v>6.1218387277932003</v>
      </c>
    </row>
    <row r="231" spans="1:21">
      <c r="A231" s="9">
        <v>230</v>
      </c>
      <c r="B231" s="9" t="s">
        <v>268</v>
      </c>
      <c r="C231" s="7" t="s">
        <v>805</v>
      </c>
      <c r="D231" s="1" t="s">
        <v>3</v>
      </c>
      <c r="E231" s="12" t="s">
        <v>567</v>
      </c>
      <c r="F231" s="12" t="s">
        <v>697</v>
      </c>
      <c r="G231" s="3" t="s">
        <v>4</v>
      </c>
      <c r="H231" s="3" t="s">
        <v>5</v>
      </c>
      <c r="I231" s="11">
        <v>247.31360543299999</v>
      </c>
      <c r="J231" s="11">
        <v>341.35165158699999</v>
      </c>
      <c r="K231" s="14" t="s">
        <v>826</v>
      </c>
      <c r="L231" s="14">
        <v>57.13</v>
      </c>
      <c r="M231" s="14" t="s">
        <v>827</v>
      </c>
      <c r="N231" s="12">
        <v>14</v>
      </c>
      <c r="O231" s="14">
        <v>12.11</v>
      </c>
      <c r="P231" s="11">
        <f t="shared" si="16"/>
        <v>17.05627210866</v>
      </c>
      <c r="Q231" s="11">
        <v>17.05627210866</v>
      </c>
      <c r="R231" s="2">
        <v>19.5</v>
      </c>
      <c r="S231" s="13">
        <f t="shared" si="13"/>
        <v>15.077763265195999</v>
      </c>
      <c r="T231" s="11">
        <f t="shared" si="14"/>
        <v>2.44372789134</v>
      </c>
      <c r="U231" s="11">
        <f t="shared" si="15"/>
        <v>4.4222367348040006</v>
      </c>
    </row>
    <row r="232" spans="1:21">
      <c r="A232" s="9">
        <v>231</v>
      </c>
      <c r="B232" s="9" t="s">
        <v>269</v>
      </c>
      <c r="C232" s="7" t="s">
        <v>805</v>
      </c>
      <c r="D232" s="1" t="s">
        <v>3</v>
      </c>
      <c r="E232" s="12" t="s">
        <v>698</v>
      </c>
      <c r="F232" s="12" t="s">
        <v>699</v>
      </c>
      <c r="G232" s="3" t="s">
        <v>4</v>
      </c>
      <c r="H232" s="3" t="s">
        <v>5</v>
      </c>
      <c r="I232" s="11">
        <v>37.986960969800002</v>
      </c>
      <c r="J232" s="11">
        <v>176.072692813</v>
      </c>
      <c r="K232" s="14" t="s">
        <v>826</v>
      </c>
      <c r="L232" s="14">
        <v>57.13</v>
      </c>
      <c r="M232" s="14" t="s">
        <v>827</v>
      </c>
      <c r="N232" s="12">
        <v>14</v>
      </c>
      <c r="O232" s="14">
        <v>12.11</v>
      </c>
      <c r="P232" s="11">
        <f t="shared" si="16"/>
        <v>12.869739219395999</v>
      </c>
      <c r="Q232" s="11">
        <v>12.869739219395999</v>
      </c>
      <c r="R232" s="2">
        <v>18.89</v>
      </c>
      <c r="S232" s="13">
        <f t="shared" si="13"/>
        <v>12.565843531637599</v>
      </c>
      <c r="T232" s="11">
        <f t="shared" si="14"/>
        <v>6.0202607806040014</v>
      </c>
      <c r="U232" s="11">
        <f t="shared" si="15"/>
        <v>6.3241564683624016</v>
      </c>
    </row>
    <row r="233" spans="1:21">
      <c r="A233" s="9">
        <v>232</v>
      </c>
      <c r="B233" s="9" t="s">
        <v>270</v>
      </c>
      <c r="C233" s="7" t="s">
        <v>805</v>
      </c>
      <c r="D233" s="1" t="s">
        <v>3</v>
      </c>
      <c r="E233" s="12" t="s">
        <v>700</v>
      </c>
      <c r="F233" s="12" t="s">
        <v>701</v>
      </c>
      <c r="G233" s="3" t="s">
        <v>4</v>
      </c>
      <c r="H233" s="3" t="s">
        <v>5</v>
      </c>
      <c r="I233" s="11">
        <v>27.091970246999999</v>
      </c>
      <c r="J233" s="11">
        <v>168.23519896299999</v>
      </c>
      <c r="K233" s="14" t="s">
        <v>826</v>
      </c>
      <c r="L233" s="14">
        <v>57.13</v>
      </c>
      <c r="M233" s="14" t="s">
        <v>827</v>
      </c>
      <c r="N233" s="12">
        <v>14</v>
      </c>
      <c r="O233" s="14">
        <v>12.11</v>
      </c>
      <c r="P233" s="11">
        <f t="shared" si="16"/>
        <v>12.651839404939999</v>
      </c>
      <c r="Q233" s="11">
        <v>12.651839404939999</v>
      </c>
      <c r="R233" s="2">
        <v>18.89</v>
      </c>
      <c r="S233" s="13">
        <f t="shared" si="13"/>
        <v>12.435103642964</v>
      </c>
      <c r="T233" s="11">
        <f t="shared" si="14"/>
        <v>6.2381605950600019</v>
      </c>
      <c r="U233" s="11">
        <f t="shared" si="15"/>
        <v>6.4548963570360005</v>
      </c>
    </row>
    <row r="234" spans="1:21">
      <c r="A234" s="9">
        <v>233</v>
      </c>
      <c r="B234" s="9" t="s">
        <v>271</v>
      </c>
      <c r="C234" s="7" t="s">
        <v>805</v>
      </c>
      <c r="D234" s="1" t="s">
        <v>3</v>
      </c>
      <c r="E234" s="12" t="s">
        <v>702</v>
      </c>
      <c r="F234" s="12" t="s">
        <v>703</v>
      </c>
      <c r="G234" s="3" t="s">
        <v>4</v>
      </c>
      <c r="H234" s="3" t="s">
        <v>5</v>
      </c>
      <c r="I234" s="11">
        <v>206.92630707199999</v>
      </c>
      <c r="J234" s="11">
        <v>303.78397342900001</v>
      </c>
      <c r="K234" s="14" t="s">
        <v>826</v>
      </c>
      <c r="L234" s="14">
        <v>57.13</v>
      </c>
      <c r="M234" s="14" t="s">
        <v>827</v>
      </c>
      <c r="N234" s="12">
        <v>14</v>
      </c>
      <c r="O234" s="14">
        <v>12.11</v>
      </c>
      <c r="P234" s="11">
        <f t="shared" si="16"/>
        <v>16.248526141439999</v>
      </c>
      <c r="Q234" s="11">
        <v>16.248526141439999</v>
      </c>
      <c r="R234" s="2">
        <v>17.670000000000002</v>
      </c>
      <c r="S234" s="13">
        <f t="shared" si="13"/>
        <v>14.593115684863999</v>
      </c>
      <c r="T234" s="11">
        <f t="shared" si="14"/>
        <v>1.4214738585600024</v>
      </c>
      <c r="U234" s="11">
        <f t="shared" si="15"/>
        <v>3.0768843151360024</v>
      </c>
    </row>
    <row r="235" spans="1:21">
      <c r="A235" s="9">
        <v>234</v>
      </c>
      <c r="B235" s="9" t="s">
        <v>272</v>
      </c>
      <c r="C235" s="7" t="s">
        <v>805</v>
      </c>
      <c r="D235" s="1" t="s">
        <v>3</v>
      </c>
      <c r="E235" s="12" t="s">
        <v>704</v>
      </c>
      <c r="F235" s="12" t="s">
        <v>672</v>
      </c>
      <c r="G235" s="3" t="s">
        <v>4</v>
      </c>
      <c r="H235" s="3" t="s">
        <v>5</v>
      </c>
      <c r="I235" s="11">
        <v>189.864868132</v>
      </c>
      <c r="J235" s="11">
        <v>286.51909769000002</v>
      </c>
      <c r="K235" s="14" t="s">
        <v>826</v>
      </c>
      <c r="L235" s="14">
        <v>57.13</v>
      </c>
      <c r="M235" s="14" t="s">
        <v>827</v>
      </c>
      <c r="N235" s="12">
        <v>14</v>
      </c>
      <c r="O235" s="14">
        <v>12.11</v>
      </c>
      <c r="P235" s="11">
        <f t="shared" si="16"/>
        <v>15.90729736264</v>
      </c>
      <c r="Q235" s="11">
        <v>15.90729736264</v>
      </c>
      <c r="R235" s="2">
        <v>17.670000000000002</v>
      </c>
      <c r="S235" s="13">
        <f t="shared" si="13"/>
        <v>14.388378417583999</v>
      </c>
      <c r="T235" s="11">
        <f t="shared" si="14"/>
        <v>1.7627026373600021</v>
      </c>
      <c r="U235" s="11">
        <f t="shared" si="15"/>
        <v>3.2816215824160029</v>
      </c>
    </row>
    <row r="236" spans="1:21">
      <c r="A236" s="9">
        <v>235</v>
      </c>
      <c r="B236" s="9" t="s">
        <v>273</v>
      </c>
      <c r="C236" s="7" t="s">
        <v>805</v>
      </c>
      <c r="D236" s="1" t="s">
        <v>3</v>
      </c>
      <c r="E236" s="12" t="s">
        <v>695</v>
      </c>
      <c r="F236" s="12" t="s">
        <v>705</v>
      </c>
      <c r="G236" s="3" t="s">
        <v>4</v>
      </c>
      <c r="H236" s="3" t="s">
        <v>5</v>
      </c>
      <c r="I236" s="11">
        <v>177.14820223999999</v>
      </c>
      <c r="J236" s="11">
        <v>275.23456360300003</v>
      </c>
      <c r="K236" s="14" t="s">
        <v>826</v>
      </c>
      <c r="L236" s="14">
        <v>57.13</v>
      </c>
      <c r="M236" s="14" t="s">
        <v>827</v>
      </c>
      <c r="N236" s="12">
        <v>14</v>
      </c>
      <c r="O236" s="14">
        <v>12.11</v>
      </c>
      <c r="P236" s="11">
        <f t="shared" si="16"/>
        <v>15.652964044799999</v>
      </c>
      <c r="Q236" s="11">
        <v>15.652964044799999</v>
      </c>
      <c r="R236" s="2">
        <v>18.28</v>
      </c>
      <c r="S236" s="13">
        <f t="shared" si="13"/>
        <v>14.23577842688</v>
      </c>
      <c r="T236" s="11">
        <f t="shared" si="14"/>
        <v>2.627035955200002</v>
      </c>
      <c r="U236" s="11">
        <f t="shared" si="15"/>
        <v>4.0442215731200015</v>
      </c>
    </row>
    <row r="237" spans="1:21">
      <c r="A237" s="9">
        <v>236</v>
      </c>
      <c r="B237" s="9" t="s">
        <v>274</v>
      </c>
      <c r="C237" s="7" t="s">
        <v>805</v>
      </c>
      <c r="D237" s="1" t="s">
        <v>25</v>
      </c>
      <c r="E237" s="12" t="s">
        <v>559</v>
      </c>
      <c r="F237" s="12" t="s">
        <v>706</v>
      </c>
      <c r="G237" s="3" t="s">
        <v>4</v>
      </c>
      <c r="H237" s="3" t="s">
        <v>5</v>
      </c>
      <c r="I237" s="11">
        <v>274.07813351599998</v>
      </c>
      <c r="J237" s="11">
        <v>364.81177850799997</v>
      </c>
      <c r="K237" s="14" t="s">
        <v>826</v>
      </c>
      <c r="L237" s="14">
        <v>57.13</v>
      </c>
      <c r="M237" s="14" t="s">
        <v>827</v>
      </c>
      <c r="N237" s="12">
        <v>14</v>
      </c>
      <c r="O237" s="14">
        <v>12.11</v>
      </c>
      <c r="P237" s="11">
        <f t="shared" si="16"/>
        <v>17.591562670319998</v>
      </c>
      <c r="Q237" s="11">
        <v>17.591562670319998</v>
      </c>
      <c r="R237" s="2">
        <v>26.21</v>
      </c>
      <c r="S237" s="13">
        <f t="shared" si="13"/>
        <v>15.398937602191999</v>
      </c>
      <c r="T237" s="11">
        <f t="shared" si="14"/>
        <v>8.6184373296800025</v>
      </c>
      <c r="U237" s="11">
        <f t="shared" si="15"/>
        <v>10.811062397808001</v>
      </c>
    </row>
    <row r="238" spans="1:21">
      <c r="A238" s="9">
        <v>237</v>
      </c>
      <c r="B238" s="9" t="s">
        <v>275</v>
      </c>
      <c r="C238" s="7" t="s">
        <v>805</v>
      </c>
      <c r="D238" s="1" t="s">
        <v>25</v>
      </c>
      <c r="E238" s="12" t="s">
        <v>685</v>
      </c>
      <c r="F238" s="12" t="s">
        <v>707</v>
      </c>
      <c r="G238" s="3" t="s">
        <v>4</v>
      </c>
      <c r="H238" s="3" t="s">
        <v>5</v>
      </c>
      <c r="I238" s="11">
        <v>106.704340383</v>
      </c>
      <c r="J238" s="11">
        <v>216.91880559500001</v>
      </c>
      <c r="K238" s="14" t="s">
        <v>826</v>
      </c>
      <c r="L238" s="14">
        <v>57.13</v>
      </c>
      <c r="M238" s="14" t="s">
        <v>827</v>
      </c>
      <c r="N238" s="12">
        <v>14</v>
      </c>
      <c r="O238" s="14">
        <v>12.11</v>
      </c>
      <c r="P238" s="11">
        <f t="shared" si="16"/>
        <v>14.24408680766</v>
      </c>
      <c r="Q238" s="11">
        <v>14.24408680766</v>
      </c>
      <c r="R238" s="2">
        <v>22.25</v>
      </c>
      <c r="S238" s="13">
        <f t="shared" si="13"/>
        <v>13.390452084595999</v>
      </c>
      <c r="T238" s="11">
        <f t="shared" si="14"/>
        <v>8.0059131923399995</v>
      </c>
      <c r="U238" s="11">
        <f t="shared" si="15"/>
        <v>8.8595479154040007</v>
      </c>
    </row>
    <row r="239" spans="1:21">
      <c r="A239" s="9">
        <v>238</v>
      </c>
      <c r="B239" s="9" t="s">
        <v>276</v>
      </c>
      <c r="C239" s="7" t="s">
        <v>805</v>
      </c>
      <c r="D239" s="1" t="s">
        <v>25</v>
      </c>
      <c r="E239" s="12" t="s">
        <v>708</v>
      </c>
      <c r="F239" s="12" t="s">
        <v>709</v>
      </c>
      <c r="G239" s="3" t="s">
        <v>4</v>
      </c>
      <c r="H239" s="3" t="s">
        <v>5</v>
      </c>
      <c r="I239" s="11">
        <v>92.181523448999997</v>
      </c>
      <c r="J239" s="11">
        <v>201.94564098199999</v>
      </c>
      <c r="K239" s="14" t="s">
        <v>826</v>
      </c>
      <c r="L239" s="14">
        <v>57.13</v>
      </c>
      <c r="M239" s="14" t="s">
        <v>827</v>
      </c>
      <c r="N239" s="12">
        <v>14</v>
      </c>
      <c r="O239" s="14">
        <v>12.11</v>
      </c>
      <c r="P239" s="11">
        <f t="shared" si="16"/>
        <v>13.95363046898</v>
      </c>
      <c r="Q239" s="11">
        <v>13.95363046898</v>
      </c>
      <c r="R239" s="2">
        <v>20.72</v>
      </c>
      <c r="S239" s="13">
        <f t="shared" si="13"/>
        <v>13.216178281388</v>
      </c>
      <c r="T239" s="11">
        <f t="shared" si="14"/>
        <v>6.7663695310199987</v>
      </c>
      <c r="U239" s="11">
        <f t="shared" si="15"/>
        <v>7.5038217186119986</v>
      </c>
    </row>
    <row r="240" spans="1:21">
      <c r="A240" s="9">
        <v>239</v>
      </c>
      <c r="B240" s="9" t="s">
        <v>277</v>
      </c>
      <c r="C240" s="7" t="s">
        <v>805</v>
      </c>
      <c r="D240" s="1" t="s">
        <v>25</v>
      </c>
      <c r="E240" s="12" t="s">
        <v>710</v>
      </c>
      <c r="F240" s="12" t="s">
        <v>711</v>
      </c>
      <c r="G240" s="3" t="s">
        <v>4</v>
      </c>
      <c r="H240" s="3" t="s">
        <v>5</v>
      </c>
      <c r="I240" s="11">
        <v>81.797829405300007</v>
      </c>
      <c r="J240" s="11">
        <v>192.96284545500001</v>
      </c>
      <c r="K240" s="14" t="s">
        <v>826</v>
      </c>
      <c r="L240" s="14">
        <v>57.13</v>
      </c>
      <c r="M240" s="14" t="s">
        <v>827</v>
      </c>
      <c r="N240" s="12">
        <v>14</v>
      </c>
      <c r="O240" s="14">
        <v>12.11</v>
      </c>
      <c r="P240" s="11">
        <f t="shared" si="16"/>
        <v>13.745956588105999</v>
      </c>
      <c r="Q240" s="11">
        <v>13.745956588105999</v>
      </c>
      <c r="R240" s="2">
        <v>18.28</v>
      </c>
      <c r="S240" s="13">
        <f t="shared" si="13"/>
        <v>13.0915739528636</v>
      </c>
      <c r="T240" s="11">
        <f t="shared" si="14"/>
        <v>4.5340434118940021</v>
      </c>
      <c r="U240" s="11">
        <f t="shared" si="15"/>
        <v>5.1884260471364012</v>
      </c>
    </row>
    <row r="241" spans="1:21">
      <c r="A241" s="9">
        <v>240</v>
      </c>
      <c r="B241" s="9" t="s">
        <v>278</v>
      </c>
      <c r="C241" s="7" t="s">
        <v>805</v>
      </c>
      <c r="D241" s="1" t="s">
        <v>25</v>
      </c>
      <c r="E241" s="12" t="s">
        <v>712</v>
      </c>
      <c r="F241" s="12" t="s">
        <v>713</v>
      </c>
      <c r="G241" s="3" t="s">
        <v>4</v>
      </c>
      <c r="H241" s="3" t="s">
        <v>5</v>
      </c>
      <c r="I241" s="11">
        <v>48.8333520204</v>
      </c>
      <c r="J241" s="11">
        <v>167.53334969700001</v>
      </c>
      <c r="K241" s="14" t="s">
        <v>826</v>
      </c>
      <c r="L241" s="14">
        <v>57.13</v>
      </c>
      <c r="M241" s="14" t="s">
        <v>827</v>
      </c>
      <c r="N241" s="12">
        <v>14</v>
      </c>
      <c r="O241" s="14">
        <v>12.11</v>
      </c>
      <c r="P241" s="11">
        <f t="shared" si="16"/>
        <v>13.086667040407999</v>
      </c>
      <c r="Q241" s="11">
        <v>13.086667040407999</v>
      </c>
      <c r="R241" s="2">
        <v>20.72</v>
      </c>
      <c r="S241" s="13">
        <f t="shared" si="13"/>
        <v>12.6960002242448</v>
      </c>
      <c r="T241" s="11">
        <f t="shared" si="14"/>
        <v>7.6333329595919999</v>
      </c>
      <c r="U241" s="11">
        <f t="shared" si="15"/>
        <v>8.0239997757551986</v>
      </c>
    </row>
    <row r="242" spans="1:21">
      <c r="A242" s="9">
        <v>241</v>
      </c>
      <c r="B242" s="9" t="s">
        <v>279</v>
      </c>
      <c r="C242" s="7" t="s">
        <v>807</v>
      </c>
      <c r="D242" s="1" t="s">
        <v>30</v>
      </c>
      <c r="E242" s="12" t="s">
        <v>714</v>
      </c>
      <c r="F242" s="12" t="s">
        <v>715</v>
      </c>
      <c r="G242" s="3" t="s">
        <v>4</v>
      </c>
      <c r="H242" s="3" t="s">
        <v>280</v>
      </c>
      <c r="I242" s="11">
        <v>903.81491869800004</v>
      </c>
      <c r="J242" s="11">
        <v>989.32053190299996</v>
      </c>
      <c r="K242" s="14" t="s">
        <v>826</v>
      </c>
      <c r="L242" s="14">
        <v>57.13</v>
      </c>
      <c r="M242" s="14" t="s">
        <v>827</v>
      </c>
      <c r="N242" s="12">
        <v>32</v>
      </c>
      <c r="O242" s="14">
        <v>7.67</v>
      </c>
      <c r="P242" s="11">
        <f t="shared" si="16"/>
        <v>25.746298373960002</v>
      </c>
      <c r="Q242" s="11">
        <v>25.746298373960002</v>
      </c>
      <c r="R242" s="2">
        <v>27.43</v>
      </c>
      <c r="S242" s="13">
        <f t="shared" si="13"/>
        <v>18.515779024376002</v>
      </c>
      <c r="T242" s="11">
        <f t="shared" si="14"/>
        <v>1.6837016260399977</v>
      </c>
      <c r="U242" s="11">
        <f t="shared" si="15"/>
        <v>8.9142209756239978</v>
      </c>
    </row>
    <row r="243" spans="1:21">
      <c r="A243" s="9">
        <v>242</v>
      </c>
      <c r="B243" s="9" t="s">
        <v>281</v>
      </c>
      <c r="C243" s="7" t="s">
        <v>807</v>
      </c>
      <c r="D243" s="1" t="s">
        <v>74</v>
      </c>
      <c r="E243" s="12" t="s">
        <v>716</v>
      </c>
      <c r="F243" s="12" t="s">
        <v>504</v>
      </c>
      <c r="G243" s="3" t="s">
        <v>4</v>
      </c>
      <c r="H243" s="3" t="s">
        <v>282</v>
      </c>
      <c r="I243" s="11">
        <v>376.25494717399999</v>
      </c>
      <c r="J243" s="11">
        <v>474.446200358</v>
      </c>
      <c r="K243" s="14" t="s">
        <v>826</v>
      </c>
      <c r="L243" s="14">
        <v>57.13</v>
      </c>
      <c r="M243" s="14" t="s">
        <v>827</v>
      </c>
      <c r="N243" s="12">
        <v>32</v>
      </c>
      <c r="O243" s="14">
        <v>7.67</v>
      </c>
      <c r="P243" s="11">
        <f t="shared" si="16"/>
        <v>15.19509894348</v>
      </c>
      <c r="Q243" s="11">
        <v>15.19509894348</v>
      </c>
      <c r="R243" s="2">
        <v>24.68</v>
      </c>
      <c r="S243" s="13">
        <f t="shared" si="13"/>
        <v>12.185059366088</v>
      </c>
      <c r="T243" s="11">
        <f t="shared" si="14"/>
        <v>9.48490105652</v>
      </c>
      <c r="U243" s="11">
        <f t="shared" si="15"/>
        <v>12.494940633912</v>
      </c>
    </row>
    <row r="244" spans="1:21">
      <c r="A244" s="9">
        <v>243</v>
      </c>
      <c r="B244" s="9" t="s">
        <v>283</v>
      </c>
      <c r="C244" s="7" t="s">
        <v>807</v>
      </c>
      <c r="D244" s="1" t="s">
        <v>30</v>
      </c>
      <c r="E244" s="12" t="s">
        <v>717</v>
      </c>
      <c r="F244" s="12" t="s">
        <v>718</v>
      </c>
      <c r="G244" s="3" t="s">
        <v>4</v>
      </c>
      <c r="H244" s="3" t="s">
        <v>31</v>
      </c>
      <c r="I244" s="11">
        <v>135.96230724599999</v>
      </c>
      <c r="J244" s="11">
        <v>243.20424950500001</v>
      </c>
      <c r="K244" s="14" t="s">
        <v>826</v>
      </c>
      <c r="L244" s="14">
        <v>57.13</v>
      </c>
      <c r="M244" s="14" t="s">
        <v>827</v>
      </c>
      <c r="N244" s="12">
        <v>32</v>
      </c>
      <c r="O244" s="14">
        <v>7.67</v>
      </c>
      <c r="P244" s="11">
        <f t="shared" si="16"/>
        <v>10.38924614492</v>
      </c>
      <c r="Q244" s="11">
        <v>10.38924614492</v>
      </c>
      <c r="R244" s="2">
        <v>12.49</v>
      </c>
      <c r="S244" s="13">
        <f t="shared" si="13"/>
        <v>9.3015476869520004</v>
      </c>
      <c r="T244" s="11">
        <f t="shared" si="14"/>
        <v>2.1007538550800007</v>
      </c>
      <c r="U244" s="11">
        <f t="shared" si="15"/>
        <v>3.1884523130479998</v>
      </c>
    </row>
    <row r="245" spans="1:21">
      <c r="A245" s="9">
        <v>244</v>
      </c>
      <c r="B245" s="9" t="s">
        <v>284</v>
      </c>
      <c r="C245" s="7" t="s">
        <v>807</v>
      </c>
      <c r="D245" s="1" t="s">
        <v>3</v>
      </c>
      <c r="E245" s="12" t="s">
        <v>719</v>
      </c>
      <c r="F245" s="12" t="s">
        <v>720</v>
      </c>
      <c r="G245" s="3" t="s">
        <v>4</v>
      </c>
      <c r="H245" s="3" t="s">
        <v>5</v>
      </c>
      <c r="I245" s="11">
        <v>382.25875090099998</v>
      </c>
      <c r="J245" s="11">
        <v>469.35024708399999</v>
      </c>
      <c r="K245" s="14" t="s">
        <v>826</v>
      </c>
      <c r="L245" s="14">
        <v>57.13</v>
      </c>
      <c r="M245" s="14" t="s">
        <v>827</v>
      </c>
      <c r="N245" s="12">
        <v>32</v>
      </c>
      <c r="O245" s="14">
        <v>7.67</v>
      </c>
      <c r="P245" s="11">
        <f t="shared" si="16"/>
        <v>15.31517501802</v>
      </c>
      <c r="Q245" s="11">
        <v>15.31517501802</v>
      </c>
      <c r="R245" s="2">
        <v>20.420000000000002</v>
      </c>
      <c r="S245" s="13">
        <f t="shared" si="13"/>
        <v>12.257105010811999</v>
      </c>
      <c r="T245" s="11">
        <f t="shared" si="14"/>
        <v>5.104824981980002</v>
      </c>
      <c r="U245" s="11">
        <f t="shared" si="15"/>
        <v>8.1628949891880023</v>
      </c>
    </row>
    <row r="246" spans="1:21">
      <c r="A246" s="9">
        <v>245</v>
      </c>
      <c r="B246" s="9" t="s">
        <v>285</v>
      </c>
      <c r="C246" s="7" t="s">
        <v>807</v>
      </c>
      <c r="D246" s="1" t="s">
        <v>46</v>
      </c>
      <c r="E246" s="12" t="s">
        <v>721</v>
      </c>
      <c r="F246" s="12" t="s">
        <v>722</v>
      </c>
      <c r="G246" s="3" t="s">
        <v>4</v>
      </c>
      <c r="H246" s="3" t="s">
        <v>286</v>
      </c>
      <c r="I246" s="11">
        <v>234.650980909</v>
      </c>
      <c r="J246" s="11">
        <v>339.30917535399999</v>
      </c>
      <c r="K246" s="14" t="s">
        <v>826</v>
      </c>
      <c r="L246" s="14">
        <v>57.13</v>
      </c>
      <c r="M246" s="14" t="s">
        <v>827</v>
      </c>
      <c r="N246" s="12">
        <v>32</v>
      </c>
      <c r="O246" s="14">
        <v>7.67</v>
      </c>
      <c r="P246" s="11">
        <f t="shared" si="16"/>
        <v>12.363019618180001</v>
      </c>
      <c r="Q246" s="11">
        <v>12.363019618180001</v>
      </c>
      <c r="R246" s="2">
        <v>19.2</v>
      </c>
      <c r="S246" s="13">
        <f t="shared" si="13"/>
        <v>10.485811770908001</v>
      </c>
      <c r="T246" s="11">
        <f t="shared" si="14"/>
        <v>6.8369803818199983</v>
      </c>
      <c r="U246" s="11">
        <f t="shared" si="15"/>
        <v>8.7141882290919987</v>
      </c>
    </row>
    <row r="247" spans="1:21">
      <c r="A247" s="9">
        <v>246</v>
      </c>
      <c r="B247" s="9" t="s">
        <v>287</v>
      </c>
      <c r="C247" s="7" t="s">
        <v>807</v>
      </c>
      <c r="D247" s="1" t="s">
        <v>3</v>
      </c>
      <c r="E247" s="12" t="s">
        <v>723</v>
      </c>
      <c r="F247" s="12" t="s">
        <v>412</v>
      </c>
      <c r="G247" s="3" t="s">
        <v>4</v>
      </c>
      <c r="H247" s="3" t="s">
        <v>77</v>
      </c>
      <c r="I247" s="11">
        <v>463.24557474699998</v>
      </c>
      <c r="J247" s="11">
        <v>552.65193061800005</v>
      </c>
      <c r="K247" s="14" t="s">
        <v>826</v>
      </c>
      <c r="L247" s="14">
        <v>57.13</v>
      </c>
      <c r="M247" s="14" t="s">
        <v>827</v>
      </c>
      <c r="N247" s="12">
        <v>32</v>
      </c>
      <c r="O247" s="14">
        <v>7.67</v>
      </c>
      <c r="P247" s="11">
        <f t="shared" si="16"/>
        <v>16.93491149494</v>
      </c>
      <c r="Q247" s="11">
        <v>16.93491149494</v>
      </c>
      <c r="R247" s="2">
        <v>20.72</v>
      </c>
      <c r="S247" s="13">
        <f t="shared" si="13"/>
        <v>13.228946896964001</v>
      </c>
      <c r="T247" s="11">
        <f t="shared" si="14"/>
        <v>3.7850885050599992</v>
      </c>
      <c r="U247" s="11">
        <f t="shared" si="15"/>
        <v>7.4910531030359984</v>
      </c>
    </row>
    <row r="248" spans="1:21">
      <c r="A248" s="9">
        <v>247</v>
      </c>
      <c r="B248" s="9" t="s">
        <v>288</v>
      </c>
      <c r="C248" s="7" t="s">
        <v>807</v>
      </c>
      <c r="D248" s="1" t="s">
        <v>3</v>
      </c>
      <c r="E248" s="12" t="s">
        <v>724</v>
      </c>
      <c r="F248" s="12" t="s">
        <v>725</v>
      </c>
      <c r="G248" s="3" t="s">
        <v>4</v>
      </c>
      <c r="H248" s="3" t="s">
        <v>5</v>
      </c>
      <c r="I248" s="11">
        <v>743.59195662599996</v>
      </c>
      <c r="J248" s="11">
        <v>826.79217882600005</v>
      </c>
      <c r="K248" s="14" t="s">
        <v>826</v>
      </c>
      <c r="L248" s="14">
        <v>57.13</v>
      </c>
      <c r="M248" s="14" t="s">
        <v>827</v>
      </c>
      <c r="N248" s="12">
        <v>32</v>
      </c>
      <c r="O248" s="14">
        <v>7.67</v>
      </c>
      <c r="P248" s="11">
        <f t="shared" si="16"/>
        <v>22.54183913252</v>
      </c>
      <c r="Q248" s="11">
        <v>22.54183913252</v>
      </c>
      <c r="R248" s="2">
        <v>29.87</v>
      </c>
      <c r="S248" s="13">
        <f t="shared" si="13"/>
        <v>16.593103479511999</v>
      </c>
      <c r="T248" s="11">
        <f t="shared" si="14"/>
        <v>7.3281608674800012</v>
      </c>
      <c r="U248" s="11">
        <f t="shared" si="15"/>
        <v>13.276896520488002</v>
      </c>
    </row>
    <row r="249" spans="1:21">
      <c r="A249" s="9">
        <v>248</v>
      </c>
      <c r="B249" s="9" t="s">
        <v>289</v>
      </c>
      <c r="C249" s="7" t="s">
        <v>807</v>
      </c>
      <c r="D249" s="1" t="s">
        <v>46</v>
      </c>
      <c r="E249" s="12" t="s">
        <v>726</v>
      </c>
      <c r="F249" s="12" t="s">
        <v>727</v>
      </c>
      <c r="G249" s="3" t="s">
        <v>180</v>
      </c>
      <c r="H249" s="3" t="s">
        <v>290</v>
      </c>
      <c r="I249" s="11">
        <v>1113.7576248800001</v>
      </c>
      <c r="J249" s="11">
        <v>1198.6257838199999</v>
      </c>
      <c r="K249" s="14" t="s">
        <v>826</v>
      </c>
      <c r="L249" s="14">
        <v>57.13</v>
      </c>
      <c r="M249" s="14" t="s">
        <v>827</v>
      </c>
      <c r="N249" s="12">
        <v>32</v>
      </c>
      <c r="O249" s="14">
        <v>7.67</v>
      </c>
      <c r="P249" s="11">
        <f t="shared" si="16"/>
        <v>29.945152497599999</v>
      </c>
      <c r="Q249" s="11">
        <v>29.945152497599999</v>
      </c>
      <c r="R249" s="2">
        <v>32.61</v>
      </c>
      <c r="S249" s="13">
        <f t="shared" si="13"/>
        <v>21.03509149856</v>
      </c>
      <c r="T249" s="11">
        <f t="shared" si="14"/>
        <v>2.6648475024000007</v>
      </c>
      <c r="U249" s="11">
        <f t="shared" si="15"/>
        <v>11.574908501439999</v>
      </c>
    </row>
    <row r="250" spans="1:21">
      <c r="A250" s="9">
        <v>249</v>
      </c>
      <c r="B250" s="9" t="s">
        <v>291</v>
      </c>
      <c r="C250" s="7" t="s">
        <v>807</v>
      </c>
      <c r="D250" s="1" t="s">
        <v>3</v>
      </c>
      <c r="E250" s="12" t="s">
        <v>728</v>
      </c>
      <c r="F250" s="12" t="s">
        <v>729</v>
      </c>
      <c r="G250" s="3" t="s">
        <v>4</v>
      </c>
      <c r="H250" s="3" t="s">
        <v>5</v>
      </c>
      <c r="I250" s="11">
        <v>3433.0738672000002</v>
      </c>
      <c r="J250" s="11">
        <v>3510.99024366</v>
      </c>
      <c r="K250" s="14" t="s">
        <v>826</v>
      </c>
      <c r="L250" s="14">
        <v>57.13</v>
      </c>
      <c r="M250" s="14" t="s">
        <v>827</v>
      </c>
      <c r="N250" s="12">
        <v>32</v>
      </c>
      <c r="O250" s="14">
        <v>7.67</v>
      </c>
      <c r="P250" s="11">
        <f>60+433.074*2.5%+O250</f>
        <v>78.496850000000009</v>
      </c>
      <c r="Q250" s="14">
        <v>57.13</v>
      </c>
      <c r="R250" s="2">
        <v>63.09</v>
      </c>
      <c r="S250" s="13">
        <f t="shared" si="13"/>
        <v>48.866886406400006</v>
      </c>
      <c r="T250" s="11">
        <f t="shared" si="14"/>
        <v>5.9600000000000009</v>
      </c>
      <c r="U250" s="11">
        <f t="shared" si="15"/>
        <v>14.223113593599997</v>
      </c>
    </row>
    <row r="251" spans="1:21">
      <c r="A251" s="9">
        <v>250</v>
      </c>
      <c r="B251" s="9" t="s">
        <v>292</v>
      </c>
      <c r="C251" s="7" t="s">
        <v>807</v>
      </c>
      <c r="D251" s="1" t="s">
        <v>3</v>
      </c>
      <c r="E251" s="12" t="s">
        <v>730</v>
      </c>
      <c r="F251" s="12" t="s">
        <v>731</v>
      </c>
      <c r="G251" s="3" t="s">
        <v>4</v>
      </c>
      <c r="H251" s="3" t="s">
        <v>5</v>
      </c>
      <c r="I251" s="11">
        <v>627.856617099</v>
      </c>
      <c r="J251" s="11">
        <v>715.57825814</v>
      </c>
      <c r="K251" s="14" t="s">
        <v>826</v>
      </c>
      <c r="L251" s="14">
        <v>57.13</v>
      </c>
      <c r="M251" s="14" t="s">
        <v>827</v>
      </c>
      <c r="N251" s="12">
        <v>32</v>
      </c>
      <c r="O251" s="14">
        <v>7.67</v>
      </c>
      <c r="P251" s="11">
        <f t="shared" si="16"/>
        <v>20.227132341980003</v>
      </c>
      <c r="Q251" s="11">
        <v>20.227132341980003</v>
      </c>
      <c r="R251" s="2">
        <v>22.86</v>
      </c>
      <c r="S251" s="13">
        <f t="shared" si="13"/>
        <v>15.204279405188</v>
      </c>
      <c r="T251" s="11">
        <f t="shared" si="14"/>
        <v>2.6328676580199968</v>
      </c>
      <c r="U251" s="11">
        <f t="shared" si="15"/>
        <v>7.6557205948119993</v>
      </c>
    </row>
    <row r="252" spans="1:21">
      <c r="A252" s="9">
        <v>251</v>
      </c>
      <c r="B252" s="9" t="s">
        <v>293</v>
      </c>
      <c r="C252" s="7" t="s">
        <v>807</v>
      </c>
      <c r="D252" s="1" t="s">
        <v>46</v>
      </c>
      <c r="E252" s="12" t="s">
        <v>732</v>
      </c>
      <c r="F252" s="12" t="s">
        <v>733</v>
      </c>
      <c r="G252" s="3" t="s">
        <v>180</v>
      </c>
      <c r="H252" s="3" t="s">
        <v>290</v>
      </c>
      <c r="I252" s="11">
        <v>409.00467181200003</v>
      </c>
      <c r="J252" s="11">
        <v>507.17229514600001</v>
      </c>
      <c r="K252" s="14" t="s">
        <v>826</v>
      </c>
      <c r="L252" s="14">
        <v>57.13</v>
      </c>
      <c r="M252" s="14" t="s">
        <v>827</v>
      </c>
      <c r="N252" s="12">
        <v>32</v>
      </c>
      <c r="O252" s="14">
        <v>7.67</v>
      </c>
      <c r="P252" s="11">
        <f t="shared" si="16"/>
        <v>15.85009343624</v>
      </c>
      <c r="Q252" s="11">
        <v>15.85009343624</v>
      </c>
      <c r="R252" s="2">
        <v>24.68</v>
      </c>
      <c r="S252" s="13">
        <f t="shared" si="13"/>
        <v>12.578056061744</v>
      </c>
      <c r="T252" s="11">
        <f t="shared" si="14"/>
        <v>8.8299065637599998</v>
      </c>
      <c r="U252" s="11">
        <f t="shared" si="15"/>
        <v>12.101943938255999</v>
      </c>
    </row>
    <row r="253" spans="1:21">
      <c r="A253" s="9">
        <v>252</v>
      </c>
      <c r="B253" s="9" t="s">
        <v>294</v>
      </c>
      <c r="C253" s="7" t="s">
        <v>807</v>
      </c>
      <c r="D253" s="1" t="s">
        <v>3</v>
      </c>
      <c r="E253" s="12" t="s">
        <v>734</v>
      </c>
      <c r="F253" s="12" t="s">
        <v>735</v>
      </c>
      <c r="G253" s="3" t="s">
        <v>4</v>
      </c>
      <c r="H253" s="3" t="s">
        <v>5</v>
      </c>
      <c r="I253" s="11">
        <v>46.199146291700004</v>
      </c>
      <c r="J253" s="11">
        <v>183.84783384400001</v>
      </c>
      <c r="K253" s="14" t="s">
        <v>826</v>
      </c>
      <c r="L253" s="14">
        <v>57.13</v>
      </c>
      <c r="M253" s="14" t="s">
        <v>827</v>
      </c>
      <c r="N253" s="12">
        <v>32</v>
      </c>
      <c r="O253" s="14">
        <v>7.67</v>
      </c>
      <c r="P253" s="11">
        <f t="shared" si="16"/>
        <v>8.5939829258340001</v>
      </c>
      <c r="Q253" s="11">
        <v>8.5939829258340001</v>
      </c>
      <c r="R253" s="2">
        <v>14.02</v>
      </c>
      <c r="S253" s="13">
        <f t="shared" si="13"/>
        <v>8.2243897555004004</v>
      </c>
      <c r="T253" s="11">
        <f t="shared" si="14"/>
        <v>5.4260170741659994</v>
      </c>
      <c r="U253" s="11">
        <f t="shared" si="15"/>
        <v>5.7956102444995992</v>
      </c>
    </row>
    <row r="254" spans="1:21">
      <c r="A254" s="9">
        <v>253</v>
      </c>
      <c r="B254" s="9" t="s">
        <v>295</v>
      </c>
      <c r="C254" s="7" t="s">
        <v>807</v>
      </c>
      <c r="D254" s="1" t="s">
        <v>3</v>
      </c>
      <c r="E254" s="12" t="s">
        <v>736</v>
      </c>
      <c r="F254" s="12" t="s">
        <v>737</v>
      </c>
      <c r="G254" s="3" t="s">
        <v>4</v>
      </c>
      <c r="H254" s="3" t="s">
        <v>5</v>
      </c>
      <c r="I254" s="11">
        <v>752.57570614899998</v>
      </c>
      <c r="J254" s="11">
        <v>839.88366862700002</v>
      </c>
      <c r="K254" s="14" t="s">
        <v>826</v>
      </c>
      <c r="L254" s="14">
        <v>57.13</v>
      </c>
      <c r="M254" s="14" t="s">
        <v>827</v>
      </c>
      <c r="N254" s="12">
        <v>32</v>
      </c>
      <c r="O254" s="14">
        <v>7.67</v>
      </c>
      <c r="P254" s="11">
        <f t="shared" si="16"/>
        <v>22.72151412298</v>
      </c>
      <c r="Q254" s="11">
        <v>22.72151412298</v>
      </c>
      <c r="R254" s="2">
        <v>33.520000000000003</v>
      </c>
      <c r="S254" s="13">
        <f t="shared" si="13"/>
        <v>16.700908473787997</v>
      </c>
      <c r="T254" s="11">
        <f t="shared" si="14"/>
        <v>10.798485877020003</v>
      </c>
      <c r="U254" s="11">
        <f t="shared" si="15"/>
        <v>16.819091526212006</v>
      </c>
    </row>
    <row r="255" spans="1:21">
      <c r="A255" s="9">
        <v>254</v>
      </c>
      <c r="B255" s="9" t="s">
        <v>296</v>
      </c>
      <c r="C255" s="7" t="s">
        <v>807</v>
      </c>
      <c r="D255" s="1" t="s">
        <v>3</v>
      </c>
      <c r="E255" s="12" t="s">
        <v>738</v>
      </c>
      <c r="F255" s="12" t="s">
        <v>729</v>
      </c>
      <c r="G255" s="3" t="s">
        <v>4</v>
      </c>
      <c r="H255" s="3" t="s">
        <v>5</v>
      </c>
      <c r="I255" s="11">
        <v>3452.11727612</v>
      </c>
      <c r="J255" s="11">
        <v>3530.6045266000001</v>
      </c>
      <c r="K255" s="14" t="s">
        <v>826</v>
      </c>
      <c r="L255" s="14">
        <v>57.13</v>
      </c>
      <c r="M255" s="14" t="s">
        <v>827</v>
      </c>
      <c r="N255" s="12">
        <v>32</v>
      </c>
      <c r="O255" s="14">
        <v>7.67</v>
      </c>
      <c r="P255" s="11">
        <f>60+452.117*2.5%+O255</f>
        <v>78.972925000000004</v>
      </c>
      <c r="Q255" s="14">
        <v>57.13</v>
      </c>
      <c r="R255" s="2">
        <v>58.82</v>
      </c>
      <c r="S255" s="13">
        <f t="shared" si="13"/>
        <v>49.095407313440006</v>
      </c>
      <c r="T255" s="11">
        <f t="shared" si="14"/>
        <v>1.6899999999999977</v>
      </c>
      <c r="U255" s="11">
        <f t="shared" si="15"/>
        <v>9.7245926865599941</v>
      </c>
    </row>
    <row r="256" spans="1:21">
      <c r="A256" s="9">
        <v>255</v>
      </c>
      <c r="B256" s="9" t="s">
        <v>297</v>
      </c>
      <c r="C256" s="7" t="s">
        <v>807</v>
      </c>
      <c r="D256" s="1" t="s">
        <v>3</v>
      </c>
      <c r="E256" s="12" t="s">
        <v>739</v>
      </c>
      <c r="F256" s="12" t="s">
        <v>740</v>
      </c>
      <c r="G256" s="3" t="s">
        <v>4</v>
      </c>
      <c r="H256" s="3" t="s">
        <v>5</v>
      </c>
      <c r="I256" s="11">
        <v>3860.4022512400002</v>
      </c>
      <c r="J256" s="11">
        <v>3939.78127756</v>
      </c>
      <c r="K256" s="14" t="s">
        <v>826</v>
      </c>
      <c r="L256" s="14">
        <v>57.13</v>
      </c>
      <c r="M256" s="14" t="s">
        <v>827</v>
      </c>
      <c r="N256" s="12">
        <v>32</v>
      </c>
      <c r="O256" s="14">
        <v>7.67</v>
      </c>
      <c r="P256" s="11">
        <f>60+860.402*2.5%+O256</f>
        <v>89.180050000000008</v>
      </c>
      <c r="Q256" s="14">
        <v>57.13</v>
      </c>
      <c r="R256" s="2">
        <v>83.82</v>
      </c>
      <c r="S256" s="13">
        <f t="shared" si="13"/>
        <v>53.994827014880002</v>
      </c>
      <c r="T256" s="11">
        <f t="shared" si="14"/>
        <v>26.689999999999991</v>
      </c>
      <c r="U256" s="11">
        <f t="shared" si="15"/>
        <v>29.825172985119991</v>
      </c>
    </row>
    <row r="257" spans="1:21">
      <c r="A257" s="9">
        <v>256</v>
      </c>
      <c r="B257" s="9" t="s">
        <v>298</v>
      </c>
      <c r="C257" s="7" t="s">
        <v>807</v>
      </c>
      <c r="D257" s="1" t="s">
        <v>30</v>
      </c>
      <c r="E257" s="12" t="s">
        <v>741</v>
      </c>
      <c r="F257" s="12" t="s">
        <v>742</v>
      </c>
      <c r="G257" s="3" t="s">
        <v>4</v>
      </c>
      <c r="H257" s="3" t="s">
        <v>280</v>
      </c>
      <c r="I257" s="11">
        <v>2676.4341362199998</v>
      </c>
      <c r="J257" s="11">
        <v>2755.6293907600002</v>
      </c>
      <c r="K257" s="14" t="s">
        <v>826</v>
      </c>
      <c r="L257" s="14">
        <v>57.13</v>
      </c>
      <c r="M257" s="14" t="s">
        <v>827</v>
      </c>
      <c r="N257" s="12">
        <v>32</v>
      </c>
      <c r="O257" s="14">
        <v>7.67</v>
      </c>
      <c r="P257" s="11">
        <f t="shared" ref="P257" si="17">I257*2%+O257</f>
        <v>61.198682724400001</v>
      </c>
      <c r="Q257" s="14">
        <v>57.13</v>
      </c>
      <c r="R257" s="2">
        <v>64.31</v>
      </c>
      <c r="S257" s="13">
        <f t="shared" si="13"/>
        <v>39.78720963464</v>
      </c>
      <c r="T257" s="11">
        <f t="shared" si="14"/>
        <v>7.18</v>
      </c>
      <c r="U257" s="11">
        <f t="shared" si="15"/>
        <v>24.522790365360002</v>
      </c>
    </row>
    <row r="258" spans="1:21">
      <c r="A258" s="9">
        <v>257</v>
      </c>
      <c r="B258" s="9" t="s">
        <v>299</v>
      </c>
      <c r="C258" s="7" t="s">
        <v>807</v>
      </c>
      <c r="D258" s="1" t="s">
        <v>30</v>
      </c>
      <c r="E258" s="12" t="s">
        <v>743</v>
      </c>
      <c r="F258" s="12" t="s">
        <v>744</v>
      </c>
      <c r="G258" s="3" t="s">
        <v>4</v>
      </c>
      <c r="H258" s="3" t="s">
        <v>280</v>
      </c>
      <c r="I258" s="11">
        <v>3844.93197663</v>
      </c>
      <c r="J258" s="11">
        <v>3925.19286934</v>
      </c>
      <c r="K258" s="14" t="s">
        <v>826</v>
      </c>
      <c r="L258" s="14">
        <v>57.13</v>
      </c>
      <c r="M258" s="14" t="s">
        <v>827</v>
      </c>
      <c r="N258" s="12">
        <v>32</v>
      </c>
      <c r="O258" s="14">
        <v>7.67</v>
      </c>
      <c r="P258" s="11">
        <f>60+844.932*2.5%+O258</f>
        <v>88.793300000000002</v>
      </c>
      <c r="Q258" s="14">
        <v>57.13</v>
      </c>
      <c r="R258" s="2">
        <v>59.13</v>
      </c>
      <c r="S258" s="13">
        <f t="shared" si="13"/>
        <v>53.809183719560004</v>
      </c>
      <c r="T258" s="11">
        <f t="shared" si="14"/>
        <v>2</v>
      </c>
      <c r="U258" s="11">
        <f t="shared" si="15"/>
        <v>5.320816280439999</v>
      </c>
    </row>
    <row r="259" spans="1:21">
      <c r="A259" s="9">
        <v>258</v>
      </c>
      <c r="B259" s="9" t="s">
        <v>300</v>
      </c>
      <c r="C259" s="7" t="s">
        <v>807</v>
      </c>
      <c r="D259" s="1" t="s">
        <v>30</v>
      </c>
      <c r="E259" s="12" t="s">
        <v>745</v>
      </c>
      <c r="F259" s="12" t="s">
        <v>746</v>
      </c>
      <c r="G259" s="3" t="s">
        <v>4</v>
      </c>
      <c r="H259" s="3" t="s">
        <v>31</v>
      </c>
      <c r="I259" s="11">
        <v>177.24606740199999</v>
      </c>
      <c r="J259" s="11">
        <v>263.855836899</v>
      </c>
      <c r="K259" s="14" t="s">
        <v>826</v>
      </c>
      <c r="L259" s="14">
        <v>57.13</v>
      </c>
      <c r="M259" s="14" t="s">
        <v>827</v>
      </c>
      <c r="N259" s="12">
        <v>32</v>
      </c>
      <c r="O259" s="14">
        <v>7.67</v>
      </c>
      <c r="P259" s="11">
        <f t="shared" ref="P259:P298" si="18">I259*2%+O259</f>
        <v>11.214921348040001</v>
      </c>
      <c r="Q259" s="11">
        <v>11.214921348040001</v>
      </c>
      <c r="R259" s="2">
        <v>13.41</v>
      </c>
      <c r="S259" s="13">
        <f t="shared" ref="S259:S298" si="19">I259*0.012+O259</f>
        <v>9.796952808823999</v>
      </c>
      <c r="T259" s="11">
        <f t="shared" ref="T259:T298" si="20">R259-Q259</f>
        <v>2.1950786519599994</v>
      </c>
      <c r="U259" s="11">
        <f t="shared" ref="U259:U298" si="21">R259-S259</f>
        <v>3.6130471911760011</v>
      </c>
    </row>
    <row r="260" spans="1:21">
      <c r="A260" s="9">
        <v>259</v>
      </c>
      <c r="B260" s="9" t="s">
        <v>301</v>
      </c>
      <c r="C260" s="7" t="s">
        <v>807</v>
      </c>
      <c r="D260" s="1" t="s">
        <v>30</v>
      </c>
      <c r="E260" s="12" t="s">
        <v>747</v>
      </c>
      <c r="F260" s="12" t="s">
        <v>748</v>
      </c>
      <c r="G260" s="3" t="s">
        <v>4</v>
      </c>
      <c r="H260" s="3" t="s">
        <v>31</v>
      </c>
      <c r="I260" s="11">
        <v>174.069294214</v>
      </c>
      <c r="J260" s="11">
        <v>269.07094529800003</v>
      </c>
      <c r="K260" s="14" t="s">
        <v>826</v>
      </c>
      <c r="L260" s="14">
        <v>57.13</v>
      </c>
      <c r="M260" s="14" t="s">
        <v>827</v>
      </c>
      <c r="N260" s="12">
        <v>32</v>
      </c>
      <c r="O260" s="14">
        <v>7.67</v>
      </c>
      <c r="P260" s="11">
        <f t="shared" si="18"/>
        <v>11.15138588428</v>
      </c>
      <c r="Q260" s="11">
        <v>11.15138588428</v>
      </c>
      <c r="R260" s="2">
        <v>12.8</v>
      </c>
      <c r="S260" s="13">
        <f t="shared" si="19"/>
        <v>9.7588315305679991</v>
      </c>
      <c r="T260" s="11">
        <f t="shared" si="20"/>
        <v>1.6486141157200009</v>
      </c>
      <c r="U260" s="11">
        <f t="shared" si="21"/>
        <v>3.0411684694320016</v>
      </c>
    </row>
    <row r="261" spans="1:21">
      <c r="A261" s="9">
        <v>260</v>
      </c>
      <c r="B261" s="9" t="s">
        <v>302</v>
      </c>
      <c r="C261" s="7" t="s">
        <v>807</v>
      </c>
      <c r="D261" s="1" t="s">
        <v>30</v>
      </c>
      <c r="E261" s="12" t="s">
        <v>745</v>
      </c>
      <c r="F261" s="12" t="s">
        <v>749</v>
      </c>
      <c r="G261" s="3" t="s">
        <v>4</v>
      </c>
      <c r="H261" s="3" t="s">
        <v>31</v>
      </c>
      <c r="I261" s="11">
        <v>157.050499368</v>
      </c>
      <c r="J261" s="11">
        <v>256.37465154500001</v>
      </c>
      <c r="K261" s="14" t="s">
        <v>826</v>
      </c>
      <c r="L261" s="14">
        <v>57.13</v>
      </c>
      <c r="M261" s="14" t="s">
        <v>827</v>
      </c>
      <c r="N261" s="12">
        <v>32</v>
      </c>
      <c r="O261" s="14">
        <v>7.67</v>
      </c>
      <c r="P261" s="11">
        <f t="shared" si="18"/>
        <v>10.81100998736</v>
      </c>
      <c r="Q261" s="11">
        <v>10.81100998736</v>
      </c>
      <c r="R261" s="2">
        <v>14.32</v>
      </c>
      <c r="S261" s="13">
        <f t="shared" si="19"/>
        <v>9.5546059924160005</v>
      </c>
      <c r="T261" s="11">
        <f t="shared" si="20"/>
        <v>3.50899001264</v>
      </c>
      <c r="U261" s="11">
        <f t="shared" si="21"/>
        <v>4.7653940075839998</v>
      </c>
    </row>
    <row r="262" spans="1:21">
      <c r="A262" s="9">
        <v>261</v>
      </c>
      <c r="B262" s="9" t="s">
        <v>303</v>
      </c>
      <c r="C262" s="7" t="s">
        <v>807</v>
      </c>
      <c r="D262" s="1" t="s">
        <v>30</v>
      </c>
      <c r="E262" s="12" t="s">
        <v>750</v>
      </c>
      <c r="F262" s="12" t="s">
        <v>751</v>
      </c>
      <c r="G262" s="3" t="s">
        <v>4</v>
      </c>
      <c r="H262" s="3" t="s">
        <v>31</v>
      </c>
      <c r="I262" s="11">
        <v>106.919710006</v>
      </c>
      <c r="J262" s="11">
        <v>224.89903782799999</v>
      </c>
      <c r="K262" s="14" t="s">
        <v>826</v>
      </c>
      <c r="L262" s="14">
        <v>57.13</v>
      </c>
      <c r="M262" s="14" t="s">
        <v>827</v>
      </c>
      <c r="N262" s="12">
        <v>32</v>
      </c>
      <c r="O262" s="14">
        <v>7.67</v>
      </c>
      <c r="P262" s="11">
        <f t="shared" si="18"/>
        <v>9.8083942001200004</v>
      </c>
      <c r="Q262" s="11">
        <v>9.8083942001200004</v>
      </c>
      <c r="R262" s="2">
        <v>14.32</v>
      </c>
      <c r="S262" s="13">
        <f t="shared" si="19"/>
        <v>8.9530365200720006</v>
      </c>
      <c r="T262" s="11">
        <f t="shared" si="20"/>
        <v>4.5116057998799999</v>
      </c>
      <c r="U262" s="11">
        <f t="shared" si="21"/>
        <v>5.3669634799279997</v>
      </c>
    </row>
    <row r="263" spans="1:21">
      <c r="A263" s="9">
        <v>262</v>
      </c>
      <c r="B263" s="9" t="s">
        <v>304</v>
      </c>
      <c r="C263" s="7" t="s">
        <v>807</v>
      </c>
      <c r="D263" s="1" t="s">
        <v>30</v>
      </c>
      <c r="E263" s="12" t="s">
        <v>752</v>
      </c>
      <c r="F263" s="12" t="s">
        <v>753</v>
      </c>
      <c r="G263" s="3" t="s">
        <v>4</v>
      </c>
      <c r="H263" s="3" t="s">
        <v>31</v>
      </c>
      <c r="I263" s="11">
        <v>78.962782073599996</v>
      </c>
      <c r="J263" s="11">
        <v>209.44701744100001</v>
      </c>
      <c r="K263" s="14" t="s">
        <v>826</v>
      </c>
      <c r="L263" s="14">
        <v>57.13</v>
      </c>
      <c r="M263" s="14" t="s">
        <v>827</v>
      </c>
      <c r="N263" s="12">
        <v>32</v>
      </c>
      <c r="O263" s="14">
        <v>7.67</v>
      </c>
      <c r="P263" s="11">
        <f t="shared" si="18"/>
        <v>9.2492556414720006</v>
      </c>
      <c r="Q263" s="11">
        <v>9.2492556414720006</v>
      </c>
      <c r="R263" s="2">
        <v>15.54</v>
      </c>
      <c r="S263" s="13">
        <f t="shared" si="19"/>
        <v>8.6175533848832</v>
      </c>
      <c r="T263" s="11">
        <f t="shared" si="20"/>
        <v>6.2907443585279985</v>
      </c>
      <c r="U263" s="11">
        <f t="shared" si="21"/>
        <v>6.9224466151167992</v>
      </c>
    </row>
    <row r="264" spans="1:21">
      <c r="A264" s="9">
        <v>263</v>
      </c>
      <c r="B264" s="9" t="s">
        <v>305</v>
      </c>
      <c r="C264" s="7" t="s">
        <v>807</v>
      </c>
      <c r="D264" s="1" t="s">
        <v>30</v>
      </c>
      <c r="E264" s="12" t="s">
        <v>723</v>
      </c>
      <c r="F264" s="12" t="s">
        <v>754</v>
      </c>
      <c r="G264" s="3" t="s">
        <v>4</v>
      </c>
      <c r="H264" s="3" t="s">
        <v>31</v>
      </c>
      <c r="I264" s="11">
        <v>125.29037488500001</v>
      </c>
      <c r="J264" s="11">
        <v>233.176235631</v>
      </c>
      <c r="K264" s="14" t="s">
        <v>826</v>
      </c>
      <c r="L264" s="14">
        <v>57.13</v>
      </c>
      <c r="M264" s="14" t="s">
        <v>827</v>
      </c>
      <c r="N264" s="12">
        <v>32</v>
      </c>
      <c r="O264" s="14">
        <v>7.67</v>
      </c>
      <c r="P264" s="11">
        <f t="shared" si="18"/>
        <v>10.175807497699999</v>
      </c>
      <c r="Q264" s="11">
        <v>10.175807497699999</v>
      </c>
      <c r="R264" s="2">
        <v>15.24</v>
      </c>
      <c r="S264" s="13">
        <f t="shared" si="19"/>
        <v>9.1734844986200006</v>
      </c>
      <c r="T264" s="11">
        <f t="shared" si="20"/>
        <v>5.064192502300001</v>
      </c>
      <c r="U264" s="11">
        <f t="shared" si="21"/>
        <v>6.0665155013799996</v>
      </c>
    </row>
    <row r="265" spans="1:21">
      <c r="A265" s="9">
        <v>264</v>
      </c>
      <c r="B265" s="9" t="s">
        <v>306</v>
      </c>
      <c r="C265" s="7" t="s">
        <v>807</v>
      </c>
      <c r="D265" s="1" t="s">
        <v>25</v>
      </c>
      <c r="E265" s="12" t="s">
        <v>755</v>
      </c>
      <c r="F265" s="12" t="s">
        <v>756</v>
      </c>
      <c r="G265" s="3" t="s">
        <v>4</v>
      </c>
      <c r="H265" s="3" t="s">
        <v>56</v>
      </c>
      <c r="I265" s="11">
        <v>247.66724652900001</v>
      </c>
      <c r="J265" s="11">
        <v>336.10347361200002</v>
      </c>
      <c r="K265" s="14" t="s">
        <v>826</v>
      </c>
      <c r="L265" s="14">
        <v>57.13</v>
      </c>
      <c r="M265" s="14" t="s">
        <v>827</v>
      </c>
      <c r="N265" s="12">
        <v>32</v>
      </c>
      <c r="O265" s="14">
        <v>7.67</v>
      </c>
      <c r="P265" s="11">
        <f t="shared" si="18"/>
        <v>12.62334493058</v>
      </c>
      <c r="Q265" s="11">
        <v>12.62334493058</v>
      </c>
      <c r="R265" s="2">
        <v>18.59</v>
      </c>
      <c r="S265" s="13">
        <f t="shared" si="19"/>
        <v>10.642006958348</v>
      </c>
      <c r="T265" s="11">
        <f t="shared" si="20"/>
        <v>5.9666550694199998</v>
      </c>
      <c r="U265" s="11">
        <f t="shared" si="21"/>
        <v>7.9479930416519995</v>
      </c>
    </row>
    <row r="266" spans="1:21">
      <c r="A266" s="9">
        <v>265</v>
      </c>
      <c r="B266" s="9" t="s">
        <v>307</v>
      </c>
      <c r="C266" s="8" t="s">
        <v>85</v>
      </c>
      <c r="D266" s="1" t="s">
        <v>3</v>
      </c>
      <c r="E266" s="12" t="s">
        <v>757</v>
      </c>
      <c r="F266" s="12" t="s">
        <v>758</v>
      </c>
      <c r="G266" s="3" t="s">
        <v>4</v>
      </c>
      <c r="H266" s="3" t="s">
        <v>5</v>
      </c>
      <c r="I266" s="11">
        <v>1939.0241543699999</v>
      </c>
      <c r="J266" s="11">
        <v>2025.8352746800001</v>
      </c>
      <c r="K266" s="14" t="s">
        <v>826</v>
      </c>
      <c r="L266" s="14">
        <v>57.13</v>
      </c>
      <c r="M266" s="14" t="s">
        <v>827</v>
      </c>
      <c r="N266" s="12">
        <v>14</v>
      </c>
      <c r="O266" s="14">
        <v>12.11</v>
      </c>
      <c r="P266" s="11">
        <f t="shared" si="18"/>
        <v>50.8904830874</v>
      </c>
      <c r="Q266" s="11">
        <v>50.8904830874</v>
      </c>
      <c r="R266" s="2">
        <v>65.22</v>
      </c>
      <c r="S266" s="13">
        <f t="shared" si="19"/>
        <v>35.378289852439998</v>
      </c>
      <c r="T266" s="11">
        <f t="shared" si="20"/>
        <v>14.329516912599999</v>
      </c>
      <c r="U266" s="11">
        <f t="shared" si="21"/>
        <v>29.841710147560001</v>
      </c>
    </row>
    <row r="267" spans="1:21">
      <c r="A267" s="9">
        <v>266</v>
      </c>
      <c r="B267" s="9" t="s">
        <v>308</v>
      </c>
      <c r="C267" s="8" t="s">
        <v>85</v>
      </c>
      <c r="D267" s="1" t="s">
        <v>46</v>
      </c>
      <c r="E267" s="12" t="s">
        <v>636</v>
      </c>
      <c r="F267" s="12" t="s">
        <v>596</v>
      </c>
      <c r="G267" s="3" t="s">
        <v>4</v>
      </c>
      <c r="H267" s="3" t="s">
        <v>90</v>
      </c>
      <c r="I267" s="11">
        <v>588.478278671</v>
      </c>
      <c r="J267" s="11">
        <v>684.82356171900005</v>
      </c>
      <c r="K267" s="14" t="s">
        <v>826</v>
      </c>
      <c r="L267" s="14">
        <v>57.13</v>
      </c>
      <c r="M267" s="14" t="s">
        <v>827</v>
      </c>
      <c r="N267" s="12">
        <v>14</v>
      </c>
      <c r="O267" s="14">
        <v>12.11</v>
      </c>
      <c r="P267" s="11">
        <f t="shared" si="18"/>
        <v>23.879565573419999</v>
      </c>
      <c r="Q267" s="11">
        <v>23.879565573419999</v>
      </c>
      <c r="R267" s="2">
        <v>32.61</v>
      </c>
      <c r="S267" s="13">
        <f t="shared" si="19"/>
        <v>19.171739344052</v>
      </c>
      <c r="T267" s="11">
        <f t="shared" si="20"/>
        <v>8.7304344265800005</v>
      </c>
      <c r="U267" s="11">
        <f t="shared" si="21"/>
        <v>13.438260655948</v>
      </c>
    </row>
    <row r="268" spans="1:21">
      <c r="A268" s="9">
        <v>267</v>
      </c>
      <c r="B268" s="9" t="s">
        <v>309</v>
      </c>
      <c r="C268" s="8" t="s">
        <v>85</v>
      </c>
      <c r="D268" s="1" t="s">
        <v>74</v>
      </c>
      <c r="E268" s="12" t="s">
        <v>642</v>
      </c>
      <c r="F268" s="12" t="s">
        <v>759</v>
      </c>
      <c r="G268" s="3" t="s">
        <v>4</v>
      </c>
      <c r="H268" s="3" t="s">
        <v>175</v>
      </c>
      <c r="I268" s="11">
        <v>1196.90036272</v>
      </c>
      <c r="J268" s="11">
        <v>1286.52847931</v>
      </c>
      <c r="K268" s="14" t="s">
        <v>826</v>
      </c>
      <c r="L268" s="14">
        <v>57.13</v>
      </c>
      <c r="M268" s="14" t="s">
        <v>827</v>
      </c>
      <c r="N268" s="12">
        <v>14</v>
      </c>
      <c r="O268" s="14">
        <v>12.11</v>
      </c>
      <c r="P268" s="11">
        <f t="shared" si="18"/>
        <v>36.048007254399998</v>
      </c>
      <c r="Q268" s="11">
        <v>36.048007254399998</v>
      </c>
      <c r="R268" s="2">
        <v>37.79</v>
      </c>
      <c r="S268" s="13">
        <f t="shared" si="19"/>
        <v>26.472804352639997</v>
      </c>
      <c r="T268" s="11">
        <f t="shared" si="20"/>
        <v>1.7419927456000011</v>
      </c>
      <c r="U268" s="11">
        <f t="shared" si="21"/>
        <v>11.317195647360002</v>
      </c>
    </row>
    <row r="269" spans="1:21">
      <c r="A269" s="9">
        <v>268</v>
      </c>
      <c r="B269" s="9" t="s">
        <v>310</v>
      </c>
      <c r="C269" s="8" t="s">
        <v>85</v>
      </c>
      <c r="D269" s="1" t="s">
        <v>3</v>
      </c>
      <c r="E269" s="12" t="s">
        <v>760</v>
      </c>
      <c r="F269" s="12" t="s">
        <v>761</v>
      </c>
      <c r="G269" s="3" t="s">
        <v>4</v>
      </c>
      <c r="H269" s="3" t="s">
        <v>5</v>
      </c>
      <c r="I269" s="11">
        <v>1176.9322717699999</v>
      </c>
      <c r="J269" s="11">
        <v>1266.2075426700001</v>
      </c>
      <c r="K269" s="14" t="s">
        <v>826</v>
      </c>
      <c r="L269" s="14">
        <v>57.13</v>
      </c>
      <c r="M269" s="14" t="s">
        <v>827</v>
      </c>
      <c r="N269" s="12">
        <v>14</v>
      </c>
      <c r="O269" s="14">
        <v>12.11</v>
      </c>
      <c r="P269" s="11">
        <f t="shared" si="18"/>
        <v>35.648645435399999</v>
      </c>
      <c r="Q269" s="11">
        <v>35.648645435399999</v>
      </c>
      <c r="R269" s="2">
        <v>39.92</v>
      </c>
      <c r="S269" s="13">
        <f t="shared" si="19"/>
        <v>26.233187261239998</v>
      </c>
      <c r="T269" s="11">
        <f t="shared" si="20"/>
        <v>4.2713545646000028</v>
      </c>
      <c r="U269" s="11">
        <f t="shared" si="21"/>
        <v>13.686812738760004</v>
      </c>
    </row>
    <row r="270" spans="1:21">
      <c r="A270" s="9">
        <v>269</v>
      </c>
      <c r="B270" s="9" t="s">
        <v>311</v>
      </c>
      <c r="C270" s="8" t="s">
        <v>85</v>
      </c>
      <c r="D270" s="1" t="s">
        <v>74</v>
      </c>
      <c r="E270" s="12" t="s">
        <v>762</v>
      </c>
      <c r="F270" s="12" t="s">
        <v>763</v>
      </c>
      <c r="G270" s="3" t="s">
        <v>4</v>
      </c>
      <c r="H270" s="3" t="s">
        <v>175</v>
      </c>
      <c r="I270" s="11">
        <v>1105.62058462</v>
      </c>
      <c r="J270" s="11">
        <v>1195.1281804499999</v>
      </c>
      <c r="K270" s="14" t="s">
        <v>826</v>
      </c>
      <c r="L270" s="14">
        <v>57.13</v>
      </c>
      <c r="M270" s="14" t="s">
        <v>827</v>
      </c>
      <c r="N270" s="12">
        <v>14</v>
      </c>
      <c r="O270" s="14">
        <v>12.11</v>
      </c>
      <c r="P270" s="11">
        <f t="shared" si="18"/>
        <v>34.222411692400001</v>
      </c>
      <c r="Q270" s="11">
        <v>34.222411692400001</v>
      </c>
      <c r="R270" s="2">
        <v>42.97</v>
      </c>
      <c r="S270" s="13">
        <f t="shared" si="19"/>
        <v>25.377447015439998</v>
      </c>
      <c r="T270" s="11">
        <f t="shared" si="20"/>
        <v>8.7475883075999974</v>
      </c>
      <c r="U270" s="11">
        <f t="shared" si="21"/>
        <v>17.592552984560001</v>
      </c>
    </row>
    <row r="271" spans="1:21">
      <c r="A271" s="9">
        <v>270</v>
      </c>
      <c r="B271" s="9" t="s">
        <v>312</v>
      </c>
      <c r="C271" s="8" t="s">
        <v>85</v>
      </c>
      <c r="D271" s="1" t="s">
        <v>3</v>
      </c>
      <c r="E271" s="12" t="s">
        <v>764</v>
      </c>
      <c r="F271" s="12" t="s">
        <v>765</v>
      </c>
      <c r="G271" s="3" t="s">
        <v>4</v>
      </c>
      <c r="H271" s="3" t="s">
        <v>5</v>
      </c>
      <c r="I271" s="11">
        <v>1032.8522737000001</v>
      </c>
      <c r="J271" s="11">
        <v>1121.67557769</v>
      </c>
      <c r="K271" s="14" t="s">
        <v>826</v>
      </c>
      <c r="L271" s="14">
        <v>57.13</v>
      </c>
      <c r="M271" s="14" t="s">
        <v>827</v>
      </c>
      <c r="N271" s="12">
        <v>14</v>
      </c>
      <c r="O271" s="14">
        <v>12.11</v>
      </c>
      <c r="P271" s="11">
        <f t="shared" si="18"/>
        <v>32.767045474</v>
      </c>
      <c r="Q271" s="11">
        <v>32.767045474</v>
      </c>
      <c r="R271" s="2">
        <v>35.659999999999997</v>
      </c>
      <c r="S271" s="13">
        <f t="shared" si="19"/>
        <v>24.504227284400002</v>
      </c>
      <c r="T271" s="11">
        <f t="shared" si="20"/>
        <v>2.8929545259999969</v>
      </c>
      <c r="U271" s="11">
        <f t="shared" si="21"/>
        <v>11.155772715599994</v>
      </c>
    </row>
    <row r="272" spans="1:21">
      <c r="A272" s="9">
        <v>271</v>
      </c>
      <c r="B272" s="9" t="s">
        <v>313</v>
      </c>
      <c r="C272" s="8" t="s">
        <v>85</v>
      </c>
      <c r="D272" s="1" t="s">
        <v>3</v>
      </c>
      <c r="E272" s="12" t="s">
        <v>673</v>
      </c>
      <c r="F272" s="12" t="s">
        <v>766</v>
      </c>
      <c r="G272" s="3" t="s">
        <v>4</v>
      </c>
      <c r="H272" s="3" t="s">
        <v>27</v>
      </c>
      <c r="I272" s="11">
        <v>128.78678737199999</v>
      </c>
      <c r="J272" s="11">
        <v>256.19862218700001</v>
      </c>
      <c r="K272" s="14" t="s">
        <v>826</v>
      </c>
      <c r="L272" s="14">
        <v>57.13</v>
      </c>
      <c r="M272" s="14" t="s">
        <v>827</v>
      </c>
      <c r="N272" s="12">
        <v>14</v>
      </c>
      <c r="O272" s="14">
        <v>12.11</v>
      </c>
      <c r="P272" s="11">
        <f t="shared" si="18"/>
        <v>14.685735747439999</v>
      </c>
      <c r="Q272" s="11">
        <v>14.685735747439999</v>
      </c>
      <c r="R272" s="2">
        <v>20.72</v>
      </c>
      <c r="S272" s="13">
        <f t="shared" si="19"/>
        <v>13.655441448464</v>
      </c>
      <c r="T272" s="11">
        <f t="shared" si="20"/>
        <v>6.0342642525599999</v>
      </c>
      <c r="U272" s="11">
        <f t="shared" si="21"/>
        <v>7.064558551535999</v>
      </c>
    </row>
    <row r="273" spans="1:21">
      <c r="A273" s="9">
        <v>272</v>
      </c>
      <c r="B273" s="9" t="s">
        <v>314</v>
      </c>
      <c r="C273" s="8" t="s">
        <v>85</v>
      </c>
      <c r="D273" s="1" t="s">
        <v>46</v>
      </c>
      <c r="E273" s="12" t="s">
        <v>767</v>
      </c>
      <c r="F273" s="12" t="s">
        <v>592</v>
      </c>
      <c r="G273" s="3" t="s">
        <v>4</v>
      </c>
      <c r="H273" s="3" t="s">
        <v>90</v>
      </c>
      <c r="I273" s="11">
        <v>777.27581067300002</v>
      </c>
      <c r="J273" s="11">
        <v>871.79218087200002</v>
      </c>
      <c r="K273" s="14" t="s">
        <v>826</v>
      </c>
      <c r="L273" s="14">
        <v>57.13</v>
      </c>
      <c r="M273" s="14" t="s">
        <v>827</v>
      </c>
      <c r="N273" s="12">
        <v>14</v>
      </c>
      <c r="O273" s="14">
        <v>12.11</v>
      </c>
      <c r="P273" s="11">
        <f t="shared" si="18"/>
        <v>27.65551621346</v>
      </c>
      <c r="Q273" s="11">
        <v>27.65551621346</v>
      </c>
      <c r="R273" s="2">
        <v>38.4</v>
      </c>
      <c r="S273" s="13">
        <f t="shared" si="19"/>
        <v>21.437309728076002</v>
      </c>
      <c r="T273" s="11">
        <f t="shared" si="20"/>
        <v>10.744483786539998</v>
      </c>
      <c r="U273" s="11">
        <f t="shared" si="21"/>
        <v>16.962690271923996</v>
      </c>
    </row>
    <row r="274" spans="1:21">
      <c r="A274" s="9">
        <v>273</v>
      </c>
      <c r="B274" s="9" t="s">
        <v>315</v>
      </c>
      <c r="C274" s="8" t="s">
        <v>85</v>
      </c>
      <c r="D274" s="1" t="s">
        <v>3</v>
      </c>
      <c r="E274" s="12" t="s">
        <v>768</v>
      </c>
      <c r="F274" s="12" t="s">
        <v>769</v>
      </c>
      <c r="G274" s="3" t="s">
        <v>4</v>
      </c>
      <c r="H274" s="3" t="s">
        <v>5</v>
      </c>
      <c r="I274" s="11">
        <v>1202.7592562499999</v>
      </c>
      <c r="J274" s="11">
        <v>1295.1390825999999</v>
      </c>
      <c r="K274" s="14" t="s">
        <v>826</v>
      </c>
      <c r="L274" s="14">
        <v>57.13</v>
      </c>
      <c r="M274" s="14" t="s">
        <v>827</v>
      </c>
      <c r="N274" s="12">
        <v>14</v>
      </c>
      <c r="O274" s="14">
        <v>12.11</v>
      </c>
      <c r="P274" s="11">
        <f t="shared" si="18"/>
        <v>36.165185124999994</v>
      </c>
      <c r="Q274" s="11">
        <v>36.165185124999994</v>
      </c>
      <c r="R274" s="2">
        <v>53.34</v>
      </c>
      <c r="S274" s="13">
        <f t="shared" si="19"/>
        <v>26.543111074999999</v>
      </c>
      <c r="T274" s="11">
        <f t="shared" si="20"/>
        <v>17.17481487500001</v>
      </c>
      <c r="U274" s="11">
        <f t="shared" si="21"/>
        <v>26.796888925000005</v>
      </c>
    </row>
    <row r="275" spans="1:21">
      <c r="A275" s="9">
        <v>274</v>
      </c>
      <c r="B275" s="9" t="s">
        <v>316</v>
      </c>
      <c r="C275" s="8" t="s">
        <v>85</v>
      </c>
      <c r="D275" s="1" t="s">
        <v>30</v>
      </c>
      <c r="E275" s="12" t="s">
        <v>770</v>
      </c>
      <c r="F275" s="12" t="s">
        <v>634</v>
      </c>
      <c r="G275" s="3" t="s">
        <v>4</v>
      </c>
      <c r="H275" s="3" t="s">
        <v>31</v>
      </c>
      <c r="I275" s="11">
        <v>356.02550747499998</v>
      </c>
      <c r="J275" s="11">
        <v>459.33448541500002</v>
      </c>
      <c r="K275" s="14" t="s">
        <v>826</v>
      </c>
      <c r="L275" s="14">
        <v>57.13</v>
      </c>
      <c r="M275" s="14" t="s">
        <v>827</v>
      </c>
      <c r="N275" s="12">
        <v>14</v>
      </c>
      <c r="O275" s="14">
        <v>12.11</v>
      </c>
      <c r="P275" s="11">
        <f t="shared" si="18"/>
        <v>19.230510149499999</v>
      </c>
      <c r="Q275" s="11">
        <v>19.230510149499999</v>
      </c>
      <c r="R275" s="2">
        <v>21.33</v>
      </c>
      <c r="S275" s="13">
        <f t="shared" si="19"/>
        <v>16.382306089699998</v>
      </c>
      <c r="T275" s="11">
        <f t="shared" si="20"/>
        <v>2.0994898504999995</v>
      </c>
      <c r="U275" s="11">
        <f t="shared" si="21"/>
        <v>4.9476939102999999</v>
      </c>
    </row>
    <row r="276" spans="1:21">
      <c r="A276" s="9">
        <v>275</v>
      </c>
      <c r="B276" s="9" t="s">
        <v>317</v>
      </c>
      <c r="C276" s="8" t="s">
        <v>85</v>
      </c>
      <c r="D276" s="1" t="s">
        <v>117</v>
      </c>
      <c r="E276" s="12" t="s">
        <v>597</v>
      </c>
      <c r="F276" s="12" t="s">
        <v>771</v>
      </c>
      <c r="G276" s="3" t="s">
        <v>4</v>
      </c>
      <c r="H276" s="3" t="s">
        <v>194</v>
      </c>
      <c r="I276" s="11">
        <v>33.9148961183</v>
      </c>
      <c r="J276" s="11">
        <v>162.000198391</v>
      </c>
      <c r="K276" s="14" t="s">
        <v>826</v>
      </c>
      <c r="L276" s="14">
        <v>57.13</v>
      </c>
      <c r="M276" s="14" t="s">
        <v>827</v>
      </c>
      <c r="N276" s="12">
        <v>14</v>
      </c>
      <c r="O276" s="14">
        <v>12.11</v>
      </c>
      <c r="P276" s="11">
        <f t="shared" si="18"/>
        <v>12.788297922365999</v>
      </c>
      <c r="Q276" s="11">
        <v>12.788297922365999</v>
      </c>
      <c r="R276" s="2">
        <v>16.760000000000002</v>
      </c>
      <c r="S276" s="13">
        <f t="shared" si="19"/>
        <v>12.516978753419599</v>
      </c>
      <c r="T276" s="11">
        <f t="shared" si="20"/>
        <v>3.9717020776340028</v>
      </c>
      <c r="U276" s="11">
        <f t="shared" si="21"/>
        <v>4.2430212465804029</v>
      </c>
    </row>
    <row r="277" spans="1:21">
      <c r="A277" s="9">
        <v>276</v>
      </c>
      <c r="B277" s="9" t="s">
        <v>318</v>
      </c>
      <c r="C277" s="8" t="s">
        <v>85</v>
      </c>
      <c r="D277" s="1" t="s">
        <v>319</v>
      </c>
      <c r="E277" s="12" t="s">
        <v>772</v>
      </c>
      <c r="F277" s="12" t="s">
        <v>773</v>
      </c>
      <c r="G277" s="3" t="s">
        <v>4</v>
      </c>
      <c r="H277" s="3" t="s">
        <v>320</v>
      </c>
      <c r="I277" s="11">
        <v>60.170218098799999</v>
      </c>
      <c r="J277" s="11">
        <v>142.69215750999999</v>
      </c>
      <c r="K277" s="14" t="s">
        <v>826</v>
      </c>
      <c r="L277" s="14">
        <v>57.13</v>
      </c>
      <c r="M277" s="14" t="s">
        <v>827</v>
      </c>
      <c r="N277" s="12">
        <v>14</v>
      </c>
      <c r="O277" s="14">
        <v>12.11</v>
      </c>
      <c r="P277" s="11">
        <f t="shared" si="18"/>
        <v>13.313404361976</v>
      </c>
      <c r="Q277" s="11">
        <v>13.313404361976</v>
      </c>
      <c r="R277" s="2">
        <v>12.8</v>
      </c>
      <c r="S277" s="13">
        <f t="shared" si="19"/>
        <v>12.8320426171856</v>
      </c>
      <c r="T277" s="11" t="s">
        <v>828</v>
      </c>
      <c r="U277" s="11" t="s">
        <v>828</v>
      </c>
    </row>
    <row r="278" spans="1:21">
      <c r="A278" s="9">
        <v>277</v>
      </c>
      <c r="B278" s="9" t="s">
        <v>321</v>
      </c>
      <c r="C278" s="8" t="s">
        <v>85</v>
      </c>
      <c r="D278" s="1" t="s">
        <v>46</v>
      </c>
      <c r="E278" s="12" t="s">
        <v>774</v>
      </c>
      <c r="F278" s="12" t="s">
        <v>775</v>
      </c>
      <c r="G278" s="3" t="s">
        <v>4</v>
      </c>
      <c r="H278" s="3" t="s">
        <v>105</v>
      </c>
      <c r="I278" s="11">
        <v>96.395654535000006</v>
      </c>
      <c r="J278" s="11">
        <v>161.48262757399999</v>
      </c>
      <c r="K278" s="14" t="s">
        <v>826</v>
      </c>
      <c r="L278" s="14">
        <v>57.13</v>
      </c>
      <c r="M278" s="14" t="s">
        <v>827</v>
      </c>
      <c r="N278" s="12">
        <v>14</v>
      </c>
      <c r="O278" s="14">
        <v>12.11</v>
      </c>
      <c r="P278" s="11">
        <f t="shared" si="18"/>
        <v>14.0379130907</v>
      </c>
      <c r="Q278" s="11">
        <v>14.0379130907</v>
      </c>
      <c r="R278" s="2">
        <v>15.84</v>
      </c>
      <c r="S278" s="13">
        <f t="shared" si="19"/>
        <v>13.26674785442</v>
      </c>
      <c r="T278" s="11">
        <f t="shared" si="20"/>
        <v>1.8020869092999998</v>
      </c>
      <c r="U278" s="11">
        <f t="shared" si="21"/>
        <v>2.5732521455799997</v>
      </c>
    </row>
    <row r="279" spans="1:21">
      <c r="A279" s="9">
        <v>278</v>
      </c>
      <c r="B279" s="9" t="s">
        <v>322</v>
      </c>
      <c r="C279" s="8" t="s">
        <v>85</v>
      </c>
      <c r="D279" s="1" t="s">
        <v>3</v>
      </c>
      <c r="E279" s="12" t="s">
        <v>774</v>
      </c>
      <c r="F279" s="12" t="s">
        <v>776</v>
      </c>
      <c r="G279" s="3" t="s">
        <v>4</v>
      </c>
      <c r="H279" s="3" t="s">
        <v>5</v>
      </c>
      <c r="I279" s="11">
        <v>91.607499691499996</v>
      </c>
      <c r="J279" s="11">
        <v>166.25355864799999</v>
      </c>
      <c r="K279" s="14" t="s">
        <v>826</v>
      </c>
      <c r="L279" s="14">
        <v>57.13</v>
      </c>
      <c r="M279" s="14" t="s">
        <v>827</v>
      </c>
      <c r="N279" s="12">
        <v>14</v>
      </c>
      <c r="O279" s="14">
        <v>12.11</v>
      </c>
      <c r="P279" s="11">
        <f t="shared" si="18"/>
        <v>13.94214999383</v>
      </c>
      <c r="Q279" s="11">
        <v>13.94214999383</v>
      </c>
      <c r="R279" s="2">
        <v>15.84</v>
      </c>
      <c r="S279" s="13">
        <f t="shared" si="19"/>
        <v>13.209289996297999</v>
      </c>
      <c r="T279" s="11">
        <f t="shared" si="20"/>
        <v>1.8978500061699997</v>
      </c>
      <c r="U279" s="11">
        <f t="shared" si="21"/>
        <v>2.630710003702001</v>
      </c>
    </row>
    <row r="280" spans="1:21">
      <c r="A280" s="9">
        <v>279</v>
      </c>
      <c r="B280" s="9" t="s">
        <v>323</v>
      </c>
      <c r="C280" s="8" t="s">
        <v>85</v>
      </c>
      <c r="D280" s="1" t="s">
        <v>3</v>
      </c>
      <c r="E280" s="12" t="s">
        <v>777</v>
      </c>
      <c r="F280" s="12" t="s">
        <v>694</v>
      </c>
      <c r="G280" s="3" t="s">
        <v>4</v>
      </c>
      <c r="H280" s="3" t="s">
        <v>5</v>
      </c>
      <c r="I280" s="11">
        <v>84.800763522400004</v>
      </c>
      <c r="J280" s="11">
        <v>152.81066888199999</v>
      </c>
      <c r="K280" s="14" t="s">
        <v>826</v>
      </c>
      <c r="L280" s="14">
        <v>57.13</v>
      </c>
      <c r="M280" s="14" t="s">
        <v>827</v>
      </c>
      <c r="N280" s="12">
        <v>14</v>
      </c>
      <c r="O280" s="14">
        <v>12.11</v>
      </c>
      <c r="P280" s="11">
        <f t="shared" si="18"/>
        <v>13.806015270448</v>
      </c>
      <c r="Q280" s="11">
        <v>13.806015270448</v>
      </c>
      <c r="R280" s="2">
        <v>16.760000000000002</v>
      </c>
      <c r="S280" s="13">
        <f t="shared" si="19"/>
        <v>13.127609162268799</v>
      </c>
      <c r="T280" s="11">
        <f t="shared" si="20"/>
        <v>2.9539847295520012</v>
      </c>
      <c r="U280" s="11">
        <f t="shared" si="21"/>
        <v>3.6323908377312026</v>
      </c>
    </row>
    <row r="281" spans="1:21">
      <c r="A281" s="9">
        <v>280</v>
      </c>
      <c r="B281" s="9" t="s">
        <v>324</v>
      </c>
      <c r="C281" s="8" t="s">
        <v>85</v>
      </c>
      <c r="D281" s="1" t="s">
        <v>3</v>
      </c>
      <c r="E281" s="12" t="s">
        <v>778</v>
      </c>
      <c r="F281" s="12" t="s">
        <v>705</v>
      </c>
      <c r="G281" s="3" t="s">
        <v>4</v>
      </c>
      <c r="H281" s="3" t="s">
        <v>5</v>
      </c>
      <c r="I281" s="11">
        <v>96.774991723400007</v>
      </c>
      <c r="J281" s="11">
        <v>147.582075632</v>
      </c>
      <c r="K281" s="14" t="s">
        <v>826</v>
      </c>
      <c r="L281" s="14">
        <v>57.13</v>
      </c>
      <c r="M281" s="14" t="s">
        <v>827</v>
      </c>
      <c r="N281" s="12">
        <v>14</v>
      </c>
      <c r="O281" s="14">
        <v>12.11</v>
      </c>
      <c r="P281" s="11">
        <f t="shared" si="18"/>
        <v>14.045499834468</v>
      </c>
      <c r="Q281" s="11">
        <v>14.045499834468</v>
      </c>
      <c r="R281" s="2">
        <v>14.63</v>
      </c>
      <c r="S281" s="13">
        <f t="shared" si="19"/>
        <v>13.2712999006808</v>
      </c>
      <c r="T281" s="11">
        <f t="shared" si="20"/>
        <v>0.58450016553200079</v>
      </c>
      <c r="U281" s="11">
        <f t="shared" si="21"/>
        <v>1.3587000993192007</v>
      </c>
    </row>
    <row r="282" spans="1:21">
      <c r="A282" s="9">
        <v>281</v>
      </c>
      <c r="B282" s="9" t="s">
        <v>325</v>
      </c>
      <c r="C282" s="8" t="s">
        <v>85</v>
      </c>
      <c r="D282" s="1" t="s">
        <v>3</v>
      </c>
      <c r="E282" s="12" t="s">
        <v>779</v>
      </c>
      <c r="F282" s="12" t="s">
        <v>780</v>
      </c>
      <c r="G282" s="3" t="s">
        <v>4</v>
      </c>
      <c r="H282" s="3" t="s">
        <v>5</v>
      </c>
      <c r="I282" s="11">
        <v>45.870798693600001</v>
      </c>
      <c r="J282" s="11">
        <v>141.55144217</v>
      </c>
      <c r="K282" s="14" t="s">
        <v>826</v>
      </c>
      <c r="L282" s="14">
        <v>57.13</v>
      </c>
      <c r="M282" s="14" t="s">
        <v>827</v>
      </c>
      <c r="N282" s="12">
        <v>14</v>
      </c>
      <c r="O282" s="14">
        <v>12.11</v>
      </c>
      <c r="P282" s="11">
        <f t="shared" si="18"/>
        <v>13.027415973871999</v>
      </c>
      <c r="Q282" s="11">
        <v>13.027415973871999</v>
      </c>
      <c r="R282" s="2">
        <v>17.059999999999999</v>
      </c>
      <c r="S282" s="13">
        <f t="shared" si="19"/>
        <v>12.660449584323199</v>
      </c>
      <c r="T282" s="11">
        <f t="shared" si="20"/>
        <v>4.0325840261279993</v>
      </c>
      <c r="U282" s="11">
        <f t="shared" si="21"/>
        <v>4.3995504156767993</v>
      </c>
    </row>
    <row r="283" spans="1:21">
      <c r="A283" s="9">
        <v>282</v>
      </c>
      <c r="B283" s="9" t="s">
        <v>326</v>
      </c>
      <c r="C283" s="8" t="s">
        <v>85</v>
      </c>
      <c r="D283" s="1" t="s">
        <v>3</v>
      </c>
      <c r="E283" s="12" t="s">
        <v>781</v>
      </c>
      <c r="F283" s="12" t="s">
        <v>672</v>
      </c>
      <c r="G283" s="3" t="s">
        <v>4</v>
      </c>
      <c r="H283" s="3" t="s">
        <v>27</v>
      </c>
      <c r="I283" s="11">
        <v>247.02893774200001</v>
      </c>
      <c r="J283" s="11">
        <v>357.86116332</v>
      </c>
      <c r="K283" s="14" t="s">
        <v>826</v>
      </c>
      <c r="L283" s="14">
        <v>57.13</v>
      </c>
      <c r="M283" s="14" t="s">
        <v>827</v>
      </c>
      <c r="N283" s="12">
        <v>14</v>
      </c>
      <c r="O283" s="14">
        <v>12.11</v>
      </c>
      <c r="P283" s="11">
        <f t="shared" si="18"/>
        <v>17.05057875484</v>
      </c>
      <c r="Q283" s="11">
        <v>17.05057875484</v>
      </c>
      <c r="R283" s="2">
        <v>19.809999999999999</v>
      </c>
      <c r="S283" s="13">
        <f t="shared" si="19"/>
        <v>15.074347252903999</v>
      </c>
      <c r="T283" s="11">
        <f t="shared" si="20"/>
        <v>2.7594212451599986</v>
      </c>
      <c r="U283" s="11">
        <f t="shared" si="21"/>
        <v>4.7356527470959993</v>
      </c>
    </row>
    <row r="284" spans="1:21">
      <c r="A284" s="9">
        <v>283</v>
      </c>
      <c r="B284" s="9" t="s">
        <v>327</v>
      </c>
      <c r="C284" s="8" t="s">
        <v>85</v>
      </c>
      <c r="D284" s="1" t="s">
        <v>3</v>
      </c>
      <c r="E284" s="12" t="s">
        <v>782</v>
      </c>
      <c r="F284" s="12" t="s">
        <v>783</v>
      </c>
      <c r="G284" s="3" t="s">
        <v>4</v>
      </c>
      <c r="H284" s="3" t="s">
        <v>27</v>
      </c>
      <c r="I284" s="11">
        <v>117.693595516</v>
      </c>
      <c r="J284" s="11">
        <v>253.47879467800001</v>
      </c>
      <c r="K284" s="14" t="s">
        <v>826</v>
      </c>
      <c r="L284" s="14">
        <v>57.13</v>
      </c>
      <c r="M284" s="14" t="s">
        <v>827</v>
      </c>
      <c r="N284" s="12">
        <v>14</v>
      </c>
      <c r="O284" s="14">
        <v>12.11</v>
      </c>
      <c r="P284" s="11">
        <f t="shared" si="18"/>
        <v>14.46387191032</v>
      </c>
      <c r="Q284" s="11">
        <v>14.46387191032</v>
      </c>
      <c r="R284" s="2">
        <v>19.809999999999999</v>
      </c>
      <c r="S284" s="13">
        <f t="shared" si="19"/>
        <v>13.522323146191999</v>
      </c>
      <c r="T284" s="11">
        <f t="shared" si="20"/>
        <v>5.3461280896799988</v>
      </c>
      <c r="U284" s="11">
        <f t="shared" si="21"/>
        <v>6.2876768538079997</v>
      </c>
    </row>
    <row r="285" spans="1:21">
      <c r="A285" s="9">
        <v>284</v>
      </c>
      <c r="B285" s="9" t="s">
        <v>328</v>
      </c>
      <c r="C285" s="8" t="s">
        <v>85</v>
      </c>
      <c r="D285" s="1" t="s">
        <v>3</v>
      </c>
      <c r="E285" s="12" t="s">
        <v>784</v>
      </c>
      <c r="F285" s="12" t="s">
        <v>785</v>
      </c>
      <c r="G285" s="3" t="s">
        <v>4</v>
      </c>
      <c r="H285" s="3" t="s">
        <v>27</v>
      </c>
      <c r="I285" s="11">
        <v>113.83324837799999</v>
      </c>
      <c r="J285" s="11">
        <v>243.85018111599999</v>
      </c>
      <c r="K285" s="14" t="s">
        <v>826</v>
      </c>
      <c r="L285" s="14">
        <v>57.13</v>
      </c>
      <c r="M285" s="14" t="s">
        <v>827</v>
      </c>
      <c r="N285" s="12">
        <v>14</v>
      </c>
      <c r="O285" s="14">
        <v>12.11</v>
      </c>
      <c r="P285" s="11">
        <f t="shared" si="18"/>
        <v>14.38666496756</v>
      </c>
      <c r="Q285" s="11">
        <v>14.38666496756</v>
      </c>
      <c r="R285" s="2">
        <v>18.28</v>
      </c>
      <c r="S285" s="13">
        <f t="shared" si="19"/>
        <v>13.475998980536</v>
      </c>
      <c r="T285" s="11">
        <f t="shared" si="20"/>
        <v>3.8933350324400013</v>
      </c>
      <c r="U285" s="11">
        <f t="shared" si="21"/>
        <v>4.8040010194640015</v>
      </c>
    </row>
    <row r="286" spans="1:21">
      <c r="A286" s="9">
        <v>285</v>
      </c>
      <c r="B286" s="9" t="s">
        <v>329</v>
      </c>
      <c r="C286" s="8" t="s">
        <v>85</v>
      </c>
      <c r="D286" s="1" t="s">
        <v>30</v>
      </c>
      <c r="E286" s="12" t="s">
        <v>666</v>
      </c>
      <c r="F286" s="12" t="s">
        <v>703</v>
      </c>
      <c r="G286" s="3" t="s">
        <v>4</v>
      </c>
      <c r="H286" s="3" t="s">
        <v>31</v>
      </c>
      <c r="I286" s="11">
        <v>285.59371091399998</v>
      </c>
      <c r="J286" s="11">
        <v>398.78026627399998</v>
      </c>
      <c r="K286" s="14" t="s">
        <v>826</v>
      </c>
      <c r="L286" s="14">
        <v>57.13</v>
      </c>
      <c r="M286" s="14" t="s">
        <v>827</v>
      </c>
      <c r="N286" s="12">
        <v>14</v>
      </c>
      <c r="O286" s="14">
        <v>12.11</v>
      </c>
      <c r="P286" s="11">
        <f t="shared" si="18"/>
        <v>17.821874218280001</v>
      </c>
      <c r="Q286" s="11">
        <v>17.821874218280001</v>
      </c>
      <c r="R286" s="2">
        <v>21.94</v>
      </c>
      <c r="S286" s="13">
        <f t="shared" si="19"/>
        <v>15.537124530967999</v>
      </c>
      <c r="T286" s="11">
        <f t="shared" si="20"/>
        <v>4.1181257817199999</v>
      </c>
      <c r="U286" s="11">
        <f t="shared" si="21"/>
        <v>6.4028754690320024</v>
      </c>
    </row>
    <row r="287" spans="1:21">
      <c r="A287" s="9">
        <v>286</v>
      </c>
      <c r="B287" s="9" t="s">
        <v>330</v>
      </c>
      <c r="C287" s="8" t="s">
        <v>85</v>
      </c>
      <c r="D287" s="1" t="s">
        <v>74</v>
      </c>
      <c r="E287" s="12" t="s">
        <v>786</v>
      </c>
      <c r="F287" s="12" t="s">
        <v>787</v>
      </c>
      <c r="G287" s="3" t="s">
        <v>4</v>
      </c>
      <c r="H287" s="3" t="s">
        <v>5</v>
      </c>
      <c r="I287" s="11">
        <v>1877.50103537</v>
      </c>
      <c r="J287" s="11">
        <v>1965.50952929</v>
      </c>
      <c r="K287" s="14" t="s">
        <v>826</v>
      </c>
      <c r="L287" s="14">
        <v>57.13</v>
      </c>
      <c r="M287" s="14" t="s">
        <v>827</v>
      </c>
      <c r="N287" s="12">
        <v>14</v>
      </c>
      <c r="O287" s="14">
        <v>12.11</v>
      </c>
      <c r="P287" s="11">
        <f t="shared" si="18"/>
        <v>49.660020707400001</v>
      </c>
      <c r="Q287" s="11">
        <v>49.660020707400001</v>
      </c>
      <c r="R287" s="2">
        <v>59.74</v>
      </c>
      <c r="S287" s="13">
        <f t="shared" si="19"/>
        <v>34.640012424440002</v>
      </c>
      <c r="T287" s="11">
        <f t="shared" si="20"/>
        <v>10.079979292600001</v>
      </c>
      <c r="U287" s="11">
        <f t="shared" si="21"/>
        <v>25.09998757556</v>
      </c>
    </row>
    <row r="288" spans="1:21">
      <c r="A288" s="9">
        <v>287</v>
      </c>
      <c r="B288" s="9" t="s">
        <v>331</v>
      </c>
      <c r="C288" s="8" t="s">
        <v>85</v>
      </c>
      <c r="D288" s="1" t="s">
        <v>25</v>
      </c>
      <c r="E288" s="12" t="s">
        <v>788</v>
      </c>
      <c r="F288" s="12" t="s">
        <v>789</v>
      </c>
      <c r="G288" s="3" t="s">
        <v>4</v>
      </c>
      <c r="H288" s="3" t="s">
        <v>5</v>
      </c>
      <c r="I288" s="11">
        <v>596.15056311000001</v>
      </c>
      <c r="J288" s="11">
        <v>695.26906845200006</v>
      </c>
      <c r="K288" s="14" t="s">
        <v>826</v>
      </c>
      <c r="L288" s="14">
        <v>57.13</v>
      </c>
      <c r="M288" s="14" t="s">
        <v>827</v>
      </c>
      <c r="N288" s="12">
        <v>14</v>
      </c>
      <c r="O288" s="14">
        <v>12.11</v>
      </c>
      <c r="P288" s="11">
        <f t="shared" si="18"/>
        <v>24.033011262199999</v>
      </c>
      <c r="Q288" s="11">
        <v>24.033011262199999</v>
      </c>
      <c r="R288" s="2">
        <v>30.48</v>
      </c>
      <c r="S288" s="13">
        <f t="shared" si="19"/>
        <v>19.263806757319998</v>
      </c>
      <c r="T288" s="11">
        <f t="shared" si="20"/>
        <v>6.4469887378000017</v>
      </c>
      <c r="U288" s="11">
        <f t="shared" si="21"/>
        <v>11.216193242680003</v>
      </c>
    </row>
    <row r="289" spans="1:21">
      <c r="A289" s="9">
        <v>288</v>
      </c>
      <c r="B289" s="9" t="s">
        <v>332</v>
      </c>
      <c r="C289" s="8" t="s">
        <v>85</v>
      </c>
      <c r="D289" s="1" t="s">
        <v>25</v>
      </c>
      <c r="E289" s="12" t="s">
        <v>790</v>
      </c>
      <c r="F289" s="12" t="s">
        <v>791</v>
      </c>
      <c r="G289" s="3" t="s">
        <v>4</v>
      </c>
      <c r="H289" s="3" t="s">
        <v>5</v>
      </c>
      <c r="I289" s="11">
        <v>67.467623801100004</v>
      </c>
      <c r="J289" s="11">
        <v>213.79515575799999</v>
      </c>
      <c r="K289" s="14" t="s">
        <v>826</v>
      </c>
      <c r="L289" s="14">
        <v>57.13</v>
      </c>
      <c r="M289" s="14" t="s">
        <v>827</v>
      </c>
      <c r="N289" s="12">
        <v>14</v>
      </c>
      <c r="O289" s="14">
        <v>12.11</v>
      </c>
      <c r="P289" s="11">
        <f t="shared" si="18"/>
        <v>13.459352476022</v>
      </c>
      <c r="Q289" s="11">
        <v>13.459352476022</v>
      </c>
      <c r="R289" s="2">
        <v>25.9</v>
      </c>
      <c r="S289" s="13">
        <f t="shared" si="19"/>
        <v>12.919611485613199</v>
      </c>
      <c r="T289" s="11">
        <f t="shared" si="20"/>
        <v>12.440647523977999</v>
      </c>
      <c r="U289" s="11">
        <f t="shared" si="21"/>
        <v>12.980388514386799</v>
      </c>
    </row>
    <row r="290" spans="1:21">
      <c r="A290" s="9">
        <v>289</v>
      </c>
      <c r="B290" s="9" t="s">
        <v>333</v>
      </c>
      <c r="C290" s="8" t="s">
        <v>85</v>
      </c>
      <c r="D290" s="1" t="s">
        <v>25</v>
      </c>
      <c r="E290" s="12" t="s">
        <v>792</v>
      </c>
      <c r="F290" s="12" t="s">
        <v>627</v>
      </c>
      <c r="G290" s="3" t="s">
        <v>4</v>
      </c>
      <c r="H290" s="3" t="s">
        <v>56</v>
      </c>
      <c r="I290" s="11">
        <v>279.78642540999999</v>
      </c>
      <c r="J290" s="11">
        <v>388.96049406999998</v>
      </c>
      <c r="K290" s="14" t="s">
        <v>826</v>
      </c>
      <c r="L290" s="14">
        <v>57.13</v>
      </c>
      <c r="M290" s="14" t="s">
        <v>827</v>
      </c>
      <c r="N290" s="12">
        <v>14</v>
      </c>
      <c r="O290" s="14">
        <v>12.11</v>
      </c>
      <c r="P290" s="11">
        <f t="shared" si="18"/>
        <v>17.7057285082</v>
      </c>
      <c r="Q290" s="11">
        <v>17.7057285082</v>
      </c>
      <c r="R290" s="2">
        <v>21.64</v>
      </c>
      <c r="S290" s="13">
        <f t="shared" si="19"/>
        <v>15.467437104919998</v>
      </c>
      <c r="T290" s="11">
        <f t="shared" si="20"/>
        <v>3.9342714918000006</v>
      </c>
      <c r="U290" s="11">
        <f t="shared" si="21"/>
        <v>6.1725628950800022</v>
      </c>
    </row>
    <row r="291" spans="1:21">
      <c r="A291" s="9">
        <v>290</v>
      </c>
      <c r="B291" s="9" t="s">
        <v>334</v>
      </c>
      <c r="C291" s="8" t="s">
        <v>85</v>
      </c>
      <c r="D291" s="1" t="s">
        <v>25</v>
      </c>
      <c r="E291" s="12" t="s">
        <v>774</v>
      </c>
      <c r="F291" s="12" t="s">
        <v>606</v>
      </c>
      <c r="G291" s="3" t="s">
        <v>4</v>
      </c>
      <c r="H291" s="3" t="s">
        <v>5</v>
      </c>
      <c r="I291" s="11">
        <v>87.438799525799993</v>
      </c>
      <c r="J291" s="11">
        <v>171.34074210099999</v>
      </c>
      <c r="K291" s="14" t="s">
        <v>826</v>
      </c>
      <c r="L291" s="14">
        <v>57.13</v>
      </c>
      <c r="M291" s="14" t="s">
        <v>827</v>
      </c>
      <c r="N291" s="12">
        <v>14</v>
      </c>
      <c r="O291" s="14">
        <v>12.11</v>
      </c>
      <c r="P291" s="11">
        <f t="shared" si="18"/>
        <v>13.858775990516</v>
      </c>
      <c r="Q291" s="11">
        <v>13.858775990516</v>
      </c>
      <c r="R291" s="2">
        <v>23.16</v>
      </c>
      <c r="S291" s="13">
        <f t="shared" si="19"/>
        <v>13.159265594309598</v>
      </c>
      <c r="T291" s="11">
        <f t="shared" si="20"/>
        <v>9.3012240094840006</v>
      </c>
      <c r="U291" s="11">
        <f t="shared" si="21"/>
        <v>10.000734405690402</v>
      </c>
    </row>
    <row r="292" spans="1:21">
      <c r="A292" s="9">
        <v>291</v>
      </c>
      <c r="B292" s="9" t="s">
        <v>335</v>
      </c>
      <c r="C292" s="8" t="s">
        <v>85</v>
      </c>
      <c r="D292" s="1" t="s">
        <v>74</v>
      </c>
      <c r="E292" s="12" t="s">
        <v>768</v>
      </c>
      <c r="F292" s="12" t="s">
        <v>793</v>
      </c>
      <c r="G292" s="3" t="s">
        <v>4</v>
      </c>
      <c r="H292" s="3" t="s">
        <v>5</v>
      </c>
      <c r="I292" s="11">
        <v>1211.1151690300001</v>
      </c>
      <c r="J292" s="11">
        <v>1302.2932900000001</v>
      </c>
      <c r="K292" s="14" t="s">
        <v>826</v>
      </c>
      <c r="L292" s="14">
        <v>57.13</v>
      </c>
      <c r="M292" s="14" t="s">
        <v>827</v>
      </c>
      <c r="N292" s="12">
        <v>14</v>
      </c>
      <c r="O292" s="14">
        <v>12.11</v>
      </c>
      <c r="P292" s="11">
        <f t="shared" si="18"/>
        <v>36.332303380600003</v>
      </c>
      <c r="Q292" s="11">
        <v>36.332303380600003</v>
      </c>
      <c r="R292" s="2">
        <v>53.64</v>
      </c>
      <c r="S292" s="13">
        <f t="shared" si="19"/>
        <v>26.643382028360001</v>
      </c>
      <c r="T292" s="11">
        <f t="shared" si="20"/>
        <v>17.307696619399998</v>
      </c>
      <c r="U292" s="11">
        <f t="shared" si="21"/>
        <v>26.996617971639999</v>
      </c>
    </row>
    <row r="293" spans="1:21">
      <c r="A293" s="9">
        <v>292</v>
      </c>
      <c r="B293" s="9" t="s">
        <v>336</v>
      </c>
      <c r="C293" s="8" t="s">
        <v>85</v>
      </c>
      <c r="D293" s="1" t="s">
        <v>3</v>
      </c>
      <c r="E293" s="12" t="s">
        <v>721</v>
      </c>
      <c r="F293" s="12" t="s">
        <v>794</v>
      </c>
      <c r="G293" s="3" t="s">
        <v>4</v>
      </c>
      <c r="H293" s="3" t="s">
        <v>5</v>
      </c>
      <c r="I293" s="11">
        <v>253.89129122599999</v>
      </c>
      <c r="J293" s="11">
        <v>362.07970624799998</v>
      </c>
      <c r="K293" s="14" t="s">
        <v>826</v>
      </c>
      <c r="L293" s="14">
        <v>57.13</v>
      </c>
      <c r="M293" s="14" t="s">
        <v>827</v>
      </c>
      <c r="N293" s="12">
        <v>32</v>
      </c>
      <c r="O293" s="14">
        <v>7.67</v>
      </c>
      <c r="P293" s="11">
        <f t="shared" si="18"/>
        <v>12.74782582452</v>
      </c>
      <c r="Q293" s="11">
        <v>12.74782582452</v>
      </c>
      <c r="R293" s="2">
        <v>16.45</v>
      </c>
      <c r="S293" s="13">
        <f t="shared" si="19"/>
        <v>10.716695494711999</v>
      </c>
      <c r="T293" s="11">
        <f t="shared" si="20"/>
        <v>3.7021741754799997</v>
      </c>
      <c r="U293" s="11">
        <f t="shared" si="21"/>
        <v>5.7333045052880003</v>
      </c>
    </row>
    <row r="294" spans="1:21">
      <c r="A294" s="9">
        <v>293</v>
      </c>
      <c r="B294" s="9" t="s">
        <v>337</v>
      </c>
      <c r="C294" s="8" t="s">
        <v>85</v>
      </c>
      <c r="D294" s="1" t="s">
        <v>46</v>
      </c>
      <c r="E294" s="12" t="s">
        <v>795</v>
      </c>
      <c r="F294" s="12" t="s">
        <v>796</v>
      </c>
      <c r="G294" s="3" t="s">
        <v>4</v>
      </c>
      <c r="H294" s="3" t="s">
        <v>280</v>
      </c>
      <c r="I294" s="11">
        <v>666.30161002</v>
      </c>
      <c r="J294" s="11">
        <v>762.37064122799995</v>
      </c>
      <c r="K294" s="14" t="s">
        <v>826</v>
      </c>
      <c r="L294" s="14">
        <v>57.13</v>
      </c>
      <c r="M294" s="14" t="s">
        <v>827</v>
      </c>
      <c r="N294" s="12">
        <v>32</v>
      </c>
      <c r="O294" s="14">
        <v>7.67</v>
      </c>
      <c r="P294" s="11">
        <f t="shared" si="18"/>
        <v>20.996032200400002</v>
      </c>
      <c r="Q294" s="11">
        <v>20.996032200400002</v>
      </c>
      <c r="R294" s="2">
        <v>34.130000000000003</v>
      </c>
      <c r="S294" s="13">
        <f t="shared" si="19"/>
        <v>15.665619320240001</v>
      </c>
      <c r="T294" s="11">
        <f t="shared" si="20"/>
        <v>13.133967799600001</v>
      </c>
      <c r="U294" s="11">
        <f t="shared" si="21"/>
        <v>18.464380679760001</v>
      </c>
    </row>
    <row r="295" spans="1:21">
      <c r="A295" s="9">
        <v>294</v>
      </c>
      <c r="B295" s="9" t="s">
        <v>338</v>
      </c>
      <c r="C295" s="8" t="s">
        <v>85</v>
      </c>
      <c r="D295" s="1" t="s">
        <v>74</v>
      </c>
      <c r="E295" s="12" t="s">
        <v>752</v>
      </c>
      <c r="F295" s="12" t="s">
        <v>797</v>
      </c>
      <c r="G295" s="3" t="s">
        <v>4</v>
      </c>
      <c r="H295" s="3" t="s">
        <v>282</v>
      </c>
      <c r="I295" s="11">
        <v>68.659533782899999</v>
      </c>
      <c r="J295" s="11">
        <v>212.61793329299999</v>
      </c>
      <c r="K295" s="14" t="s">
        <v>826</v>
      </c>
      <c r="L295" s="14">
        <v>57.13</v>
      </c>
      <c r="M295" s="14" t="s">
        <v>827</v>
      </c>
      <c r="N295" s="12">
        <v>32</v>
      </c>
      <c r="O295" s="14">
        <v>7.67</v>
      </c>
      <c r="P295" s="11">
        <f t="shared" si="18"/>
        <v>9.0431906756579998</v>
      </c>
      <c r="Q295" s="11">
        <v>9.0431906756579998</v>
      </c>
      <c r="R295" s="2">
        <v>18.59</v>
      </c>
      <c r="S295" s="13">
        <f t="shared" si="19"/>
        <v>8.4939144053948006</v>
      </c>
      <c r="T295" s="11">
        <f t="shared" si="20"/>
        <v>9.546809324342</v>
      </c>
      <c r="U295" s="11">
        <f t="shared" si="21"/>
        <v>10.096085594605199</v>
      </c>
    </row>
    <row r="296" spans="1:21">
      <c r="A296" s="9">
        <v>295</v>
      </c>
      <c r="B296" s="9" t="s">
        <v>339</v>
      </c>
      <c r="C296" s="8" t="s">
        <v>85</v>
      </c>
      <c r="D296" s="1" t="s">
        <v>46</v>
      </c>
      <c r="E296" s="12" t="s">
        <v>798</v>
      </c>
      <c r="F296" s="12" t="s">
        <v>799</v>
      </c>
      <c r="G296" s="3" t="s">
        <v>180</v>
      </c>
      <c r="H296" s="3" t="s">
        <v>290</v>
      </c>
      <c r="I296" s="11">
        <v>517.78264447100003</v>
      </c>
      <c r="J296" s="11">
        <v>617.06040369100003</v>
      </c>
      <c r="K296" s="14" t="s">
        <v>826</v>
      </c>
      <c r="L296" s="14">
        <v>57.13</v>
      </c>
      <c r="M296" s="14" t="s">
        <v>827</v>
      </c>
      <c r="N296" s="12">
        <v>32</v>
      </c>
      <c r="O296" s="14">
        <v>7.67</v>
      </c>
      <c r="P296" s="11">
        <f t="shared" si="18"/>
        <v>18.025652889420002</v>
      </c>
      <c r="Q296" s="11">
        <v>18.025652889420002</v>
      </c>
      <c r="R296" s="2">
        <v>27.12</v>
      </c>
      <c r="S296" s="13">
        <f t="shared" si="19"/>
        <v>13.883391733652001</v>
      </c>
      <c r="T296" s="11">
        <f t="shared" si="20"/>
        <v>9.0943471105799993</v>
      </c>
      <c r="U296" s="11">
        <f t="shared" si="21"/>
        <v>13.236608266348</v>
      </c>
    </row>
    <row r="297" spans="1:21">
      <c r="A297" s="9">
        <v>296</v>
      </c>
      <c r="B297" s="9" t="s">
        <v>340</v>
      </c>
      <c r="C297" s="8" t="s">
        <v>85</v>
      </c>
      <c r="D297" s="1" t="s">
        <v>3</v>
      </c>
      <c r="E297" s="12" t="s">
        <v>800</v>
      </c>
      <c r="F297" s="12" t="s">
        <v>801</v>
      </c>
      <c r="G297" s="3" t="s">
        <v>4</v>
      </c>
      <c r="H297" s="3" t="s">
        <v>5</v>
      </c>
      <c r="I297" s="11">
        <v>3444.7416408499998</v>
      </c>
      <c r="J297" s="11">
        <v>3522.2985186699998</v>
      </c>
      <c r="K297" s="14" t="s">
        <v>826</v>
      </c>
      <c r="L297" s="14">
        <v>57.13</v>
      </c>
      <c r="M297" s="14" t="s">
        <v>827</v>
      </c>
      <c r="N297" s="12">
        <v>32</v>
      </c>
      <c r="O297" s="14">
        <v>7.67</v>
      </c>
      <c r="P297" s="11">
        <f>60+444.742*2.5%+O297</f>
        <v>78.788550000000001</v>
      </c>
      <c r="Q297" s="14">
        <v>57.13</v>
      </c>
      <c r="R297" s="2">
        <v>58.21</v>
      </c>
      <c r="S297" s="13">
        <f t="shared" si="19"/>
        <v>49.006899690200001</v>
      </c>
      <c r="T297" s="11">
        <f t="shared" si="20"/>
        <v>1.0799999999999983</v>
      </c>
      <c r="U297" s="11">
        <f t="shared" si="21"/>
        <v>9.2031003097999999</v>
      </c>
    </row>
    <row r="298" spans="1:21">
      <c r="A298" s="9">
        <v>297</v>
      </c>
      <c r="B298" s="9" t="s">
        <v>341</v>
      </c>
      <c r="C298" s="8" t="s">
        <v>85</v>
      </c>
      <c r="D298" s="1" t="s">
        <v>46</v>
      </c>
      <c r="E298" s="12" t="s">
        <v>802</v>
      </c>
      <c r="F298" s="12" t="s">
        <v>754</v>
      </c>
      <c r="G298" s="3" t="s">
        <v>4</v>
      </c>
      <c r="H298" s="3" t="s">
        <v>90</v>
      </c>
      <c r="I298" s="11">
        <v>174.20144690199999</v>
      </c>
      <c r="J298" s="11">
        <v>294.13640949000001</v>
      </c>
      <c r="K298" s="14" t="s">
        <v>826</v>
      </c>
      <c r="L298" s="14">
        <v>57.13</v>
      </c>
      <c r="M298" s="14" t="s">
        <v>827</v>
      </c>
      <c r="N298" s="12">
        <v>32</v>
      </c>
      <c r="O298" s="14">
        <v>7.67</v>
      </c>
      <c r="P298" s="11">
        <f t="shared" si="18"/>
        <v>11.15402893804</v>
      </c>
      <c r="Q298" s="14">
        <v>11.157</v>
      </c>
      <c r="R298" s="2">
        <v>14.93</v>
      </c>
      <c r="S298" s="13">
        <f t="shared" si="19"/>
        <v>9.7604173628240005</v>
      </c>
      <c r="T298" s="11">
        <f t="shared" si="20"/>
        <v>3.7729999999999997</v>
      </c>
      <c r="U298" s="11">
        <f t="shared" si="21"/>
        <v>5.1695826371759992</v>
      </c>
    </row>
  </sheetData>
  <conditionalFormatting sqref="B2:B298">
    <cfRule type="duplicateValues" dxfId="14" priority="5"/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U14"/>
  <sheetViews>
    <sheetView topLeftCell="O1" workbookViewId="0">
      <selection activeCell="P13" sqref="P13"/>
    </sheetView>
  </sheetViews>
  <sheetFormatPr defaultColWidth="9.140625" defaultRowHeight="15"/>
  <cols>
    <col min="1" max="1" width="6.42578125" style="19" bestFit="1" customWidth="1"/>
    <col min="2" max="2" width="14.5703125" style="19" bestFit="1" customWidth="1"/>
    <col min="3" max="3" width="24.5703125" style="19" hidden="1" customWidth="1"/>
    <col min="4" max="4" width="23.28515625" style="19" bestFit="1" customWidth="1"/>
    <col min="5" max="5" width="11.85546875" style="21" hidden="1" customWidth="1"/>
    <col min="6" max="6" width="13.140625" style="21" hidden="1" customWidth="1"/>
    <col min="7" max="7" width="14.28515625" style="21" hidden="1" customWidth="1"/>
    <col min="8" max="8" width="33.28515625" style="21" hidden="1" customWidth="1"/>
    <col min="9" max="9" width="22.5703125" style="21" bestFit="1" customWidth="1"/>
    <col min="10" max="10" width="27.140625" style="21" bestFit="1" customWidth="1"/>
    <col min="11" max="11" width="16.85546875" style="21" bestFit="1" customWidth="1"/>
    <col min="12" max="12" width="30.28515625" style="21" bestFit="1" customWidth="1"/>
    <col min="13" max="13" width="16.85546875" style="21" bestFit="1" customWidth="1"/>
    <col min="14" max="14" width="9.140625" style="21" bestFit="1" customWidth="1"/>
    <col min="15" max="15" width="16" style="21" bestFit="1" customWidth="1"/>
    <col min="16" max="16" width="41.28515625" style="21" bestFit="1" customWidth="1"/>
    <col min="17" max="17" width="29" style="21" bestFit="1" customWidth="1"/>
    <col min="18" max="18" width="15.85546875" style="21" bestFit="1" customWidth="1"/>
    <col min="19" max="19" width="30.28515625" style="21" bestFit="1" customWidth="1"/>
    <col min="20" max="20" width="20.7109375" style="21" bestFit="1" customWidth="1"/>
    <col min="21" max="21" width="21" style="21" bestFit="1" customWidth="1"/>
    <col min="22" max="16384" width="9.140625" style="19"/>
  </cols>
  <sheetData>
    <row r="1" spans="1:21">
      <c r="A1" s="22" t="s">
        <v>808</v>
      </c>
      <c r="B1" s="23" t="s">
        <v>809</v>
      </c>
      <c r="C1" s="24" t="s">
        <v>0</v>
      </c>
      <c r="D1" s="25" t="s">
        <v>810</v>
      </c>
      <c r="E1" s="25" t="s">
        <v>342</v>
      </c>
      <c r="F1" s="25" t="s">
        <v>343</v>
      </c>
      <c r="G1" s="26" t="s">
        <v>1</v>
      </c>
      <c r="H1" s="25" t="s">
        <v>811</v>
      </c>
      <c r="I1" s="27" t="s">
        <v>812</v>
      </c>
      <c r="J1" s="28" t="s">
        <v>813</v>
      </c>
      <c r="K1" s="25" t="s">
        <v>814</v>
      </c>
      <c r="L1" s="26" t="s">
        <v>815</v>
      </c>
      <c r="M1" s="25" t="s">
        <v>816</v>
      </c>
      <c r="N1" s="25" t="s">
        <v>817</v>
      </c>
      <c r="O1" s="25" t="s">
        <v>818</v>
      </c>
      <c r="P1" s="26" t="s">
        <v>819</v>
      </c>
      <c r="Q1" s="26" t="s">
        <v>820</v>
      </c>
      <c r="R1" s="27" t="s">
        <v>821</v>
      </c>
      <c r="S1" s="29" t="s">
        <v>822</v>
      </c>
      <c r="T1" s="30" t="s">
        <v>823</v>
      </c>
      <c r="U1" s="31" t="s">
        <v>824</v>
      </c>
    </row>
    <row r="2" spans="1:21" s="20" customFormat="1" ht="14.25">
      <c r="A2" s="32">
        <v>1</v>
      </c>
      <c r="B2" s="32" t="s">
        <v>2</v>
      </c>
      <c r="C2" s="33" t="s">
        <v>825</v>
      </c>
      <c r="D2" s="32" t="s">
        <v>3</v>
      </c>
      <c r="E2" s="34" t="s">
        <v>344</v>
      </c>
      <c r="F2" s="34" t="s">
        <v>345</v>
      </c>
      <c r="G2" s="32" t="s">
        <v>4</v>
      </c>
      <c r="H2" s="32" t="s">
        <v>5</v>
      </c>
      <c r="I2" s="35">
        <v>1021.21749715</v>
      </c>
      <c r="J2" s="35">
        <v>1110.2522466800001</v>
      </c>
      <c r="K2" s="36" t="s">
        <v>826</v>
      </c>
      <c r="L2" s="36">
        <v>57.13</v>
      </c>
      <c r="M2" s="36" t="s">
        <v>827</v>
      </c>
      <c r="N2" s="36">
        <v>9</v>
      </c>
      <c r="O2" s="36">
        <v>5</v>
      </c>
      <c r="P2" s="35">
        <v>25.424349942999999</v>
      </c>
      <c r="Q2" s="35">
        <v>25.424349942999999</v>
      </c>
      <c r="R2" s="37">
        <v>28.65</v>
      </c>
      <c r="S2" s="38">
        <v>17.2546099658</v>
      </c>
      <c r="T2" s="35">
        <v>3.2256500569999993</v>
      </c>
      <c r="U2" s="35">
        <v>11.395390034199998</v>
      </c>
    </row>
    <row r="3" spans="1:21" s="20" customFormat="1" ht="14.25">
      <c r="A3" s="32">
        <v>2</v>
      </c>
      <c r="B3" s="32" t="s">
        <v>6</v>
      </c>
      <c r="C3" s="39" t="s">
        <v>829</v>
      </c>
      <c r="D3" s="40" t="s">
        <v>3</v>
      </c>
      <c r="E3" s="34" t="s">
        <v>346</v>
      </c>
      <c r="F3" s="34" t="s">
        <v>347</v>
      </c>
      <c r="G3" s="41" t="s">
        <v>4</v>
      </c>
      <c r="H3" s="41" t="s">
        <v>5</v>
      </c>
      <c r="I3" s="35">
        <v>557.03022508799995</v>
      </c>
      <c r="J3" s="35">
        <v>651.29716532700002</v>
      </c>
      <c r="K3" s="36" t="s">
        <v>826</v>
      </c>
      <c r="L3" s="36">
        <v>57.13</v>
      </c>
      <c r="M3" s="36" t="s">
        <v>827</v>
      </c>
      <c r="N3" s="36">
        <v>9</v>
      </c>
      <c r="O3" s="36">
        <v>5</v>
      </c>
      <c r="P3" s="35">
        <v>16.140604501759999</v>
      </c>
      <c r="Q3" s="35">
        <v>16.140604501759999</v>
      </c>
      <c r="R3" s="42">
        <v>19.809999999999999</v>
      </c>
      <c r="S3" s="38">
        <v>11.684362701055999</v>
      </c>
      <c r="T3" s="35">
        <v>3.6693954982400001</v>
      </c>
      <c r="U3" s="35">
        <v>8.1256372989439996</v>
      </c>
    </row>
    <row r="4" spans="1:21" s="20" customFormat="1" ht="14.25">
      <c r="A4" s="32">
        <v>7</v>
      </c>
      <c r="B4" s="32" t="s">
        <v>11</v>
      </c>
      <c r="C4" s="39" t="s">
        <v>829</v>
      </c>
      <c r="D4" s="40" t="s">
        <v>12</v>
      </c>
      <c r="E4" s="34" t="s">
        <v>356</v>
      </c>
      <c r="F4" s="34" t="s">
        <v>357</v>
      </c>
      <c r="G4" s="41" t="s">
        <v>4</v>
      </c>
      <c r="H4" s="41" t="s">
        <v>13</v>
      </c>
      <c r="I4" s="35">
        <v>470.13048669599999</v>
      </c>
      <c r="J4" s="35">
        <v>564.28681689400003</v>
      </c>
      <c r="K4" s="36" t="s">
        <v>826</v>
      </c>
      <c r="L4" s="36">
        <v>57.13</v>
      </c>
      <c r="M4" s="36" t="s">
        <v>827</v>
      </c>
      <c r="N4" s="36">
        <v>9</v>
      </c>
      <c r="O4" s="36">
        <v>5</v>
      </c>
      <c r="P4" s="35">
        <v>14.40260973392</v>
      </c>
      <c r="Q4" s="35">
        <v>14.40260973392</v>
      </c>
      <c r="R4" s="42">
        <v>15.84</v>
      </c>
      <c r="S4" s="38">
        <v>10.641565840352001</v>
      </c>
      <c r="T4" s="35">
        <v>1.4373902660799995</v>
      </c>
      <c r="U4" s="35">
        <v>5.1984341596479986</v>
      </c>
    </row>
    <row r="5" spans="1:21" s="10" customFormat="1" ht="14.25">
      <c r="A5" s="32">
        <v>65</v>
      </c>
      <c r="B5" s="32" t="s">
        <v>81</v>
      </c>
      <c r="C5" s="39" t="s">
        <v>830</v>
      </c>
      <c r="D5" s="40" t="s">
        <v>25</v>
      </c>
      <c r="E5" s="34" t="s">
        <v>453</v>
      </c>
      <c r="F5" s="34" t="s">
        <v>454</v>
      </c>
      <c r="G5" s="41" t="s">
        <v>4</v>
      </c>
      <c r="H5" s="41" t="s">
        <v>5</v>
      </c>
      <c r="I5" s="35">
        <v>1791.73146544</v>
      </c>
      <c r="J5" s="35">
        <v>1871.58894373</v>
      </c>
      <c r="K5" s="36" t="s">
        <v>826</v>
      </c>
      <c r="L5" s="36">
        <v>57.13</v>
      </c>
      <c r="M5" s="36" t="s">
        <v>827</v>
      </c>
      <c r="N5" s="34">
        <v>27</v>
      </c>
      <c r="O5" s="36">
        <v>7.13</v>
      </c>
      <c r="P5" s="35">
        <f t="shared" ref="P5:P14" si="0">I5*2%+O5</f>
        <v>42.964629308799999</v>
      </c>
      <c r="Q5" s="35">
        <v>42.964629308799999</v>
      </c>
      <c r="R5" s="42">
        <v>62.78</v>
      </c>
      <c r="S5" s="38">
        <f t="shared" ref="S5:S14" si="1">I5*0.012+O5</f>
        <v>28.630777585280001</v>
      </c>
      <c r="T5" s="35">
        <f t="shared" ref="T5:T14" si="2">R5-Q5</f>
        <v>19.815370691200002</v>
      </c>
      <c r="U5" s="35">
        <f t="shared" ref="U5:U14" si="3">R5-S5</f>
        <v>34.149222414720001</v>
      </c>
    </row>
    <row r="6" spans="1:21" s="10" customFormat="1" ht="14.25">
      <c r="A6" s="32">
        <v>66</v>
      </c>
      <c r="B6" s="32" t="s">
        <v>82</v>
      </c>
      <c r="C6" s="39" t="s">
        <v>830</v>
      </c>
      <c r="D6" s="40" t="s">
        <v>25</v>
      </c>
      <c r="E6" s="34" t="s">
        <v>432</v>
      </c>
      <c r="F6" s="34" t="s">
        <v>455</v>
      </c>
      <c r="G6" s="41" t="s">
        <v>4</v>
      </c>
      <c r="H6" s="41" t="s">
        <v>5</v>
      </c>
      <c r="I6" s="35">
        <v>301.33501212800002</v>
      </c>
      <c r="J6" s="35">
        <v>386.102630401</v>
      </c>
      <c r="K6" s="36" t="s">
        <v>826</v>
      </c>
      <c r="L6" s="36">
        <v>57.13</v>
      </c>
      <c r="M6" s="36" t="s">
        <v>827</v>
      </c>
      <c r="N6" s="34">
        <v>27</v>
      </c>
      <c r="O6" s="36">
        <v>7.13</v>
      </c>
      <c r="P6" s="35">
        <f t="shared" si="0"/>
        <v>13.156700242559999</v>
      </c>
      <c r="Q6" s="35">
        <v>13.156700242559999</v>
      </c>
      <c r="R6" s="42">
        <v>24.07</v>
      </c>
      <c r="S6" s="38">
        <f t="shared" si="1"/>
        <v>10.746020145536001</v>
      </c>
      <c r="T6" s="35">
        <f t="shared" si="2"/>
        <v>10.913299757440001</v>
      </c>
      <c r="U6" s="35">
        <f t="shared" si="3"/>
        <v>13.323979854464</v>
      </c>
    </row>
    <row r="7" spans="1:21" s="10" customFormat="1" ht="14.25">
      <c r="A7" s="32">
        <v>90</v>
      </c>
      <c r="B7" s="32" t="s">
        <v>110</v>
      </c>
      <c r="C7" s="43" t="s">
        <v>85</v>
      </c>
      <c r="D7" s="40" t="s">
        <v>111</v>
      </c>
      <c r="E7" s="34" t="s">
        <v>494</v>
      </c>
      <c r="F7" s="34" t="s">
        <v>495</v>
      </c>
      <c r="G7" s="41" t="s">
        <v>4</v>
      </c>
      <c r="H7" s="41" t="s">
        <v>112</v>
      </c>
      <c r="I7" s="35">
        <v>863.01246684499995</v>
      </c>
      <c r="J7" s="35">
        <v>951.61539123800003</v>
      </c>
      <c r="K7" s="36" t="s">
        <v>826</v>
      </c>
      <c r="L7" s="36">
        <v>57.13</v>
      </c>
      <c r="M7" s="36" t="s">
        <v>827</v>
      </c>
      <c r="N7" s="34">
        <v>27</v>
      </c>
      <c r="O7" s="36">
        <v>7.13</v>
      </c>
      <c r="P7" s="35">
        <f t="shared" si="0"/>
        <v>24.390249336899998</v>
      </c>
      <c r="Q7" s="35">
        <v>24.390249336899998</v>
      </c>
      <c r="R7" s="42">
        <v>26.82</v>
      </c>
      <c r="S7" s="38">
        <f t="shared" si="1"/>
        <v>17.486149602139999</v>
      </c>
      <c r="T7" s="35">
        <f t="shared" si="2"/>
        <v>2.4297506631000019</v>
      </c>
      <c r="U7" s="35">
        <f t="shared" si="3"/>
        <v>9.3338503978600009</v>
      </c>
    </row>
    <row r="8" spans="1:21" s="10" customFormat="1" ht="14.25">
      <c r="A8" s="32">
        <v>161</v>
      </c>
      <c r="B8" s="32" t="s">
        <v>195</v>
      </c>
      <c r="C8" s="39" t="s">
        <v>831</v>
      </c>
      <c r="D8" s="40" t="s">
        <v>25</v>
      </c>
      <c r="E8" s="34" t="s">
        <v>595</v>
      </c>
      <c r="F8" s="34" t="s">
        <v>596</v>
      </c>
      <c r="G8" s="41" t="s">
        <v>4</v>
      </c>
      <c r="H8" s="41" t="s">
        <v>5</v>
      </c>
      <c r="I8" s="35">
        <v>224.374608991</v>
      </c>
      <c r="J8" s="35">
        <v>307.435204618</v>
      </c>
      <c r="K8" s="36" t="s">
        <v>826</v>
      </c>
      <c r="L8" s="36">
        <v>57.13</v>
      </c>
      <c r="M8" s="36" t="s">
        <v>827</v>
      </c>
      <c r="N8" s="34">
        <v>14</v>
      </c>
      <c r="O8" s="36">
        <v>12.11</v>
      </c>
      <c r="P8" s="35">
        <f t="shared" si="0"/>
        <v>16.597492179820001</v>
      </c>
      <c r="Q8" s="35">
        <v>16.597492179820001</v>
      </c>
      <c r="R8" s="42">
        <v>18.28</v>
      </c>
      <c r="S8" s="38">
        <f t="shared" si="1"/>
        <v>14.802495307891999</v>
      </c>
      <c r="T8" s="35">
        <f t="shared" si="2"/>
        <v>1.6825078201799997</v>
      </c>
      <c r="U8" s="35">
        <f t="shared" si="3"/>
        <v>3.4775046921080026</v>
      </c>
    </row>
    <row r="9" spans="1:21" s="10" customFormat="1" ht="14.25">
      <c r="A9" s="32">
        <v>162</v>
      </c>
      <c r="B9" s="32" t="s">
        <v>196</v>
      </c>
      <c r="C9" s="39" t="s">
        <v>831</v>
      </c>
      <c r="D9" s="40" t="s">
        <v>25</v>
      </c>
      <c r="E9" s="34" t="s">
        <v>597</v>
      </c>
      <c r="F9" s="34" t="s">
        <v>592</v>
      </c>
      <c r="G9" s="41" t="s">
        <v>4</v>
      </c>
      <c r="H9" s="41" t="s">
        <v>56</v>
      </c>
      <c r="I9" s="35">
        <v>318.006087321</v>
      </c>
      <c r="J9" s="35">
        <v>414.69683787100001</v>
      </c>
      <c r="K9" s="36" t="s">
        <v>826</v>
      </c>
      <c r="L9" s="36">
        <v>57.13</v>
      </c>
      <c r="M9" s="36" t="s">
        <v>827</v>
      </c>
      <c r="N9" s="34">
        <v>14</v>
      </c>
      <c r="O9" s="36">
        <v>12.11</v>
      </c>
      <c r="P9" s="35">
        <f t="shared" si="0"/>
        <v>18.470121746419998</v>
      </c>
      <c r="Q9" s="35">
        <v>18.470121746419998</v>
      </c>
      <c r="R9" s="42">
        <v>32.61</v>
      </c>
      <c r="S9" s="38">
        <f t="shared" si="1"/>
        <v>15.926073047852</v>
      </c>
      <c r="T9" s="35">
        <f t="shared" si="2"/>
        <v>14.139878253580001</v>
      </c>
      <c r="U9" s="35">
        <f t="shared" si="3"/>
        <v>16.683926952147999</v>
      </c>
    </row>
    <row r="10" spans="1:21" s="10" customFormat="1" ht="14.25">
      <c r="A10" s="32">
        <v>166</v>
      </c>
      <c r="B10" s="32" t="s">
        <v>200</v>
      </c>
      <c r="C10" s="39" t="s">
        <v>831</v>
      </c>
      <c r="D10" s="40" t="s">
        <v>25</v>
      </c>
      <c r="E10" s="34" t="s">
        <v>603</v>
      </c>
      <c r="F10" s="34" t="s">
        <v>604</v>
      </c>
      <c r="G10" s="41" t="s">
        <v>4</v>
      </c>
      <c r="H10" s="41" t="s">
        <v>56</v>
      </c>
      <c r="I10" s="35">
        <v>261.37348928599999</v>
      </c>
      <c r="J10" s="35">
        <v>360.71408077799998</v>
      </c>
      <c r="K10" s="36" t="s">
        <v>826</v>
      </c>
      <c r="L10" s="36">
        <v>57.13</v>
      </c>
      <c r="M10" s="36" t="s">
        <v>827</v>
      </c>
      <c r="N10" s="34">
        <v>14</v>
      </c>
      <c r="O10" s="36">
        <v>12.11</v>
      </c>
      <c r="P10" s="35">
        <f t="shared" si="0"/>
        <v>17.33746978572</v>
      </c>
      <c r="Q10" s="35">
        <v>17.33746978572</v>
      </c>
      <c r="R10" s="42">
        <v>21.64</v>
      </c>
      <c r="S10" s="38">
        <f t="shared" si="1"/>
        <v>15.246481871432</v>
      </c>
      <c r="T10" s="35">
        <f t="shared" si="2"/>
        <v>4.3025302142800008</v>
      </c>
      <c r="U10" s="35">
        <f t="shared" si="3"/>
        <v>6.3935181285680009</v>
      </c>
    </row>
    <row r="11" spans="1:21" s="10" customFormat="1" ht="14.25">
      <c r="A11" s="32">
        <v>244</v>
      </c>
      <c r="B11" s="32" t="s">
        <v>284</v>
      </c>
      <c r="C11" s="39" t="s">
        <v>832</v>
      </c>
      <c r="D11" s="40" t="s">
        <v>3</v>
      </c>
      <c r="E11" s="34" t="s">
        <v>719</v>
      </c>
      <c r="F11" s="34" t="s">
        <v>720</v>
      </c>
      <c r="G11" s="41" t="s">
        <v>4</v>
      </c>
      <c r="H11" s="41" t="s">
        <v>5</v>
      </c>
      <c r="I11" s="35">
        <v>382.25875090099998</v>
      </c>
      <c r="J11" s="35">
        <v>469.35024708399999</v>
      </c>
      <c r="K11" s="36" t="s">
        <v>826</v>
      </c>
      <c r="L11" s="36">
        <v>57.13</v>
      </c>
      <c r="M11" s="36" t="s">
        <v>827</v>
      </c>
      <c r="N11" s="34">
        <v>32</v>
      </c>
      <c r="O11" s="36">
        <v>7.67</v>
      </c>
      <c r="P11" s="35">
        <f t="shared" si="0"/>
        <v>15.31517501802</v>
      </c>
      <c r="Q11" s="35">
        <v>15.31517501802</v>
      </c>
      <c r="R11" s="42">
        <v>20.420000000000002</v>
      </c>
      <c r="S11" s="38">
        <f t="shared" si="1"/>
        <v>12.257105010811999</v>
      </c>
      <c r="T11" s="35">
        <f t="shared" si="2"/>
        <v>5.104824981980002</v>
      </c>
      <c r="U11" s="35">
        <f t="shared" si="3"/>
        <v>8.1628949891880023</v>
      </c>
    </row>
    <row r="12" spans="1:21" s="10" customFormat="1" ht="14.25">
      <c r="A12" s="32">
        <v>247</v>
      </c>
      <c r="B12" s="32" t="s">
        <v>288</v>
      </c>
      <c r="C12" s="39" t="s">
        <v>832</v>
      </c>
      <c r="D12" s="40" t="s">
        <v>3</v>
      </c>
      <c r="E12" s="34" t="s">
        <v>724</v>
      </c>
      <c r="F12" s="34" t="s">
        <v>725</v>
      </c>
      <c r="G12" s="41" t="s">
        <v>4</v>
      </c>
      <c r="H12" s="41" t="s">
        <v>5</v>
      </c>
      <c r="I12" s="35">
        <v>743.59195662599996</v>
      </c>
      <c r="J12" s="35">
        <v>826.79217882600005</v>
      </c>
      <c r="K12" s="36" t="s">
        <v>826</v>
      </c>
      <c r="L12" s="36">
        <v>57.13</v>
      </c>
      <c r="M12" s="36" t="s">
        <v>827</v>
      </c>
      <c r="N12" s="34">
        <v>32</v>
      </c>
      <c r="O12" s="36">
        <v>7.67</v>
      </c>
      <c r="P12" s="35">
        <f t="shared" si="0"/>
        <v>22.54183913252</v>
      </c>
      <c r="Q12" s="35">
        <v>22.54183913252</v>
      </c>
      <c r="R12" s="42">
        <v>29.87</v>
      </c>
      <c r="S12" s="38">
        <f t="shared" si="1"/>
        <v>16.593103479511999</v>
      </c>
      <c r="T12" s="35">
        <f t="shared" si="2"/>
        <v>7.3281608674800012</v>
      </c>
      <c r="U12" s="35">
        <f t="shared" si="3"/>
        <v>13.276896520488002</v>
      </c>
    </row>
    <row r="13" spans="1:21" s="10" customFormat="1" ht="14.25">
      <c r="A13" s="32">
        <v>253</v>
      </c>
      <c r="B13" s="32" t="s">
        <v>295</v>
      </c>
      <c r="C13" s="39" t="s">
        <v>832</v>
      </c>
      <c r="D13" s="40" t="s">
        <v>3</v>
      </c>
      <c r="E13" s="34" t="s">
        <v>736</v>
      </c>
      <c r="F13" s="34" t="s">
        <v>737</v>
      </c>
      <c r="G13" s="41" t="s">
        <v>4</v>
      </c>
      <c r="H13" s="41" t="s">
        <v>5</v>
      </c>
      <c r="I13" s="35">
        <v>752.57570614899998</v>
      </c>
      <c r="J13" s="35">
        <v>839.88366862700002</v>
      </c>
      <c r="K13" s="36" t="s">
        <v>826</v>
      </c>
      <c r="L13" s="36">
        <v>57.13</v>
      </c>
      <c r="M13" s="36" t="s">
        <v>827</v>
      </c>
      <c r="N13" s="34">
        <v>32</v>
      </c>
      <c r="O13" s="36">
        <v>7.67</v>
      </c>
      <c r="P13" s="35">
        <f t="shared" si="0"/>
        <v>22.72151412298</v>
      </c>
      <c r="Q13" s="35">
        <v>22.72151412298</v>
      </c>
      <c r="R13" s="42">
        <v>33.520000000000003</v>
      </c>
      <c r="S13" s="38">
        <f t="shared" si="1"/>
        <v>16.700908473787997</v>
      </c>
      <c r="T13" s="35">
        <f t="shared" si="2"/>
        <v>10.798485877020003</v>
      </c>
      <c r="U13" s="35">
        <f t="shared" si="3"/>
        <v>16.819091526212006</v>
      </c>
    </row>
    <row r="14" spans="1:21" s="10" customFormat="1" ht="12.75">
      <c r="A14" s="9">
        <v>297</v>
      </c>
      <c r="B14" s="9" t="s">
        <v>341</v>
      </c>
      <c r="C14" s="8" t="s">
        <v>85</v>
      </c>
      <c r="D14" s="1" t="s">
        <v>46</v>
      </c>
      <c r="E14" s="12" t="s">
        <v>802</v>
      </c>
      <c r="F14" s="12" t="s">
        <v>754</v>
      </c>
      <c r="G14" s="3" t="s">
        <v>4</v>
      </c>
      <c r="H14" s="3" t="s">
        <v>90</v>
      </c>
      <c r="I14" s="11">
        <v>174.20144690199999</v>
      </c>
      <c r="J14" s="11">
        <v>294.13640949000001</v>
      </c>
      <c r="K14" s="14" t="s">
        <v>826</v>
      </c>
      <c r="L14" s="14">
        <v>57.13</v>
      </c>
      <c r="M14" s="14" t="s">
        <v>827</v>
      </c>
      <c r="N14" s="12">
        <v>32</v>
      </c>
      <c r="O14" s="14">
        <v>7.67</v>
      </c>
      <c r="P14" s="11">
        <f t="shared" si="0"/>
        <v>11.15402893804</v>
      </c>
      <c r="Q14" s="14">
        <v>11.157</v>
      </c>
      <c r="R14" s="2">
        <v>14.93</v>
      </c>
      <c r="S14" s="13">
        <f t="shared" si="1"/>
        <v>9.7604173628240005</v>
      </c>
      <c r="T14" s="11">
        <f t="shared" si="2"/>
        <v>3.7729999999999997</v>
      </c>
      <c r="U14" s="11">
        <f t="shared" si="3"/>
        <v>5.1695826371759992</v>
      </c>
    </row>
  </sheetData>
  <conditionalFormatting sqref="B2:B4">
    <cfRule type="duplicateValues" dxfId="13" priority="14"/>
  </conditionalFormatting>
  <conditionalFormatting sqref="B1">
    <cfRule type="duplicateValues" dxfId="12" priority="13"/>
  </conditionalFormatting>
  <conditionalFormatting sqref="B1">
    <cfRule type="duplicateValues" dxfId="11" priority="11"/>
    <cfRule type="duplicateValues" dxfId="10" priority="12"/>
  </conditionalFormatting>
  <conditionalFormatting sqref="B5">
    <cfRule type="duplicateValues" dxfId="9" priority="10"/>
  </conditionalFormatting>
  <conditionalFormatting sqref="B6">
    <cfRule type="duplicateValues" dxfId="8" priority="9"/>
  </conditionalFormatting>
  <conditionalFormatting sqref="B7">
    <cfRule type="duplicateValues" dxfId="7" priority="8"/>
  </conditionalFormatting>
  <conditionalFormatting sqref="B8">
    <cfRule type="duplicateValues" dxfId="6" priority="7"/>
  </conditionalFormatting>
  <conditionalFormatting sqref="B9">
    <cfRule type="duplicateValues" dxfId="5" priority="6"/>
  </conditionalFormatting>
  <conditionalFormatting sqref="B10">
    <cfRule type="duplicateValues" dxfId="4" priority="5"/>
  </conditionalFormatting>
  <conditionalFormatting sqref="B11">
    <cfRule type="duplicateValues" dxfId="3" priority="4"/>
  </conditionalFormatting>
  <conditionalFormatting sqref="B12">
    <cfRule type="duplicateValues" dxfId="2" priority="3"/>
  </conditionalFormatting>
  <conditionalFormatting sqref="B13">
    <cfRule type="duplicateValues" dxfId="1" priority="2"/>
  </conditionalFormatting>
  <conditionalFormatting sqref="B14">
    <cfRule type="duplicateValues" dxfId="0" priority="1"/>
  </conditionalFormatting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2024-01-13T16:15:14Z</dcterms:created>
  <dcterms:modified xsi:type="dcterms:W3CDTF">2024-03-14T21:01:58Z</dcterms:modified>
</cp:coreProperties>
</file>