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3" i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8"/>
  <c r="V140"/>
  <c r="V141"/>
  <c r="V142"/>
  <c r="V143"/>
  <c r="V144"/>
  <c r="V145"/>
  <c r="V146"/>
  <c r="V147"/>
  <c r="V148"/>
  <c r="V150"/>
  <c r="V151"/>
  <c r="V152"/>
  <c r="V153"/>
  <c r="V154"/>
  <c r="V155"/>
  <c r="V156"/>
  <c r="V157"/>
  <c r="V158"/>
  <c r="V162"/>
  <c r="V163"/>
  <c r="V164"/>
  <c r="V165"/>
  <c r="V166"/>
  <c r="V167"/>
  <c r="V168"/>
  <c r="V169"/>
  <c r="V171"/>
  <c r="V172"/>
  <c r="V173"/>
  <c r="V174"/>
  <c r="V175"/>
  <c r="V176"/>
  <c r="V178"/>
  <c r="V179"/>
  <c r="V180"/>
  <c r="V181"/>
  <c r="V182"/>
  <c r="V183"/>
  <c r="V184"/>
  <c r="V185"/>
  <c r="V187"/>
  <c r="V188"/>
  <c r="V189"/>
  <c r="V190"/>
  <c r="V191"/>
  <c r="V192"/>
  <c r="V193"/>
  <c r="V194"/>
  <c r="V195"/>
  <c r="V196"/>
  <c r="V197"/>
  <c r="V198"/>
  <c r="V199"/>
  <c r="V200"/>
  <c r="V201"/>
  <c r="V203"/>
  <c r="V204"/>
  <c r="V205"/>
  <c r="V206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70"/>
  <c r="V273"/>
  <c r="V274"/>
  <c r="V275"/>
  <c r="V276"/>
  <c r="V277"/>
  <c r="V278"/>
  <c r="V279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2"/>
  <c r="V443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2"/>
  <c r="Q576"/>
  <c r="Q575"/>
  <c r="Q574"/>
  <c r="Q573"/>
  <c r="Q572"/>
  <c r="Q571"/>
  <c r="Q570"/>
  <c r="Q569"/>
  <c r="Q561"/>
  <c r="Q539"/>
  <c r="Q538"/>
  <c r="Q537"/>
  <c r="Q536"/>
  <c r="Q526"/>
  <c r="Q525"/>
  <c r="Q517"/>
  <c r="Q416"/>
  <c r="Q415"/>
  <c r="Q413"/>
  <c r="Q412"/>
  <c r="Q155"/>
  <c r="Q147"/>
  <c r="Q146"/>
  <c r="Q124"/>
  <c r="Q122"/>
  <c r="Q118"/>
  <c r="Q117"/>
  <c r="Q116"/>
  <c r="Q115"/>
  <c r="Q578"/>
  <c r="Q577"/>
  <c r="Q563"/>
  <c r="Q564"/>
  <c r="Q565"/>
  <c r="Q566"/>
  <c r="Q567"/>
  <c r="Q568"/>
  <c r="Q562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40"/>
  <c r="Q528"/>
  <c r="Q529"/>
  <c r="Q530"/>
  <c r="Q531"/>
  <c r="Q532"/>
  <c r="Q533"/>
  <c r="Q534"/>
  <c r="Q535"/>
  <c r="Q527"/>
  <c r="Q519"/>
  <c r="Q520"/>
  <c r="Q521"/>
  <c r="Q522"/>
  <c r="Q523"/>
  <c r="Q524"/>
  <c r="Q518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417"/>
  <c r="Q414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156"/>
  <c r="Q149"/>
  <c r="Q150"/>
  <c r="Q151"/>
  <c r="Q152"/>
  <c r="Q153"/>
  <c r="Q154"/>
  <c r="Q148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25"/>
  <c r="Q123"/>
  <c r="Q120"/>
  <c r="Q121"/>
  <c r="Q119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2"/>
</calcChain>
</file>

<file path=xl/sharedStrings.xml><?xml version="1.0" encoding="utf-8"?>
<sst xmlns="http://schemas.openxmlformats.org/spreadsheetml/2006/main" count="5822" uniqueCount="1450">
  <si>
    <t>VABB_02</t>
  </si>
  <si>
    <t>BUILDING</t>
  </si>
  <si>
    <t>NO</t>
  </si>
  <si>
    <t>NIL</t>
  </si>
  <si>
    <t>VABB_03</t>
  </si>
  <si>
    <t>TREE</t>
  </si>
  <si>
    <t>VABB_06</t>
  </si>
  <si>
    <t>VABB_07</t>
  </si>
  <si>
    <t>VABB_09</t>
  </si>
  <si>
    <t>VABB_13</t>
  </si>
  <si>
    <t>VABB_15</t>
  </si>
  <si>
    <t>OTHER</t>
  </si>
  <si>
    <t>Hoarding on Building</t>
  </si>
  <si>
    <t>VABB_16</t>
  </si>
  <si>
    <t>Cellphone Mast on Building LGT</t>
  </si>
  <si>
    <t>VABB_17</t>
  </si>
  <si>
    <t>VABB_18</t>
  </si>
  <si>
    <t>VABB_20</t>
  </si>
  <si>
    <t>VABB_21</t>
  </si>
  <si>
    <t>VABB_22</t>
  </si>
  <si>
    <t>VABB_25</t>
  </si>
  <si>
    <t>VABB_26</t>
  </si>
  <si>
    <t>VABB_27</t>
  </si>
  <si>
    <t>VABB_28</t>
  </si>
  <si>
    <t>VABB_29</t>
  </si>
  <si>
    <t>VABB_31</t>
  </si>
  <si>
    <t>VABB_34</t>
  </si>
  <si>
    <t>VABB_35</t>
  </si>
  <si>
    <t>VABB_36</t>
  </si>
  <si>
    <t>VABB_38</t>
  </si>
  <si>
    <t>VABB_40</t>
  </si>
  <si>
    <t>VABB_42</t>
  </si>
  <si>
    <t>VABB_43</t>
  </si>
  <si>
    <t>VABB_44</t>
  </si>
  <si>
    <t>VABB_45</t>
  </si>
  <si>
    <t>Coconut</t>
  </si>
  <si>
    <t>VABB_46</t>
  </si>
  <si>
    <t>VABB_47</t>
  </si>
  <si>
    <t>VABB_48</t>
  </si>
  <si>
    <t>VABB_49</t>
  </si>
  <si>
    <t>VABB_50</t>
  </si>
  <si>
    <t>VABB_51</t>
  </si>
  <si>
    <t>VABB_52</t>
  </si>
  <si>
    <t>VABB_53</t>
  </si>
  <si>
    <t>VABB_54</t>
  </si>
  <si>
    <t>VABB_55</t>
  </si>
  <si>
    <t>VABB_57</t>
  </si>
  <si>
    <t>ELECTRICAL SYSTEM</t>
  </si>
  <si>
    <t>Electric Traction Overhead Frame</t>
  </si>
  <si>
    <t>VABB_58</t>
  </si>
  <si>
    <t>ANTENNA</t>
  </si>
  <si>
    <t>Antenna on LOC Building</t>
  </si>
  <si>
    <t>VABB_59</t>
  </si>
  <si>
    <t>VABB_62</t>
  </si>
  <si>
    <t>VABB_63</t>
  </si>
  <si>
    <t>VABB_64</t>
  </si>
  <si>
    <t>VABB_65</t>
  </si>
  <si>
    <t>VABB_66</t>
  </si>
  <si>
    <t>VABB_67</t>
  </si>
  <si>
    <t>VABB_68</t>
  </si>
  <si>
    <t>VABB_69</t>
  </si>
  <si>
    <t>VABB_71</t>
  </si>
  <si>
    <t>Hut</t>
  </si>
  <si>
    <t>VABB_72</t>
  </si>
  <si>
    <t>Antenna on Building</t>
  </si>
  <si>
    <t>VABB_73</t>
  </si>
  <si>
    <t>VABB_74</t>
  </si>
  <si>
    <t>VABB_75</t>
  </si>
  <si>
    <t>VABB_76</t>
  </si>
  <si>
    <t>VABB_77</t>
  </si>
  <si>
    <t>VABB_78</t>
  </si>
  <si>
    <t>Pipal</t>
  </si>
  <si>
    <t>VABB_79</t>
  </si>
  <si>
    <t>VABB_82</t>
  </si>
  <si>
    <t>VABB_83</t>
  </si>
  <si>
    <t>VABB_84</t>
  </si>
  <si>
    <t>VABB_85</t>
  </si>
  <si>
    <t>VABB_86</t>
  </si>
  <si>
    <t>VABB_87</t>
  </si>
  <si>
    <t>Mango</t>
  </si>
  <si>
    <t>VABB_88</t>
  </si>
  <si>
    <t>VABB_89</t>
  </si>
  <si>
    <t>VABB_90</t>
  </si>
  <si>
    <t>VABB_91</t>
  </si>
  <si>
    <t>VABB_92</t>
  </si>
  <si>
    <t>VABB_93</t>
  </si>
  <si>
    <t>VABB_94</t>
  </si>
  <si>
    <t>VABB_95</t>
  </si>
  <si>
    <t>VABB_96</t>
  </si>
  <si>
    <t>Hoarding</t>
  </si>
  <si>
    <t>VABB_97</t>
  </si>
  <si>
    <t>Pucca House</t>
  </si>
  <si>
    <t>VABB_99</t>
  </si>
  <si>
    <t>VABB_100</t>
  </si>
  <si>
    <t>VABB_101</t>
  </si>
  <si>
    <t>VABB_103</t>
  </si>
  <si>
    <t>VABB_105</t>
  </si>
  <si>
    <t>VABB_106</t>
  </si>
  <si>
    <t>VABB_107</t>
  </si>
  <si>
    <t>VABB_108</t>
  </si>
  <si>
    <t>VABB_109</t>
  </si>
  <si>
    <t>Group of Trees</t>
  </si>
  <si>
    <t>VABB_110</t>
  </si>
  <si>
    <t>VABB_111</t>
  </si>
  <si>
    <t>VABB_112</t>
  </si>
  <si>
    <t>VABB_113</t>
  </si>
  <si>
    <t>VABB_114</t>
  </si>
  <si>
    <t>VABB_115</t>
  </si>
  <si>
    <t>VABB_116</t>
  </si>
  <si>
    <t>VABB_117</t>
  </si>
  <si>
    <t>VABB_118</t>
  </si>
  <si>
    <t>VABB_119</t>
  </si>
  <si>
    <t>VABB_120</t>
  </si>
  <si>
    <t>VABB_121</t>
  </si>
  <si>
    <t>VABB_122</t>
  </si>
  <si>
    <t>VABB_123</t>
  </si>
  <si>
    <t>VABB_124</t>
  </si>
  <si>
    <t>VABB_131</t>
  </si>
  <si>
    <t>VABB_133</t>
  </si>
  <si>
    <t>VABB_134</t>
  </si>
  <si>
    <t>VABB_135</t>
  </si>
  <si>
    <t>VABB_136</t>
  </si>
  <si>
    <t>VABB_137</t>
  </si>
  <si>
    <t>VABB_138</t>
  </si>
  <si>
    <t>VABB_139</t>
  </si>
  <si>
    <t>VABB_140</t>
  </si>
  <si>
    <t>Factory</t>
  </si>
  <si>
    <t>VABB_141</t>
  </si>
  <si>
    <t>VABB_142</t>
  </si>
  <si>
    <t>VABB_143</t>
  </si>
  <si>
    <t>VABB_145</t>
  </si>
  <si>
    <t>Mosque</t>
  </si>
  <si>
    <t>VABB_146</t>
  </si>
  <si>
    <t>VABB_147</t>
  </si>
  <si>
    <t>VABB_148</t>
  </si>
  <si>
    <t>VABB_149</t>
  </si>
  <si>
    <t>VABB_150</t>
  </si>
  <si>
    <t>Mast on Building</t>
  </si>
  <si>
    <t>VABB_151</t>
  </si>
  <si>
    <t>Cellphone Mast on Building</t>
  </si>
  <si>
    <t>VABB_152</t>
  </si>
  <si>
    <t>Speaker on Mosque</t>
  </si>
  <si>
    <t>VABB_153</t>
  </si>
  <si>
    <t>VABB_154</t>
  </si>
  <si>
    <t>VABB_155</t>
  </si>
  <si>
    <t>VABB_156</t>
  </si>
  <si>
    <t>VABB_159</t>
  </si>
  <si>
    <t>VABB_160</t>
  </si>
  <si>
    <t>VABB_162</t>
  </si>
  <si>
    <t>VABB_163</t>
  </si>
  <si>
    <t>VABB_164</t>
  </si>
  <si>
    <t>VABB_165</t>
  </si>
  <si>
    <t>VABB_166</t>
  </si>
  <si>
    <t>VABB_167</t>
  </si>
  <si>
    <t>VABB_168</t>
  </si>
  <si>
    <t>Shed</t>
  </si>
  <si>
    <t>VABB_169</t>
  </si>
  <si>
    <t>VABB_170</t>
  </si>
  <si>
    <t>VABB_171</t>
  </si>
  <si>
    <t>VABB_172</t>
  </si>
  <si>
    <t>VABB_173</t>
  </si>
  <si>
    <t>VABB_174</t>
  </si>
  <si>
    <t>VABB_175</t>
  </si>
  <si>
    <t>VABB_176</t>
  </si>
  <si>
    <t>VABB_180</t>
  </si>
  <si>
    <t>VABB_181</t>
  </si>
  <si>
    <t>VABB_182</t>
  </si>
  <si>
    <t>VABB_183</t>
  </si>
  <si>
    <t>VABB_184</t>
  </si>
  <si>
    <t>VABB_186</t>
  </si>
  <si>
    <t>VABB_187</t>
  </si>
  <si>
    <t>VABB_189</t>
  </si>
  <si>
    <t>VABB_191</t>
  </si>
  <si>
    <t>VABB_192</t>
  </si>
  <si>
    <t>VABB_193</t>
  </si>
  <si>
    <t>VABB_194</t>
  </si>
  <si>
    <t>VABB_195</t>
  </si>
  <si>
    <t>VABB_196</t>
  </si>
  <si>
    <t>VABB_198</t>
  </si>
  <si>
    <t>VABB_199</t>
  </si>
  <si>
    <t>VABB_200</t>
  </si>
  <si>
    <t>VABB_201</t>
  </si>
  <si>
    <t>VABB_202</t>
  </si>
  <si>
    <t>VABB_203</t>
  </si>
  <si>
    <t>VABB_204</t>
  </si>
  <si>
    <t>VABB_205</t>
  </si>
  <si>
    <t>VABB_206</t>
  </si>
  <si>
    <t>POLE</t>
  </si>
  <si>
    <t>Light Pole</t>
  </si>
  <si>
    <t>VABB_207</t>
  </si>
  <si>
    <t>VABB_208</t>
  </si>
  <si>
    <t>VABB_209</t>
  </si>
  <si>
    <t>VABB_210</t>
  </si>
  <si>
    <t>VABB_212</t>
  </si>
  <si>
    <t>VABB_214</t>
  </si>
  <si>
    <t>VABB_215</t>
  </si>
  <si>
    <t>VABB_216</t>
  </si>
  <si>
    <t>Group of Trees (Coconut)</t>
  </si>
  <si>
    <t>VABB_217</t>
  </si>
  <si>
    <t>VABB_219</t>
  </si>
  <si>
    <t>VABB_220</t>
  </si>
  <si>
    <t>VABB_221</t>
  </si>
  <si>
    <t>VABB_222</t>
  </si>
  <si>
    <t>VABB_223</t>
  </si>
  <si>
    <t>VABB_224</t>
  </si>
  <si>
    <t>VABB_227</t>
  </si>
  <si>
    <t>VABB_228</t>
  </si>
  <si>
    <t>VABB_229</t>
  </si>
  <si>
    <t>Mobile Road Traffic</t>
  </si>
  <si>
    <t>VABB_230</t>
  </si>
  <si>
    <t>Security Hut</t>
  </si>
  <si>
    <t>VABB_231</t>
  </si>
  <si>
    <t>TANK</t>
  </si>
  <si>
    <t>Group of Tank</t>
  </si>
  <si>
    <t>VABB_232</t>
  </si>
  <si>
    <t>Cellphone Mast Tower</t>
  </si>
  <si>
    <t>VABB_233</t>
  </si>
  <si>
    <t>Approach Light</t>
  </si>
  <si>
    <t>VABB_234</t>
  </si>
  <si>
    <t>VABB_235</t>
  </si>
  <si>
    <t>VABB_236</t>
  </si>
  <si>
    <t>FENCE</t>
  </si>
  <si>
    <t>Airport Boundary Wall with fencing on top</t>
  </si>
  <si>
    <t>VABB_237</t>
  </si>
  <si>
    <t>GATE</t>
  </si>
  <si>
    <t>Crash Gate (RWY 27)</t>
  </si>
  <si>
    <t>VABB_238</t>
  </si>
  <si>
    <t>VABB_239</t>
  </si>
  <si>
    <t>VABB_240</t>
  </si>
  <si>
    <t>VABB_241</t>
  </si>
  <si>
    <t>VABB_242</t>
  </si>
  <si>
    <t>VABB_243</t>
  </si>
  <si>
    <t>VABB_244</t>
  </si>
  <si>
    <t>VABB_245</t>
  </si>
  <si>
    <t>VABB_246</t>
  </si>
  <si>
    <t>VABB_247</t>
  </si>
  <si>
    <t>VABB_248</t>
  </si>
  <si>
    <t>VABB_249</t>
  </si>
  <si>
    <t>VABB_250</t>
  </si>
  <si>
    <t>VABB_251</t>
  </si>
  <si>
    <t>VABB_252</t>
  </si>
  <si>
    <t>VABB_253</t>
  </si>
  <si>
    <t>VABB_254</t>
  </si>
  <si>
    <t>VABB_255</t>
  </si>
  <si>
    <t>VABB_256</t>
  </si>
  <si>
    <t>VABB_257</t>
  </si>
  <si>
    <t>VABB_258</t>
  </si>
  <si>
    <t>VABB_259</t>
  </si>
  <si>
    <t>VABB_264</t>
  </si>
  <si>
    <t>VABB_265</t>
  </si>
  <si>
    <t>VABB_266</t>
  </si>
  <si>
    <t>VABB_267</t>
  </si>
  <si>
    <t>VABB_268</t>
  </si>
  <si>
    <t>VABB_269</t>
  </si>
  <si>
    <t>VABB_270</t>
  </si>
  <si>
    <t>VABB_271</t>
  </si>
  <si>
    <t>VABB_272</t>
  </si>
  <si>
    <t>VABB_273</t>
  </si>
  <si>
    <t>VABB_274</t>
  </si>
  <si>
    <t>VABB_275</t>
  </si>
  <si>
    <t>Group of Cellphone Mast on Pucca House</t>
  </si>
  <si>
    <t>VABB_276</t>
  </si>
  <si>
    <t>Cellphone Mast on Pucca House</t>
  </si>
  <si>
    <t>VABB_277</t>
  </si>
  <si>
    <t>VABB_278</t>
  </si>
  <si>
    <t>VABB_279</t>
  </si>
  <si>
    <t>VABB_280</t>
  </si>
  <si>
    <t>VABB_282</t>
  </si>
  <si>
    <t>VABB_283</t>
  </si>
  <si>
    <t>VABB_284</t>
  </si>
  <si>
    <t>VABB_285</t>
  </si>
  <si>
    <t>VABB_286</t>
  </si>
  <si>
    <t>VABB_287</t>
  </si>
  <si>
    <t>VABB_288</t>
  </si>
  <si>
    <t>VABB_289</t>
  </si>
  <si>
    <t>VABB_290</t>
  </si>
  <si>
    <t>VABB_291</t>
  </si>
  <si>
    <t>VABB_292</t>
  </si>
  <si>
    <t>VABB_293</t>
  </si>
  <si>
    <t>VABB_294</t>
  </si>
  <si>
    <t>VABB_295</t>
  </si>
  <si>
    <t>VABB_296</t>
  </si>
  <si>
    <t>VABB_297</t>
  </si>
  <si>
    <t>VABB_298</t>
  </si>
  <si>
    <t>VABB_299</t>
  </si>
  <si>
    <t>VABB_300</t>
  </si>
  <si>
    <t>VABB_301</t>
  </si>
  <si>
    <t>VABB_302</t>
  </si>
  <si>
    <t>VABB_303</t>
  </si>
  <si>
    <t>VABB_304</t>
  </si>
  <si>
    <t>VABB_305</t>
  </si>
  <si>
    <t>VABB_306</t>
  </si>
  <si>
    <t>VABB_307</t>
  </si>
  <si>
    <t>VABB_308</t>
  </si>
  <si>
    <t>VABB_309</t>
  </si>
  <si>
    <t>VABB_310</t>
  </si>
  <si>
    <t>VABB_311</t>
  </si>
  <si>
    <t>VABB_312</t>
  </si>
  <si>
    <t>VABB_313</t>
  </si>
  <si>
    <t>VABB_314</t>
  </si>
  <si>
    <t>VABB_315</t>
  </si>
  <si>
    <t>VABB_316</t>
  </si>
  <si>
    <t>VABB_317</t>
  </si>
  <si>
    <t>VABB_318</t>
  </si>
  <si>
    <t>VABB_319</t>
  </si>
  <si>
    <t>VABB_320</t>
  </si>
  <si>
    <t>VABB_329</t>
  </si>
  <si>
    <t>VABB_330</t>
  </si>
  <si>
    <t>VABB_331</t>
  </si>
  <si>
    <t>VABB_332</t>
  </si>
  <si>
    <t>VABB_333</t>
  </si>
  <si>
    <t>VABB_335</t>
  </si>
  <si>
    <t>VABB_336</t>
  </si>
  <si>
    <t>VABB_337</t>
  </si>
  <si>
    <t>VABB_338</t>
  </si>
  <si>
    <t>VABB_339</t>
  </si>
  <si>
    <t>VABB_340</t>
  </si>
  <si>
    <t>VABB_341</t>
  </si>
  <si>
    <t>VABB_342</t>
  </si>
  <si>
    <t>VABB_343</t>
  </si>
  <si>
    <t>VABB_344</t>
  </si>
  <si>
    <t>VABB_345</t>
  </si>
  <si>
    <t>VABB_346</t>
  </si>
  <si>
    <t>Airport boundary wall with fencing on top</t>
  </si>
  <si>
    <t>VABB_347</t>
  </si>
  <si>
    <t>VABB_348</t>
  </si>
  <si>
    <t>Hut on Hill</t>
  </si>
  <si>
    <t>VABB_349</t>
  </si>
  <si>
    <t>VABB_350</t>
  </si>
  <si>
    <t>VABB_351</t>
  </si>
  <si>
    <t>VABB_352</t>
  </si>
  <si>
    <t>Hut on Hillock</t>
  </si>
  <si>
    <t>VABB_353</t>
  </si>
  <si>
    <t>VABB_354</t>
  </si>
  <si>
    <t>VABB_355</t>
  </si>
  <si>
    <t>VABB_356</t>
  </si>
  <si>
    <t>VABB_358</t>
  </si>
  <si>
    <t>VABB_360</t>
  </si>
  <si>
    <t>VABB_361</t>
  </si>
  <si>
    <t>VABB_362</t>
  </si>
  <si>
    <t>VABB_363</t>
  </si>
  <si>
    <t>VABB_364</t>
  </si>
  <si>
    <t>VABB_366</t>
  </si>
  <si>
    <t>VABB_367</t>
  </si>
  <si>
    <t>VABB_368</t>
  </si>
  <si>
    <t>VABB_370</t>
  </si>
  <si>
    <t>VABB_371</t>
  </si>
  <si>
    <t>VABB_372</t>
  </si>
  <si>
    <t>VABB_373</t>
  </si>
  <si>
    <t>VABB_374</t>
  </si>
  <si>
    <t>VABB_375</t>
  </si>
  <si>
    <t>VABB_376</t>
  </si>
  <si>
    <t>VABB_377</t>
  </si>
  <si>
    <t>VABB_378</t>
  </si>
  <si>
    <t>VABB_379</t>
  </si>
  <si>
    <t>Coconut Tree</t>
  </si>
  <si>
    <t>VABB_380</t>
  </si>
  <si>
    <t>VABB_381</t>
  </si>
  <si>
    <t>VABB_382</t>
  </si>
  <si>
    <t>VABB_383</t>
  </si>
  <si>
    <t>VABB_385</t>
  </si>
  <si>
    <t>VABB_386</t>
  </si>
  <si>
    <t>VABB_387</t>
  </si>
  <si>
    <t>VABB_388</t>
  </si>
  <si>
    <t>VABB_389</t>
  </si>
  <si>
    <t>VABB_390</t>
  </si>
  <si>
    <t>VABB_391</t>
  </si>
  <si>
    <t>VABB_392</t>
  </si>
  <si>
    <t>VABB_393</t>
  </si>
  <si>
    <t>VABB_394</t>
  </si>
  <si>
    <t>VABB_396</t>
  </si>
  <si>
    <t>VABB_397</t>
  </si>
  <si>
    <t>VABB_398</t>
  </si>
  <si>
    <t>Hill Top</t>
  </si>
  <si>
    <t>VABB_400</t>
  </si>
  <si>
    <t>VABB_401</t>
  </si>
  <si>
    <t>VABB_402</t>
  </si>
  <si>
    <t>VABB_403</t>
  </si>
  <si>
    <t>VABB_404</t>
  </si>
  <si>
    <t>VABB_406</t>
  </si>
  <si>
    <t>VABB_407</t>
  </si>
  <si>
    <t>VABB_408</t>
  </si>
  <si>
    <t>VABB_409</t>
  </si>
  <si>
    <t>VABB_410</t>
  </si>
  <si>
    <t>VABB_411</t>
  </si>
  <si>
    <t>VABB_412</t>
  </si>
  <si>
    <t>VABB_413</t>
  </si>
  <si>
    <t>VABB_414</t>
  </si>
  <si>
    <t>VABB_415</t>
  </si>
  <si>
    <t>VABB_418</t>
  </si>
  <si>
    <t>VABB_419</t>
  </si>
  <si>
    <t>VABB_420</t>
  </si>
  <si>
    <t>VABB_421</t>
  </si>
  <si>
    <t>VABB_422</t>
  </si>
  <si>
    <t>VABB_423</t>
  </si>
  <si>
    <t>VABB_424</t>
  </si>
  <si>
    <t>VABB_425</t>
  </si>
  <si>
    <t>VABB_426</t>
  </si>
  <si>
    <t>VABB_427</t>
  </si>
  <si>
    <t>VABB_428</t>
  </si>
  <si>
    <t>VABB_429</t>
  </si>
  <si>
    <t>VABB_430</t>
  </si>
  <si>
    <t>VABB_431</t>
  </si>
  <si>
    <t>VABB_503</t>
  </si>
  <si>
    <t>In circling area and at AD</t>
  </si>
  <si>
    <t>Airport boundary wall with Fencing on Top</t>
  </si>
  <si>
    <t>VABB_512</t>
  </si>
  <si>
    <t>Blast Fence</t>
  </si>
  <si>
    <t>VABB_513</t>
  </si>
  <si>
    <t>NAVAID</t>
  </si>
  <si>
    <t>LOC 09 Monitor Antenna</t>
  </si>
  <si>
    <t>VABB_515</t>
  </si>
  <si>
    <t>RWY 09 LOC</t>
  </si>
  <si>
    <t>VABB_516</t>
  </si>
  <si>
    <t>Lightning Arrestor on RWY 09 LOC</t>
  </si>
  <si>
    <t>VABB_625</t>
  </si>
  <si>
    <t>VABB_626</t>
  </si>
  <si>
    <t>VABB_628</t>
  </si>
  <si>
    <t>VABB_629</t>
  </si>
  <si>
    <t>VABB_630</t>
  </si>
  <si>
    <t>VABB_631</t>
  </si>
  <si>
    <t>VABB_632</t>
  </si>
  <si>
    <t>VABB_634</t>
  </si>
  <si>
    <t>VABB_635</t>
  </si>
  <si>
    <t>VABB_636</t>
  </si>
  <si>
    <t>VABB_637</t>
  </si>
  <si>
    <t>VABB_638</t>
  </si>
  <si>
    <t>VABB_639</t>
  </si>
  <si>
    <t>VABB_641</t>
  </si>
  <si>
    <t>VABB_642</t>
  </si>
  <si>
    <t>VABB_645</t>
  </si>
  <si>
    <t>VABB_646</t>
  </si>
  <si>
    <t>VABB_647</t>
  </si>
  <si>
    <t>VABB_649</t>
  </si>
  <si>
    <t>VABB_651</t>
  </si>
  <si>
    <t>VABB_652</t>
  </si>
  <si>
    <t>VABB_653</t>
  </si>
  <si>
    <t>VABB_655</t>
  </si>
  <si>
    <t>VABB_659</t>
  </si>
  <si>
    <t>VABB_660</t>
  </si>
  <si>
    <t>VABB_662</t>
  </si>
  <si>
    <t>VABB_663</t>
  </si>
  <si>
    <t>VABB_665</t>
  </si>
  <si>
    <t>VABB_667</t>
  </si>
  <si>
    <t>VABB_668</t>
  </si>
  <si>
    <t>VABB_669</t>
  </si>
  <si>
    <t>VABB_670</t>
  </si>
  <si>
    <t>LGTD</t>
  </si>
  <si>
    <t>VABB_672</t>
  </si>
  <si>
    <t>VABB_673</t>
  </si>
  <si>
    <t>VABB_674</t>
  </si>
  <si>
    <t>VABB_675</t>
  </si>
  <si>
    <t>VABB_676</t>
  </si>
  <si>
    <t>VABB_678</t>
  </si>
  <si>
    <t>VABB_679</t>
  </si>
  <si>
    <t>VABB_680</t>
  </si>
  <si>
    <t>VABB_682</t>
  </si>
  <si>
    <t>VABB_683</t>
  </si>
  <si>
    <t>VABB_684</t>
  </si>
  <si>
    <t>VABB_685</t>
  </si>
  <si>
    <t>VABB_686</t>
  </si>
  <si>
    <t>VABB_687</t>
  </si>
  <si>
    <t>VABB_688</t>
  </si>
  <si>
    <t>VABB_690</t>
  </si>
  <si>
    <t>VABB_691</t>
  </si>
  <si>
    <t>VABB_697</t>
  </si>
  <si>
    <t>VABB_698</t>
  </si>
  <si>
    <t>VABB_699</t>
  </si>
  <si>
    <t>VABB_703</t>
  </si>
  <si>
    <t>VABB_704</t>
  </si>
  <si>
    <t>VABB_705</t>
  </si>
  <si>
    <t>VABB_707</t>
  </si>
  <si>
    <t>VABB_708</t>
  </si>
  <si>
    <t>VABB_711</t>
  </si>
  <si>
    <t>VABB_712</t>
  </si>
  <si>
    <t>VABB_713</t>
  </si>
  <si>
    <t>VABB_714</t>
  </si>
  <si>
    <t>VABB_716</t>
  </si>
  <si>
    <t>VABB_717</t>
  </si>
  <si>
    <t>VABB_718</t>
  </si>
  <si>
    <t>VABB_719</t>
  </si>
  <si>
    <t>VABB_720</t>
  </si>
  <si>
    <t>VABB_721</t>
  </si>
  <si>
    <t>VABB_723</t>
  </si>
  <si>
    <t>VABB_724</t>
  </si>
  <si>
    <t>VABB_726</t>
  </si>
  <si>
    <t>VABB_727</t>
  </si>
  <si>
    <t>VABB_729</t>
  </si>
  <si>
    <t>VABB_730</t>
  </si>
  <si>
    <t>VABB_731</t>
  </si>
  <si>
    <t>VABB_732</t>
  </si>
  <si>
    <t>VABB_733</t>
  </si>
  <si>
    <t>VABB_739</t>
  </si>
  <si>
    <t>VABB_740</t>
  </si>
  <si>
    <t>VABB_741</t>
  </si>
  <si>
    <t>VABB_743</t>
  </si>
  <si>
    <t>VABB_746</t>
  </si>
  <si>
    <t>SIGN</t>
  </si>
  <si>
    <t>Sign Board</t>
  </si>
  <si>
    <t>VABB_749</t>
  </si>
  <si>
    <t>VABB_751</t>
  </si>
  <si>
    <t>VABB_752</t>
  </si>
  <si>
    <t>VABB_753</t>
  </si>
  <si>
    <t>VABB_754</t>
  </si>
  <si>
    <t>VABB_755</t>
  </si>
  <si>
    <t>VABB_756</t>
  </si>
  <si>
    <t>VABB_757</t>
  </si>
  <si>
    <t>VABB_759</t>
  </si>
  <si>
    <t>VABB_760</t>
  </si>
  <si>
    <t>VABB_761</t>
  </si>
  <si>
    <t>VABB_762</t>
  </si>
  <si>
    <t>VABB_764</t>
  </si>
  <si>
    <t>VABB_771</t>
  </si>
  <si>
    <t>VABB_772</t>
  </si>
  <si>
    <t>VABB_781</t>
  </si>
  <si>
    <t>VABB_787</t>
  </si>
  <si>
    <t>VABB_788</t>
  </si>
  <si>
    <t>VABB_789</t>
  </si>
  <si>
    <t>VABB_790</t>
  </si>
  <si>
    <t>VABB_791</t>
  </si>
  <si>
    <t>VABB_796</t>
  </si>
  <si>
    <t>VABB_797</t>
  </si>
  <si>
    <t>VABB_798</t>
  </si>
  <si>
    <t>VABB_799</t>
  </si>
  <si>
    <t>VABB_800</t>
  </si>
  <si>
    <t>VABB_803</t>
  </si>
  <si>
    <t>VABB_804</t>
  </si>
  <si>
    <t>VABB_805</t>
  </si>
  <si>
    <t>VABB_806</t>
  </si>
  <si>
    <t>VABB_807</t>
  </si>
  <si>
    <t>VABB_808</t>
  </si>
  <si>
    <t>VABB_809</t>
  </si>
  <si>
    <t>VABB_810</t>
  </si>
  <si>
    <t>VABB_811</t>
  </si>
  <si>
    <t>VABB_814</t>
  </si>
  <si>
    <t>VABB_815</t>
  </si>
  <si>
    <t>VABB_817</t>
  </si>
  <si>
    <t>VABB_819</t>
  </si>
  <si>
    <t>VABB_820</t>
  </si>
  <si>
    <t>VABB_821</t>
  </si>
  <si>
    <t>VABB_822</t>
  </si>
  <si>
    <t>VABB_824</t>
  </si>
  <si>
    <t>VABB_825</t>
  </si>
  <si>
    <t>VABB_826</t>
  </si>
  <si>
    <t>VABB_827</t>
  </si>
  <si>
    <t>VABB_842</t>
  </si>
  <si>
    <t>VABB_843</t>
  </si>
  <si>
    <t>VABB_844</t>
  </si>
  <si>
    <t>VABB_846</t>
  </si>
  <si>
    <t>VABB_848</t>
  </si>
  <si>
    <t>VABB_849</t>
  </si>
  <si>
    <t>VABB_854</t>
  </si>
  <si>
    <t>VABB_861</t>
  </si>
  <si>
    <t>VABB_863</t>
  </si>
  <si>
    <t>VABB_864</t>
  </si>
  <si>
    <t>VABB_865</t>
  </si>
  <si>
    <t>VABB_866</t>
  </si>
  <si>
    <t>VABB_871</t>
  </si>
  <si>
    <t>VABB_872</t>
  </si>
  <si>
    <t>VABB_885</t>
  </si>
  <si>
    <t>VABB_886</t>
  </si>
  <si>
    <t>VABB_887</t>
  </si>
  <si>
    <t>Pylon Light</t>
  </si>
  <si>
    <t>VABB_888</t>
  </si>
  <si>
    <t>Pylon  Light</t>
  </si>
  <si>
    <t>VABB_889</t>
  </si>
  <si>
    <t>VABB_891</t>
  </si>
  <si>
    <t>VABB_892</t>
  </si>
  <si>
    <t>VABB_893</t>
  </si>
  <si>
    <t>VABB_894</t>
  </si>
  <si>
    <t>VABB_895</t>
  </si>
  <si>
    <t>VABB_898</t>
  </si>
  <si>
    <t>Antenna Top on Building</t>
  </si>
  <si>
    <t>VABB_900</t>
  </si>
  <si>
    <t>VABB_903</t>
  </si>
  <si>
    <t>VABB_904</t>
  </si>
  <si>
    <t>VABB_905</t>
  </si>
  <si>
    <t>VABB_906</t>
  </si>
  <si>
    <t>VABB_907</t>
  </si>
  <si>
    <t>VABB_908</t>
  </si>
  <si>
    <t>VABB_911</t>
  </si>
  <si>
    <t>VABB_913</t>
  </si>
  <si>
    <t>VABB_914</t>
  </si>
  <si>
    <t>VABB_915</t>
  </si>
  <si>
    <t>VABB_916</t>
  </si>
  <si>
    <t>VABB_918</t>
  </si>
  <si>
    <t>VABB_920</t>
  </si>
  <si>
    <t>VABB_921</t>
  </si>
  <si>
    <t>VABB_922</t>
  </si>
  <si>
    <t>VABB_925</t>
  </si>
  <si>
    <t>VABB_926</t>
  </si>
  <si>
    <t>VABB_927</t>
  </si>
  <si>
    <t>VABB_930</t>
  </si>
  <si>
    <t>VABB_931</t>
  </si>
  <si>
    <t>VABB_933</t>
  </si>
  <si>
    <t>VABB_934</t>
  </si>
  <si>
    <t>VABB_937</t>
  </si>
  <si>
    <t>VABB_938</t>
  </si>
  <si>
    <t>Group of Trees Coconut</t>
  </si>
  <si>
    <t>VABB_939</t>
  </si>
  <si>
    <t>VABB_940</t>
  </si>
  <si>
    <t>VABB_941</t>
  </si>
  <si>
    <t>VABB_942</t>
  </si>
  <si>
    <t>VABB_943</t>
  </si>
  <si>
    <t>VABB_944</t>
  </si>
  <si>
    <t>VABB_945</t>
  </si>
  <si>
    <t>VABB_946</t>
  </si>
  <si>
    <t>LOC 14</t>
  </si>
  <si>
    <t>VABB_947</t>
  </si>
  <si>
    <t>LOC Building</t>
  </si>
  <si>
    <t>VABB_948</t>
  </si>
  <si>
    <t>Chimney on Building</t>
  </si>
  <si>
    <t>VABB_949</t>
  </si>
  <si>
    <t>VABB_950</t>
  </si>
  <si>
    <t>VABB_951</t>
  </si>
  <si>
    <t>VABB_952</t>
  </si>
  <si>
    <t>VABB_953</t>
  </si>
  <si>
    <t>VABB_954</t>
  </si>
  <si>
    <t>VABB_955</t>
  </si>
  <si>
    <t>VABB_956</t>
  </si>
  <si>
    <t>VABB_957</t>
  </si>
  <si>
    <t>VABB_958</t>
  </si>
  <si>
    <t>VABB_965</t>
  </si>
  <si>
    <t>VABB_966</t>
  </si>
  <si>
    <t>VABB_968</t>
  </si>
  <si>
    <t>VABB_969</t>
  </si>
  <si>
    <t>VABB_970</t>
  </si>
  <si>
    <t>VABB_971</t>
  </si>
  <si>
    <t>VABB_972</t>
  </si>
  <si>
    <t>VABB_973</t>
  </si>
  <si>
    <t>VABB_974</t>
  </si>
  <si>
    <t>VABB_975</t>
  </si>
  <si>
    <t>VABB_976</t>
  </si>
  <si>
    <t>VABB_977</t>
  </si>
  <si>
    <t>VABB_978</t>
  </si>
  <si>
    <t>VABB_979</t>
  </si>
  <si>
    <t>VABB_980</t>
  </si>
  <si>
    <t>VABB_981</t>
  </si>
  <si>
    <t>VABB_1109</t>
  </si>
  <si>
    <t>Latitude</t>
  </si>
  <si>
    <t>Longitude</t>
  </si>
  <si>
    <t>19°5'20.1"N</t>
  </si>
  <si>
    <t>72°50'23.9"E</t>
  </si>
  <si>
    <t>19°5'15.2"N</t>
  </si>
  <si>
    <t>72°50'36.1"E</t>
  </si>
  <si>
    <t>19°5'19.1"N</t>
  </si>
  <si>
    <t>72°50'29.9"E</t>
  </si>
  <si>
    <t>19°5'17.6"N</t>
  </si>
  <si>
    <t>72°50'31.3"E</t>
  </si>
  <si>
    <t>19°5'22.4"N</t>
  </si>
  <si>
    <t>72°50'18.6"E</t>
  </si>
  <si>
    <t>19°5'10.6"N</t>
  </si>
  <si>
    <t>72°50'13.2"E</t>
  </si>
  <si>
    <t>19°5'23.6"N</t>
  </si>
  <si>
    <t>72°50'17.2"E</t>
  </si>
  <si>
    <t>19°5'24.5"N</t>
  </si>
  <si>
    <t>72°50'10.2"E</t>
  </si>
  <si>
    <t>19°5'17.3"N</t>
  </si>
  <si>
    <t>72°50'35.9"E</t>
  </si>
  <si>
    <t>19°5'18.4"N</t>
  </si>
  <si>
    <t>72°50'36"E</t>
  </si>
  <si>
    <t>19°5'22.9"N</t>
  </si>
  <si>
    <t>72°50'24.4"E</t>
  </si>
  <si>
    <t>19°5'21.8"N</t>
  </si>
  <si>
    <t>72°50'20.6"E</t>
  </si>
  <si>
    <t>19°5'21.4"N</t>
  </si>
  <si>
    <t>72°50'18.4"E</t>
  </si>
  <si>
    <t>19°5'21.1"N</t>
  </si>
  <si>
    <t>72°50'31.6"E</t>
  </si>
  <si>
    <t>19°5'19.6"N</t>
  </si>
  <si>
    <t>72°50'30.9"E</t>
  </si>
  <si>
    <t>19°5'18.8"N</t>
  </si>
  <si>
    <t>72°50'31.7"E</t>
  </si>
  <si>
    <t>19°5'18.3"N</t>
  </si>
  <si>
    <t>72°50'31"E</t>
  </si>
  <si>
    <t>19°5'22.3"N</t>
  </si>
  <si>
    <t>72°50'16.7"E</t>
  </si>
  <si>
    <t>19°5'14.5"N</t>
  </si>
  <si>
    <t>72°50'40.4"E</t>
  </si>
  <si>
    <t>19°5'14.6"N</t>
  </si>
  <si>
    <t>72°50'37.5"E</t>
  </si>
  <si>
    <t>19°5'11.4"N</t>
  </si>
  <si>
    <t>72°50'10.3"E</t>
  </si>
  <si>
    <t>19°5'12.4"N</t>
  </si>
  <si>
    <t>72°50'8.3"E</t>
  </si>
  <si>
    <t>19°5'17.1"N</t>
  </si>
  <si>
    <t>72°50'16.8"E</t>
  </si>
  <si>
    <t>19°5'9.8"N</t>
  </si>
  <si>
    <t>72°50'6.1"E</t>
  </si>
  <si>
    <t>19°5'24.1"N</t>
  </si>
  <si>
    <t>72°50'18.8"E</t>
  </si>
  <si>
    <t>19°5'20.5"N</t>
  </si>
  <si>
    <t>19°5'20.7"N</t>
  </si>
  <si>
    <t>72°50'30.8"E</t>
  </si>
  <si>
    <t>19°5'17.2"N</t>
  </si>
  <si>
    <t>19°5'15"N</t>
  </si>
  <si>
    <t>72°50'39.8"E</t>
  </si>
  <si>
    <t>19°5'16.6"N</t>
  </si>
  <si>
    <t>19°5'22.1"N</t>
  </si>
  <si>
    <t>72°50'34.6"E</t>
  </si>
  <si>
    <t>19°5'19.4"N</t>
  </si>
  <si>
    <t>72°50'34.3"E</t>
  </si>
  <si>
    <t>19°5'19.5"N</t>
  </si>
  <si>
    <t>72°50'32.2"E</t>
  </si>
  <si>
    <t>19°5'19.7"N</t>
  </si>
  <si>
    <t>72°50'29.4"E</t>
  </si>
  <si>
    <t>72°50'27.1"E</t>
  </si>
  <si>
    <t>19°5'21.2"N</t>
  </si>
  <si>
    <t>72°50'30.5"E</t>
  </si>
  <si>
    <t>19°5'21.6"N</t>
  </si>
  <si>
    <t>72°50'30.6"E</t>
  </si>
  <si>
    <t>19°5'17.4"N</t>
  </si>
  <si>
    <t>72°50'29.5"E</t>
  </si>
  <si>
    <t>19°5'16.4"N</t>
  </si>
  <si>
    <t>72°50'33.1"E</t>
  </si>
  <si>
    <t>72°50'40.9"E</t>
  </si>
  <si>
    <t>19°5'22.6"N</t>
  </si>
  <si>
    <t>72°50'33.9"E</t>
  </si>
  <si>
    <t>72°50'34.8"E</t>
  </si>
  <si>
    <t>19°5'20.3"N</t>
  </si>
  <si>
    <t>72°50'23.6"E</t>
  </si>
  <si>
    <t>19°5'22.5"N</t>
  </si>
  <si>
    <t>72°50'35.8"E</t>
  </si>
  <si>
    <t>19°5'20.2"N</t>
  </si>
  <si>
    <t>19°5'14.2"N</t>
  </si>
  <si>
    <t>72°50'37.6"E</t>
  </si>
  <si>
    <t>72°50'36.2"E</t>
  </si>
  <si>
    <t>19°5'17"N</t>
  </si>
  <si>
    <t>19°5'15.6"N</t>
  </si>
  <si>
    <t>72°50'41.9"E</t>
  </si>
  <si>
    <t>19°5'19.9"N</t>
  </si>
  <si>
    <t>72°50'14.4"E</t>
  </si>
  <si>
    <t>19°5'18.9"N</t>
  </si>
  <si>
    <t>19°5'20.8"N</t>
  </si>
  <si>
    <t>72°50'28.4"E</t>
  </si>
  <si>
    <t>19°5'20.4"N</t>
  </si>
  <si>
    <t>72°50'27.2"E</t>
  </si>
  <si>
    <t>72°50'27"E</t>
  </si>
  <si>
    <t>19°5'23.3"N</t>
  </si>
  <si>
    <t>72°50'26.7"E</t>
  </si>
  <si>
    <t>19°5'23.7"N</t>
  </si>
  <si>
    <t>72°50'43.1"E</t>
  </si>
  <si>
    <t>19°5'20"N</t>
  </si>
  <si>
    <t>72°50'32"E</t>
  </si>
  <si>
    <t>19°5'19.2"N</t>
  </si>
  <si>
    <t>72°50'30.7"E</t>
  </si>
  <si>
    <t>19°5'22.2"N</t>
  </si>
  <si>
    <t>72°50'34.5"E</t>
  </si>
  <si>
    <t>72°50'32.1"E</t>
  </si>
  <si>
    <t>19°5'21.5"N</t>
  </si>
  <si>
    <t>72°50'34.4"E</t>
  </si>
  <si>
    <t>19°5'20.9"N</t>
  </si>
  <si>
    <t>19°5'17.5"N</t>
  </si>
  <si>
    <t>19°5'16.9"N</t>
  </si>
  <si>
    <t>72°50'29.1"E</t>
  </si>
  <si>
    <t>19°5'16.8"N</t>
  </si>
  <si>
    <t>72°50'35.1"E</t>
  </si>
  <si>
    <t>19°5'16.1"N</t>
  </si>
  <si>
    <t>72°50'35.5"E</t>
  </si>
  <si>
    <t>19°5'15.1"N</t>
  </si>
  <si>
    <t>72°50'42.8"E</t>
  </si>
  <si>
    <t>72°50'28.2"E</t>
  </si>
  <si>
    <t>72°50'27.9"E</t>
  </si>
  <si>
    <t>72°50'27.5"E</t>
  </si>
  <si>
    <t>19°5'13.1"N</t>
  </si>
  <si>
    <t>72°50'24.3"E</t>
  </si>
  <si>
    <t>72°50'25.4"E</t>
  </si>
  <si>
    <t>72°50'30.1"E</t>
  </si>
  <si>
    <t>72°50'32.5"E</t>
  </si>
  <si>
    <t>72°50'28.9"E</t>
  </si>
  <si>
    <t>19°5'22"N</t>
  </si>
  <si>
    <t>72°50'28.8"E</t>
  </si>
  <si>
    <t>72°50'28.7"E</t>
  </si>
  <si>
    <t>72°50'28"E</t>
  </si>
  <si>
    <t>19°5'18.1"N</t>
  </si>
  <si>
    <t>72°50'34.1"E</t>
  </si>
  <si>
    <t>19°5'17.8"N</t>
  </si>
  <si>
    <t>19°5'16.2"N</t>
  </si>
  <si>
    <t>19°5'14.9"N</t>
  </si>
  <si>
    <t>72°50'35.3"E</t>
  </si>
  <si>
    <t>19°5'14.7"N</t>
  </si>
  <si>
    <t>19°5'14.8"N</t>
  </si>
  <si>
    <t>72°50'36.7"E</t>
  </si>
  <si>
    <t>72°50'37.7"E</t>
  </si>
  <si>
    <t>19°5'15.4"N</t>
  </si>
  <si>
    <t>72°50'39.5"E</t>
  </si>
  <si>
    <t>19°5'23"N</t>
  </si>
  <si>
    <t>72°50'28.5"E</t>
  </si>
  <si>
    <t>72°50'43.3"E</t>
  </si>
  <si>
    <t>19°5'14.3"N</t>
  </si>
  <si>
    <t>72°50'42.1"E</t>
  </si>
  <si>
    <t>72°50'41.8"E</t>
  </si>
  <si>
    <t>72°50'41.2"E</t>
  </si>
  <si>
    <t>19°5'15.7"N</t>
  </si>
  <si>
    <t>72°50'40"E</t>
  </si>
  <si>
    <t>72°50'40.5"E</t>
  </si>
  <si>
    <t>19°5'19.8"N</t>
  </si>
  <si>
    <t>72°53'12.2"E</t>
  </si>
  <si>
    <t>72°53'30.6"E</t>
  </si>
  <si>
    <t>72°53'32.1"E</t>
  </si>
  <si>
    <t>72°53'32.8"E</t>
  </si>
  <si>
    <t>72°52'59.1"E</t>
  </si>
  <si>
    <t>19°5'16"N</t>
  </si>
  <si>
    <t>72°53'52"E</t>
  </si>
  <si>
    <t>72°54'10.1"E</t>
  </si>
  <si>
    <t>19°5'7.2"N</t>
  </si>
  <si>
    <t>72°54'31.9"E</t>
  </si>
  <si>
    <t>19°5'28.8"N</t>
  </si>
  <si>
    <t>72°54'34.3"E</t>
  </si>
  <si>
    <t>19°5'6.5"N</t>
  </si>
  <si>
    <t>72°54'45.7"E</t>
  </si>
  <si>
    <t>19°5'10.8"N</t>
  </si>
  <si>
    <t>72°54'47.2"E</t>
  </si>
  <si>
    <t>72°52'54.9"E</t>
  </si>
  <si>
    <t>19°5'23.5"N</t>
  </si>
  <si>
    <t>72°52'54.6"E</t>
  </si>
  <si>
    <t>19°5'27.3"N</t>
  </si>
  <si>
    <t>72°53'17.6"E</t>
  </si>
  <si>
    <t>72°54'47.7"E</t>
  </si>
  <si>
    <t>19°5'30.5"N</t>
  </si>
  <si>
    <t>72°53'43.4"E</t>
  </si>
  <si>
    <t>19°5'34"N</t>
  </si>
  <si>
    <t>72°53'31.5"E</t>
  </si>
  <si>
    <t>19°5'19"N</t>
  </si>
  <si>
    <t>72°52'54.5"E</t>
  </si>
  <si>
    <t>72°52'56.1"E</t>
  </si>
  <si>
    <t>19°5'18.5"N</t>
  </si>
  <si>
    <t>72°52'57.2"E</t>
  </si>
  <si>
    <t>19°5'18"N</t>
  </si>
  <si>
    <t>72°52'58.9"E</t>
  </si>
  <si>
    <t>72°53'0.2"E</t>
  </si>
  <si>
    <t>72°53'1.3"E</t>
  </si>
  <si>
    <t>72°52'57.8"E</t>
  </si>
  <si>
    <t>72°52'58.5"E</t>
  </si>
  <si>
    <t>72°52'59.2"E</t>
  </si>
  <si>
    <t>72°53'0.1"E</t>
  </si>
  <si>
    <t>19°5'20.6"N</t>
  </si>
  <si>
    <t>72°53'5.3"E</t>
  </si>
  <si>
    <t>72°53'7.7"E</t>
  </si>
  <si>
    <t>72°53'6.7"E</t>
  </si>
  <si>
    <t>19°5'28.9"N</t>
  </si>
  <si>
    <t>72°54'6.6"E</t>
  </si>
  <si>
    <t>19°5'23.9"N</t>
  </si>
  <si>
    <t>72°52'55"E</t>
  </si>
  <si>
    <t>19°5'16.5"N</t>
  </si>
  <si>
    <t>72°53'20.3"E</t>
  </si>
  <si>
    <t>72°53'19.3"E</t>
  </si>
  <si>
    <t>72°53'18.6"E</t>
  </si>
  <si>
    <t>19°5'24.9"N</t>
  </si>
  <si>
    <t>72°53'17.7"E</t>
  </si>
  <si>
    <t>19°5'26.4"N</t>
  </si>
  <si>
    <t>72°53'17.5"E</t>
  </si>
  <si>
    <t>19°5'4.7"N</t>
  </si>
  <si>
    <t>72°54'51"E</t>
  </si>
  <si>
    <t>19°5'25.3"N</t>
  </si>
  <si>
    <t>72°54'49.3"E</t>
  </si>
  <si>
    <t>19°5'34.4"N</t>
  </si>
  <si>
    <t>72°54'13.4"E</t>
  </si>
  <si>
    <t>19°5'28.2"N</t>
  </si>
  <si>
    <t>72°53'46.1"E</t>
  </si>
  <si>
    <t>72°53'36.9"E</t>
  </si>
  <si>
    <t>72°53'37.2"E</t>
  </si>
  <si>
    <t>19°5'15.5"N</t>
  </si>
  <si>
    <t>72°53'35.1"E</t>
  </si>
  <si>
    <t>72°53'51.5"E</t>
  </si>
  <si>
    <t>72°53'52.1"E</t>
  </si>
  <si>
    <t>19°5'34.7"N</t>
  </si>
  <si>
    <t>72°54'50.7"E</t>
  </si>
  <si>
    <t>19°5'14.1"N</t>
  </si>
  <si>
    <t>72°53'31.4"E</t>
  </si>
  <si>
    <t>19°5'18.6"N</t>
  </si>
  <si>
    <t>72°53'30.3"E</t>
  </si>
  <si>
    <t>72°53'28.3"E</t>
  </si>
  <si>
    <t>72°53'25.5"E</t>
  </si>
  <si>
    <t>72°53'19.5"E</t>
  </si>
  <si>
    <t>72°53'21.9"E</t>
  </si>
  <si>
    <t>72°53'22.3"E</t>
  </si>
  <si>
    <t>72°52'53.4"E</t>
  </si>
  <si>
    <t>72°52'57.6"E</t>
  </si>
  <si>
    <t>72°53'1.5"E</t>
  </si>
  <si>
    <t>72°53'8.7"E</t>
  </si>
  <si>
    <t>19°5'31.1"N</t>
  </si>
  <si>
    <t>72°54'2.5"E</t>
  </si>
  <si>
    <t>72°52'52.7"E</t>
  </si>
  <si>
    <t>72°53'15"E</t>
  </si>
  <si>
    <t>72°53'16.5"E</t>
  </si>
  <si>
    <t>19°5'31.4"N</t>
  </si>
  <si>
    <t>72°54'18.3"E</t>
  </si>
  <si>
    <t>72°53'40"E</t>
  </si>
  <si>
    <t>72°53'40.4"E</t>
  </si>
  <si>
    <t>72°53'38.6"E</t>
  </si>
  <si>
    <t>19°5'27.4"N</t>
  </si>
  <si>
    <t>72°53'35.8"E</t>
  </si>
  <si>
    <t>19°5'28.4"N</t>
  </si>
  <si>
    <t>72°53'37.5"E</t>
  </si>
  <si>
    <t>19°5'25.4"N</t>
  </si>
  <si>
    <t>72°53'36.3"E</t>
  </si>
  <si>
    <t>19°5'24.2"N</t>
  </si>
  <si>
    <t>72°53'34.4"E</t>
  </si>
  <si>
    <t>19°5'15.8"N</t>
  </si>
  <si>
    <t>72°53'30.4"E</t>
  </si>
  <si>
    <t>72°53'27.9"E</t>
  </si>
  <si>
    <t>72°52'53.5"E</t>
  </si>
  <si>
    <t>72°52'53.9"E</t>
  </si>
  <si>
    <t>19°5'32.4"N</t>
  </si>
  <si>
    <t>72°54'18.6"E</t>
  </si>
  <si>
    <t>19°5'25"N</t>
  </si>
  <si>
    <t>72°53'26.3"E</t>
  </si>
  <si>
    <t>72°52'55.4"E</t>
  </si>
  <si>
    <t>72°53'0.5"E</t>
  </si>
  <si>
    <t>72°52'53"E</t>
  </si>
  <si>
    <t>72°52'54E</t>
  </si>
  <si>
    <t>72°52'53.3"E</t>
  </si>
  <si>
    <t>19°5'26.6"N</t>
  </si>
  <si>
    <t>19°5'21.7"N</t>
  </si>
  <si>
    <t>72°53'27.7"E</t>
  </si>
  <si>
    <t>72°52'54.1"E</t>
  </si>
  <si>
    <t>72°52'55.3"E</t>
  </si>
  <si>
    <t>72°52'55.6"E</t>
  </si>
  <si>
    <t>72°52'59.4"E</t>
  </si>
  <si>
    <t>72°53'0.9"E</t>
  </si>
  <si>
    <t>19°5'17.7"N</t>
  </si>
  <si>
    <t>72°53'2"E</t>
  </si>
  <si>
    <t>19°5'17.9"N</t>
  </si>
  <si>
    <t>72°53'2.2"E</t>
  </si>
  <si>
    <t>72°53'2.8"E</t>
  </si>
  <si>
    <t>72°53'2.9"E</t>
  </si>
  <si>
    <t>72°52'59.9"E</t>
  </si>
  <si>
    <t>72°53'1.1"E</t>
  </si>
  <si>
    <t>19°5'21"N</t>
  </si>
  <si>
    <t>72°53'2.1"E</t>
  </si>
  <si>
    <t>72°53'2.6"E</t>
  </si>
  <si>
    <t>72°53'4.9"E</t>
  </si>
  <si>
    <t>72°53'5.4"E</t>
  </si>
  <si>
    <t>72°52'53.8"E</t>
  </si>
  <si>
    <t>72°52'55.2"E</t>
  </si>
  <si>
    <t>72°52'54"E</t>
  </si>
  <si>
    <t>72°53'20.4"E</t>
  </si>
  <si>
    <t>72°53'20"E</t>
  </si>
  <si>
    <t>72°53'19"E</t>
  </si>
  <si>
    <t>19°5'23.4"N</t>
  </si>
  <si>
    <t>72°53'19.4"E</t>
  </si>
  <si>
    <t>72°53'19.1"E</t>
  </si>
  <si>
    <t>19°5'24"N</t>
  </si>
  <si>
    <t>72°53'17.8"E</t>
  </si>
  <si>
    <t>19°5'26.2"N</t>
  </si>
  <si>
    <t>72°53'17.4"E</t>
  </si>
  <si>
    <t>72°53'19.7"E</t>
  </si>
  <si>
    <t>72°53'19.9"E</t>
  </si>
  <si>
    <t>72°53'19.6"E</t>
  </si>
  <si>
    <t>19°5'21.3"N</t>
  </si>
  <si>
    <t>19°5'29.8"N</t>
  </si>
  <si>
    <t>72°54'18.2"E</t>
  </si>
  <si>
    <t>19°5'29.6"N</t>
  </si>
  <si>
    <t>19°5'29.5"N</t>
  </si>
  <si>
    <t>72°54'18.5"E</t>
  </si>
  <si>
    <t>19°5'29.7"N</t>
  </si>
  <si>
    <t>72°54'18.4"E</t>
  </si>
  <si>
    <t>19°5'30.3"N</t>
  </si>
  <si>
    <t>72°54'20"E</t>
  </si>
  <si>
    <t>19°5'31.9"N</t>
  </si>
  <si>
    <t>72°54'20.1"E</t>
  </si>
  <si>
    <t>19°5'32.1"N</t>
  </si>
  <si>
    <t>72°54'19.9"E</t>
  </si>
  <si>
    <t>19°5'31.5"N</t>
  </si>
  <si>
    <t>72°54'20.4"E</t>
  </si>
  <si>
    <t>19°5'32"N</t>
  </si>
  <si>
    <t>72°54'20.2"E</t>
  </si>
  <si>
    <t>19°5'31.7"N</t>
  </si>
  <si>
    <t>72°54'20.5"E</t>
  </si>
  <si>
    <t>72°54'20.8"E</t>
  </si>
  <si>
    <t>19°5'33.5"N</t>
  </si>
  <si>
    <t>72°54'19.3"E</t>
  </si>
  <si>
    <t>19°5'33"N</t>
  </si>
  <si>
    <t>72°54'19.7"E</t>
  </si>
  <si>
    <t>19°5'33.8"N</t>
  </si>
  <si>
    <t>72°54'19.4"E</t>
  </si>
  <si>
    <t>72°54'19.6"E</t>
  </si>
  <si>
    <t>19°5'33.3"N</t>
  </si>
  <si>
    <t>19°5'31.6"N</t>
  </si>
  <si>
    <t>72°54'18"E</t>
  </si>
  <si>
    <t>72°54'19"E</t>
  </si>
  <si>
    <t>19°5'32.6"N</t>
  </si>
  <si>
    <t>19°5'32.7"N</t>
  </si>
  <si>
    <t>72°54'18.8"E</t>
  </si>
  <si>
    <t>19°5'33.1"N</t>
  </si>
  <si>
    <t>19°5'33.4"N</t>
  </si>
  <si>
    <t>72°54'18.7"E</t>
  </si>
  <si>
    <t>19°5'33.2"N</t>
  </si>
  <si>
    <t>72°54'18.1"E</t>
  </si>
  <si>
    <t>19°5'33.7"N</t>
  </si>
  <si>
    <t>72°54'19.2"E</t>
  </si>
  <si>
    <t>19°5'34.2"N</t>
  </si>
  <si>
    <t>72°54'18.9"E</t>
  </si>
  <si>
    <t>19°5'35.2"N</t>
  </si>
  <si>
    <t>19°5'35.3"N</t>
  </si>
  <si>
    <t>19°5'19.3"N</t>
  </si>
  <si>
    <t>72°53'37.8"E</t>
  </si>
  <si>
    <t>72°53'38"E</t>
  </si>
  <si>
    <t>72°53'37.9"E</t>
  </si>
  <si>
    <t>72°53'38.1"E</t>
  </si>
  <si>
    <t>19°5'23.2"N</t>
  </si>
  <si>
    <t>72°53'38.5"E</t>
  </si>
  <si>
    <t>19°5'14.4"N</t>
  </si>
  <si>
    <t>72°53'31.1"E</t>
  </si>
  <si>
    <t>72°53'30"E</t>
  </si>
  <si>
    <t>19°5'15.3"N</t>
  </si>
  <si>
    <t>72°53'30.1"E</t>
  </si>
  <si>
    <t>72°53'28.4"E</t>
  </si>
  <si>
    <t>72°53'26.6"E</t>
  </si>
  <si>
    <t>72°53'18.7"E</t>
  </si>
  <si>
    <t>72°53'20.9"E</t>
  </si>
  <si>
    <t>72°52'53.6"E</t>
  </si>
  <si>
    <t>19°5'25.9"N</t>
  </si>
  <si>
    <t>72°53'22"E</t>
  </si>
  <si>
    <t>72°53'24.8"E</t>
  </si>
  <si>
    <t>72°53'28.5"E</t>
  </si>
  <si>
    <t>72°53'29"E</t>
  </si>
  <si>
    <t>72°53'23.5"E</t>
  </si>
  <si>
    <t>72°53'20.5"E</t>
  </si>
  <si>
    <t>19°5'25.8"N</t>
  </si>
  <si>
    <t>72°53'15.9"E</t>
  </si>
  <si>
    <t>19°5'26.7"N</t>
  </si>
  <si>
    <t>72°53'18.2"E</t>
  </si>
  <si>
    <t>72°52'54.7"E</t>
  </si>
  <si>
    <t>72°52'55.7"E</t>
  </si>
  <si>
    <t>19°5'24.8"N</t>
  </si>
  <si>
    <t>72°52'56.6"E</t>
  </si>
  <si>
    <t>72°52'55.8"E</t>
  </si>
  <si>
    <t>72°52'56"E</t>
  </si>
  <si>
    <t>19°5'18.2"N</t>
  </si>
  <si>
    <t>72°53'8"E</t>
  </si>
  <si>
    <t>72°53'18"E</t>
  </si>
  <si>
    <t>72°54'17.5"E</t>
  </si>
  <si>
    <t>19°5'32.5"N</t>
  </si>
  <si>
    <t>72°54'21.2"E</t>
  </si>
  <si>
    <t>19°5'30.1"N</t>
  </si>
  <si>
    <t>72°53'40.2"E</t>
  </si>
  <si>
    <t>72°53'38.3"E</t>
  </si>
  <si>
    <t>72°53'38.4"E</t>
  </si>
  <si>
    <t>19°5'27.2"N</t>
  </si>
  <si>
    <t>72°53'35.5"E</t>
  </si>
  <si>
    <t>19°5'27.6"N</t>
  </si>
  <si>
    <t>19°5'28.3"N</t>
  </si>
  <si>
    <t>72°53'37.3"E</t>
  </si>
  <si>
    <t>19°5'29.2"N</t>
  </si>
  <si>
    <t>19°5'13.4"N</t>
  </si>
  <si>
    <t>72°53'30.9"E</t>
  </si>
  <si>
    <t>72°53'28.7"E</t>
  </si>
  <si>
    <t>72°53'28.2"E</t>
  </si>
  <si>
    <t>72°53'27.6"E</t>
  </si>
  <si>
    <t>72°53'29.8"E</t>
  </si>
  <si>
    <t>72°54'17.9"E</t>
  </si>
  <si>
    <t>19°5'30"N</t>
  </si>
  <si>
    <t>72°53'41.5"E</t>
  </si>
  <si>
    <t>19°5'11.6"N</t>
  </si>
  <si>
    <t>72°53'35.2"E</t>
  </si>
  <si>
    <t>19°5'15.9"N</t>
  </si>
  <si>
    <t>72°53'30.5"E</t>
  </si>
  <si>
    <t>72°54'17.2"E</t>
  </si>
  <si>
    <t>72°52'53.2"E</t>
  </si>
  <si>
    <t>72°52'52.9"E</t>
  </si>
  <si>
    <t>72°53'29.5"E</t>
  </si>
  <si>
    <t>72°52'55.5"E</t>
  </si>
  <si>
    <t>72°52'57.1"E</t>
  </si>
  <si>
    <t>72°52'57.3"E</t>
  </si>
  <si>
    <t>72°52'59.6"E</t>
  </si>
  <si>
    <t>19°5'18.7"N</t>
  </si>
  <si>
    <t>19°5'16.3"N</t>
  </si>
  <si>
    <t>72°52'56.3"E</t>
  </si>
  <si>
    <t>72°52'52"E</t>
  </si>
  <si>
    <t>72°52'51.8"E</t>
  </si>
  <si>
    <t>72°52'52.3"E</t>
  </si>
  <si>
    <t>72°52'52.1"E</t>
  </si>
  <si>
    <t>19°6'13.8"N</t>
  </si>
  <si>
    <t>72°51'1"E</t>
  </si>
  <si>
    <t>19°6'2.1"N</t>
  </si>
  <si>
    <t>72°51'17.3"E</t>
  </si>
  <si>
    <t>19°6'42.1"N</t>
  </si>
  <si>
    <t>19°6'2.6"N</t>
  </si>
  <si>
    <t>72°51'14.2"E</t>
  </si>
  <si>
    <t>19°6'4"N</t>
  </si>
  <si>
    <t>72°51'14.5"E</t>
  </si>
  <si>
    <t>19°6'3.6"N</t>
  </si>
  <si>
    <t>72°51'10.8"E</t>
  </si>
  <si>
    <t>19°6'19.8"N</t>
  </si>
  <si>
    <t>72°50'52.7"E</t>
  </si>
  <si>
    <t>19°6'14.5"N</t>
  </si>
  <si>
    <t>72°51'11.3"E</t>
  </si>
  <si>
    <t>19°6'19.9"N</t>
  </si>
  <si>
    <t>72°51'5.3"E</t>
  </si>
  <si>
    <t>19°6'18.6"N</t>
  </si>
  <si>
    <t>72°50'56.1"E</t>
  </si>
  <si>
    <t>72°50'54.6"E</t>
  </si>
  <si>
    <t>19°6'20.6"N</t>
  </si>
  <si>
    <t>72°50'58.3"E</t>
  </si>
  <si>
    <t>19°6'21.6"N</t>
  </si>
  <si>
    <t>72°50'58.2"E</t>
  </si>
  <si>
    <t>19°6'28.2"N</t>
  </si>
  <si>
    <t>72°50'59.1"E</t>
  </si>
  <si>
    <t>19°6'21.9"N</t>
  </si>
  <si>
    <t>72°51'0.3"E</t>
  </si>
  <si>
    <t>19°6'20.1"N</t>
  </si>
  <si>
    <t>72°51'2"E</t>
  </si>
  <si>
    <t>19°6'16.5"N</t>
  </si>
  <si>
    <t>72°51'1.8"E</t>
  </si>
  <si>
    <t>19°6'17.2"N</t>
  </si>
  <si>
    <t>72°51'2.3"E</t>
  </si>
  <si>
    <t>19°6'1"N</t>
  </si>
  <si>
    <t>72°51'12.8"E</t>
  </si>
  <si>
    <t>19°6'9.2"N</t>
  </si>
  <si>
    <t>72°51'13.5"E</t>
  </si>
  <si>
    <t>19°6'15.2"N</t>
  </si>
  <si>
    <t>72°50'57.3"E</t>
  </si>
  <si>
    <t>19°6'15.7"N</t>
  </si>
  <si>
    <t>72°50'58.7"E</t>
  </si>
  <si>
    <t>19°7'11.4"N</t>
  </si>
  <si>
    <t>72°50'20.2"E</t>
  </si>
  <si>
    <t>19°6'0.1"N</t>
  </si>
  <si>
    <t>72°51'14.6"E</t>
  </si>
  <si>
    <t>72°51'7.7"E</t>
  </si>
  <si>
    <t>19°6'2.8"N</t>
  </si>
  <si>
    <t>72°51'19.6"E</t>
  </si>
  <si>
    <t>19°6'14.9"N</t>
  </si>
  <si>
    <t>72°51'1.7"E</t>
  </si>
  <si>
    <t>19°6'8.9"N</t>
  </si>
  <si>
    <t>72°51'2.1"E</t>
  </si>
  <si>
    <t>19°6'10.2"N</t>
  </si>
  <si>
    <t>19°6'0"N</t>
  </si>
  <si>
    <t>72°51'17.7"E</t>
  </si>
  <si>
    <t>19°6'10.8"N</t>
  </si>
  <si>
    <t>72°51'10"E</t>
  </si>
  <si>
    <t>19°6'13.6"N</t>
  </si>
  <si>
    <t>72°51'11.5"E</t>
  </si>
  <si>
    <t>19°6'15.1"N</t>
  </si>
  <si>
    <t>72°51'9.6"E</t>
  </si>
  <si>
    <t>19°6'21.8"N</t>
  </si>
  <si>
    <t>19°6'20.8"N</t>
  </si>
  <si>
    <t>72°50'59.4E</t>
  </si>
  <si>
    <t>19°6'23.4"N</t>
  </si>
  <si>
    <t>72°50'57.7E</t>
  </si>
  <si>
    <t>19°6'11.7"N</t>
  </si>
  <si>
    <t>72°51'5.4"E</t>
  </si>
  <si>
    <t>19°6'27.3"N</t>
  </si>
  <si>
    <t>72°51'0"E</t>
  </si>
  <si>
    <t>19°6'24.8"N</t>
  </si>
  <si>
    <t>72°51'0.6"E</t>
  </si>
  <si>
    <t>19°6'12.6"N</t>
  </si>
  <si>
    <t>72°50'58.6"E</t>
  </si>
  <si>
    <t>19°6'12.9"N</t>
  </si>
  <si>
    <t>72°51'0.2"E</t>
  </si>
  <si>
    <t>19°6'13.4"N</t>
  </si>
  <si>
    <t>72°51'2.5"E</t>
  </si>
  <si>
    <t>19°6'23.3"N</t>
  </si>
  <si>
    <t>72°51'2.8"E</t>
  </si>
  <si>
    <t>19°6'20.5"N</t>
  </si>
  <si>
    <t>72°51'4.3"E</t>
  </si>
  <si>
    <t>19°6'18.5"N</t>
  </si>
  <si>
    <t>72°51'4.6"E</t>
  </si>
  <si>
    <t>19°6'56.1"N</t>
  </si>
  <si>
    <t>72°50'8.5"E</t>
  </si>
  <si>
    <t>19°7'17"N</t>
  </si>
  <si>
    <t>72°49'48.7"E</t>
  </si>
  <si>
    <t>19°7'16.3"N</t>
  </si>
  <si>
    <t>72°49'50.3"E</t>
  </si>
  <si>
    <t>19°5'57.5"N</t>
  </si>
  <si>
    <t>72°51'17.9"E</t>
  </si>
  <si>
    <t>19°7'32"N</t>
  </si>
  <si>
    <t>72°49'55.9"E</t>
  </si>
  <si>
    <t>19°7'31.3"N</t>
  </si>
  <si>
    <t>72°49'55.2"E</t>
  </si>
  <si>
    <t>19°6'5.5"N</t>
  </si>
  <si>
    <t>72°51'16.6"E</t>
  </si>
  <si>
    <t>19°6'11.2"N</t>
  </si>
  <si>
    <t>72°51'15.5"E</t>
  </si>
  <si>
    <t>19°6'3.3"N</t>
  </si>
  <si>
    <t>72°51'21.5"E</t>
  </si>
  <si>
    <t>19°6'2.4"N</t>
  </si>
  <si>
    <t>72°51'15.2"E</t>
  </si>
  <si>
    <t>19°6'0.9"N</t>
  </si>
  <si>
    <t>72°51'15.1"E</t>
  </si>
  <si>
    <t>19°6'4.8"N</t>
  </si>
  <si>
    <t>72°51'11.6"E</t>
  </si>
  <si>
    <t>19°6'8.6"N</t>
  </si>
  <si>
    <t>72°51'11.7"E</t>
  </si>
  <si>
    <t>19°6'6.8"N</t>
  </si>
  <si>
    <t>72°51'10.4"E</t>
  </si>
  <si>
    <t>19°6'18.2"N</t>
  </si>
  <si>
    <t>72°51'6.2"E</t>
  </si>
  <si>
    <t>19°6'16.7"N</t>
  </si>
  <si>
    <t>72°51'7.8"E</t>
  </si>
  <si>
    <t>19°6'14.6"N</t>
  </si>
  <si>
    <t>72°51'7.6"E</t>
  </si>
  <si>
    <t>19°6'6.1"N</t>
  </si>
  <si>
    <t>72°51'7.9"E</t>
  </si>
  <si>
    <t>19°6'4.4"N</t>
  </si>
  <si>
    <t>19°6'8.3"N</t>
  </si>
  <si>
    <t>72°51'3.1"E</t>
  </si>
  <si>
    <t>19°6'10.3"N</t>
  </si>
  <si>
    <t>19°6'14.7"N</t>
  </si>
  <si>
    <t>72°51'2.6"E</t>
  </si>
  <si>
    <t>72°51'6.4"E</t>
  </si>
  <si>
    <t>19°6'4.7"N</t>
  </si>
  <si>
    <t>72°51'20"E</t>
  </si>
  <si>
    <t>19°6'4.6"N</t>
  </si>
  <si>
    <t>72°51'18.1"E</t>
  </si>
  <si>
    <t>19°6'16.1"N</t>
  </si>
  <si>
    <t>72°51'0.7"E</t>
  </si>
  <si>
    <t>72°51'3.3"E</t>
  </si>
  <si>
    <t>19°6'1.6"N</t>
  </si>
  <si>
    <t>72°51'13.6"E</t>
  </si>
  <si>
    <t>19°5'58.5"N</t>
  </si>
  <si>
    <t>72°51'21.7"E</t>
  </si>
  <si>
    <t>19°5'59.9"N</t>
  </si>
  <si>
    <t>72°51'20.2"E</t>
  </si>
  <si>
    <t>19°6'1.2"N</t>
  </si>
  <si>
    <t>72°51'18.8"E</t>
  </si>
  <si>
    <t>19°5'56.5"N</t>
  </si>
  <si>
    <t>72°51'23.9"E</t>
  </si>
  <si>
    <t>72°51'16.5"E</t>
  </si>
  <si>
    <t>19°6'9.7"N</t>
  </si>
  <si>
    <t>72°51'11.9"E</t>
  </si>
  <si>
    <t>19°6'18"N</t>
  </si>
  <si>
    <t>72°50'55.8"E</t>
  </si>
  <si>
    <t>19°6'12.8"N</t>
  </si>
  <si>
    <t>72°51'11.4"E</t>
  </si>
  <si>
    <t>19°6'16.2"N</t>
  </si>
  <si>
    <t>19°6'16"N</t>
  </si>
  <si>
    <t>72°51'9.5"E</t>
  </si>
  <si>
    <t>19°6'16.3"N</t>
  </si>
  <si>
    <t>72°51'7.1"E</t>
  </si>
  <si>
    <t>19°6'23.2"N</t>
  </si>
  <si>
    <t>72°51'4.5"E</t>
  </si>
  <si>
    <t>72°51'4.1"E</t>
  </si>
  <si>
    <t>19°6'23"N</t>
  </si>
  <si>
    <t>72°51'3.6"E</t>
  </si>
  <si>
    <t>72°51'5.2"E</t>
  </si>
  <si>
    <t>72°51'21.1"E</t>
  </si>
  <si>
    <t>19°5'58.8"N</t>
  </si>
  <si>
    <t>72°51'18.7"E</t>
  </si>
  <si>
    <t>19°6'15.9"N</t>
  </si>
  <si>
    <t>19°5'59.3"N</t>
  </si>
  <si>
    <t>72°51'16"E</t>
  </si>
  <si>
    <t>19°6'2.2"N</t>
  </si>
  <si>
    <t>72°51'15.6"E</t>
  </si>
  <si>
    <t>19°5'59.1"N</t>
  </si>
  <si>
    <t>19°5'59"N</t>
  </si>
  <si>
    <t>72°51'16.2"E</t>
  </si>
  <si>
    <t>19°6'2.3"N</t>
  </si>
  <si>
    <t>19°6'6"N</t>
  </si>
  <si>
    <t>19°6'9.4"N</t>
  </si>
  <si>
    <t>72°51'11.1"E</t>
  </si>
  <si>
    <t>19°6'14.3"N</t>
  </si>
  <si>
    <t>72°51'8.9"E</t>
  </si>
  <si>
    <t>72°51'9.8"E</t>
  </si>
  <si>
    <t>19°6'15.6"N</t>
  </si>
  <si>
    <t>72°50'57.4"E</t>
  </si>
  <si>
    <t>72°51'7.3"E</t>
  </si>
  <si>
    <t>19°6'16.9"N</t>
  </si>
  <si>
    <t>19°6'16.6"N</t>
  </si>
  <si>
    <t>72°51'7.4"E</t>
  </si>
  <si>
    <t>19°6'9.3"N</t>
  </si>
  <si>
    <t>72°51'7.5"E</t>
  </si>
  <si>
    <t>19°6'7.8"N</t>
  </si>
  <si>
    <t>72°51'8.6"E</t>
  </si>
  <si>
    <t>19°6'4.9"N</t>
  </si>
  <si>
    <t>19°6'6.9"N</t>
  </si>
  <si>
    <t>72°51'4.2"E</t>
  </si>
  <si>
    <t>19°6'8"N</t>
  </si>
  <si>
    <t>19°6'10"N</t>
  </si>
  <si>
    <t>72°51'4.8"E</t>
  </si>
  <si>
    <t>19°6'24.9"N</t>
  </si>
  <si>
    <t>72°51'0.5"E</t>
  </si>
  <si>
    <t>19°6'24.7"N</t>
  </si>
  <si>
    <t>72°51'2.9"E</t>
  </si>
  <si>
    <t>72°51'4"E</t>
  </si>
  <si>
    <t>19°6'16.8"N</t>
  </si>
  <si>
    <t>72°51'14.7"E</t>
  </si>
  <si>
    <t>19°5'57.4"N</t>
  </si>
  <si>
    <t>72°51'18.4"E</t>
  </si>
  <si>
    <t>19°6'46"N</t>
  </si>
  <si>
    <t>72°50'32.7"E</t>
  </si>
  <si>
    <t>72°50'58.8"E</t>
  </si>
  <si>
    <t>19°6'15.8"N</t>
  </si>
  <si>
    <t>72°50'59.7"E</t>
  </si>
  <si>
    <t>19°6'11.6"N</t>
  </si>
  <si>
    <t>19°6'4.2"N</t>
  </si>
  <si>
    <t>72°51'21.2"E</t>
  </si>
  <si>
    <t>19°6'1.7"N</t>
  </si>
  <si>
    <t>19°6'2.9"N</t>
  </si>
  <si>
    <t>72°51'12.6"E</t>
  </si>
  <si>
    <t>72°51'19.3"E</t>
  </si>
  <si>
    <t>72°51'19.2"E</t>
  </si>
  <si>
    <t>19°6'12.2"N</t>
  </si>
  <si>
    <t>19°4'38.1"N</t>
  </si>
  <si>
    <t>72°52'44.6"E</t>
  </si>
  <si>
    <t>19°4'39.7"N</t>
  </si>
  <si>
    <t>72°52'48"E</t>
  </si>
  <si>
    <t>19°4'38.3"N</t>
  </si>
  <si>
    <t>72°52'44.5"E</t>
  </si>
  <si>
    <t>19°4'26"N</t>
  </si>
  <si>
    <t>19°4'28.6"N</t>
  </si>
  <si>
    <t>72°52'56.7"E</t>
  </si>
  <si>
    <t>19°4'31.3"N</t>
  </si>
  <si>
    <t>19°3'42"N</t>
  </si>
  <si>
    <t>19°3'48.3"N</t>
  </si>
  <si>
    <t>19°3'54.9"N</t>
  </si>
  <si>
    <t>72°53'47.7"E</t>
  </si>
  <si>
    <t>19°3'55.2"N</t>
  </si>
  <si>
    <t>72°53'53.7"E</t>
  </si>
  <si>
    <t>19°4'33"N</t>
  </si>
  <si>
    <t>19°4'42.3"N</t>
  </si>
  <si>
    <t>72°52'49.3"E</t>
  </si>
  <si>
    <t>19°3'23.1"N</t>
  </si>
  <si>
    <t>72°54'5.3"E</t>
  </si>
  <si>
    <t>19°4'38"N</t>
  </si>
  <si>
    <t>72°52'51.3"E</t>
  </si>
  <si>
    <t>19°4'34.3"N</t>
  </si>
  <si>
    <t>72°52'47.7"E</t>
  </si>
  <si>
    <t>19°4'39.9"N</t>
  </si>
  <si>
    <t>19°4'38.7"N</t>
  </si>
  <si>
    <t>19°4'30.4"N</t>
  </si>
  <si>
    <t>19°4'35.1"N</t>
  </si>
  <si>
    <t>72°52'57"E</t>
  </si>
  <si>
    <t>19°4'14.6"N</t>
  </si>
  <si>
    <t>72°53'5.6"E</t>
  </si>
  <si>
    <t>19°3'22.6"N</t>
  </si>
  <si>
    <t>72°53'54.6"E</t>
  </si>
  <si>
    <t>19°3'16.9"N</t>
  </si>
  <si>
    <t>72°53'54"E</t>
  </si>
  <si>
    <t>19°3'42.7"N</t>
  </si>
  <si>
    <t>72°53'36.6"E</t>
  </si>
  <si>
    <t>19°4'42.2"N</t>
  </si>
  <si>
    <t>72°52'47.2"E</t>
  </si>
  <si>
    <t>19°4'35"N</t>
  </si>
  <si>
    <t>72°52'45.7"E</t>
  </si>
  <si>
    <t>19°4'37.7"N</t>
  </si>
  <si>
    <t>72°52'56.4"E</t>
  </si>
  <si>
    <t>19°3'40.1"N</t>
  </si>
  <si>
    <t>19°4'41.5"N</t>
  </si>
  <si>
    <t>72°52'49.8"E</t>
  </si>
  <si>
    <t>19°4'17.5"N</t>
  </si>
  <si>
    <t>19°4'27.8"N</t>
  </si>
  <si>
    <t>72°52'58.8"E</t>
  </si>
  <si>
    <t>19°4'27.2"N</t>
  </si>
  <si>
    <t>72°53'0.3"E</t>
  </si>
  <si>
    <t>19°3'27.4"N</t>
  </si>
  <si>
    <t>72°53'59.1"E</t>
  </si>
  <si>
    <t>19°3'27.8"N</t>
  </si>
  <si>
    <t>72°54'7.9"E</t>
  </si>
  <si>
    <t>19°3'14.3"N</t>
  </si>
  <si>
    <t>72°54'3.8"E</t>
  </si>
  <si>
    <t>19°3'14"N</t>
  </si>
  <si>
    <t>72°54'6.8"E</t>
  </si>
  <si>
    <t>19°4'39.8"N</t>
  </si>
  <si>
    <t>72°52'44.9"E</t>
  </si>
  <si>
    <t>19°4'36.5"N</t>
  </si>
  <si>
    <t>72°52'45.8"E</t>
  </si>
  <si>
    <t>19°4'37.2"N</t>
  </si>
  <si>
    <t>72°52'47.6"E</t>
  </si>
  <si>
    <t>19°4'38.2"N</t>
  </si>
  <si>
    <t>72°52'49.4"E</t>
  </si>
  <si>
    <t>19°4'42.1"N</t>
  </si>
  <si>
    <t>72°52'40.9"E</t>
  </si>
  <si>
    <t>19°4'44.7"N</t>
  </si>
  <si>
    <t>72°52'41.9"E</t>
  </si>
  <si>
    <t>19°4'46.4"N</t>
  </si>
  <si>
    <t>72°52'36.8"E</t>
  </si>
  <si>
    <t>19°4'46.5"N</t>
  </si>
  <si>
    <t>72°52'36.1"E</t>
  </si>
  <si>
    <t>19°4'48.1"N</t>
  </si>
  <si>
    <t>72°52'38.2"E</t>
  </si>
  <si>
    <t>19°4'45.8"N</t>
  </si>
  <si>
    <t>72°52'39.9"E</t>
  </si>
  <si>
    <t>19°4'45.4"N</t>
  </si>
  <si>
    <t>72°52'37.9"E</t>
  </si>
  <si>
    <t>19°4'42.7"N</t>
  </si>
  <si>
    <t>19°4'39.5"N</t>
  </si>
  <si>
    <t>19°4'34.4"N</t>
  </si>
  <si>
    <t>72°52'46.4"E</t>
  </si>
  <si>
    <t>19°4'35.5"N</t>
  </si>
  <si>
    <t>72°52'46.3"E</t>
  </si>
  <si>
    <t>19°4'35.4"N</t>
  </si>
  <si>
    <t>72°52'47.1"E</t>
  </si>
  <si>
    <t>19°4'39"N</t>
  </si>
  <si>
    <t>72°52'49.7"E</t>
  </si>
  <si>
    <t>72°52'49.5"E</t>
  </si>
  <si>
    <t>72°52'48.2"E</t>
  </si>
  <si>
    <t>72°53'0.8"E</t>
  </si>
  <si>
    <t>19°3'14.9"N</t>
  </si>
  <si>
    <t>72°54'4.8"E</t>
  </si>
  <si>
    <t>19°4'26.2"N</t>
  </si>
  <si>
    <t>72°52'52.8"E</t>
  </si>
  <si>
    <t>19°4'33.1"N</t>
  </si>
  <si>
    <t>19°4'44.9"N</t>
  </si>
  <si>
    <t>72°52'47"E</t>
  </si>
  <si>
    <t>19°4'36.2"N</t>
  </si>
  <si>
    <t>72°52'47.4"E</t>
  </si>
  <si>
    <t>19°4'41.2"N</t>
  </si>
  <si>
    <t>72°52'45.4"E</t>
  </si>
  <si>
    <t>19°4'41.8"N</t>
  </si>
  <si>
    <t>72°52'46"E</t>
  </si>
  <si>
    <t>19°3'15.9"N</t>
  </si>
  <si>
    <t>72°53'59.3"E</t>
  </si>
  <si>
    <t>72°54'13.2"E</t>
  </si>
  <si>
    <t>19°3'21.6"N</t>
  </si>
  <si>
    <t>19°3'14.7"N</t>
  </si>
  <si>
    <t>72°54'6.3"E</t>
  </si>
  <si>
    <t>19°3'23.5"N</t>
  </si>
  <si>
    <t>72°54'11.2"E</t>
  </si>
  <si>
    <t>19°3'15.6"N</t>
  </si>
  <si>
    <t>72°54'0.7"E</t>
  </si>
  <si>
    <t>19°3'37.3"N</t>
  </si>
  <si>
    <t>72°54'14.4"E</t>
  </si>
  <si>
    <t>19°3'33.6"N</t>
  </si>
  <si>
    <t>72°54'13.3"E</t>
  </si>
  <si>
    <t>19°4'34.8"N</t>
  </si>
  <si>
    <t>72°52'58.6"E</t>
  </si>
  <si>
    <t>19°4'47.8"N</t>
  </si>
  <si>
    <t>72°52'41.1"E</t>
  </si>
  <si>
    <r>
      <rPr>
        <sz val="10"/>
        <rFont val="Arial"/>
        <family val="2"/>
      </rPr>
      <t>27/TKOF
09/APCH</t>
    </r>
  </si>
  <si>
    <r>
      <rPr>
        <sz val="10"/>
        <rFont val="Arial"/>
        <family val="2"/>
      </rPr>
      <t>27/APCH
09/TKOF</t>
    </r>
  </si>
  <si>
    <r>
      <rPr>
        <sz val="10"/>
        <rFont val="Arial"/>
        <family val="2"/>
      </rPr>
      <t>ASMGCS M-LAT
Antenna</t>
    </r>
  </si>
  <si>
    <r>
      <rPr>
        <sz val="10"/>
        <rFont val="Arial"/>
        <family val="2"/>
      </rPr>
      <t>32/TKOF
14/APCH</t>
    </r>
  </si>
  <si>
    <r>
      <rPr>
        <sz val="10"/>
        <rFont val="Arial"/>
        <family val="2"/>
      </rPr>
      <t>32/APCH
14/TKOF</t>
    </r>
  </si>
  <si>
    <t>S_No</t>
  </si>
  <si>
    <t>Remarks</t>
  </si>
  <si>
    <t>Rwy_No</t>
  </si>
  <si>
    <t>I HS</t>
  </si>
  <si>
    <t>Approach</t>
  </si>
  <si>
    <t>Takeoff</t>
  </si>
  <si>
    <t>nil</t>
  </si>
  <si>
    <t>ObstaclesID</t>
  </si>
  <si>
    <t>RWY_Area</t>
  </si>
  <si>
    <t>Obstacle_T</t>
  </si>
  <si>
    <t>Marking</t>
  </si>
  <si>
    <t>d_Strip</t>
  </si>
  <si>
    <t>d_Rwy End</t>
  </si>
  <si>
    <t>OLS_Surf_1</t>
  </si>
  <si>
    <t>PTE_OLS_1</t>
  </si>
  <si>
    <t>Rwy_Ele</t>
  </si>
  <si>
    <t>OLS_Surf_2</t>
  </si>
  <si>
    <t>OLS_Surf_3</t>
  </si>
  <si>
    <t>PTE_OLS_2</t>
  </si>
  <si>
    <t>PTE_OLS_3</t>
  </si>
  <si>
    <t>PTE_OLS</t>
  </si>
  <si>
    <t>Top_Ele</t>
  </si>
  <si>
    <t>PTE_OCS</t>
  </si>
  <si>
    <t>P_OLS</t>
  </si>
  <si>
    <t>P_OCS</t>
  </si>
</sst>
</file>

<file path=xl/styles.xml><?xml version="1.0" encoding="utf-8"?>
<styleSheet xmlns="http://schemas.openxmlformats.org/spreadsheetml/2006/main">
  <numFmts count="2">
    <numFmt numFmtId="164" formatCode="0;[Red]0"/>
    <numFmt numFmtId="167" formatCode="0.000_);\(0.000\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22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top"/>
    </xf>
    <xf numFmtId="2" fontId="22" fillId="0" borderId="1" xfId="0" applyNumberFormat="1" applyFont="1" applyFill="1" applyBorder="1" applyAlignment="1">
      <alignment horizontal="center" vertical="top"/>
    </xf>
    <xf numFmtId="0" fontId="20" fillId="0" borderId="1" xfId="0" applyFont="1" applyFill="1" applyBorder="1" applyAlignment="1">
      <alignment horizontal="center" vertical="top"/>
    </xf>
    <xf numFmtId="0" fontId="22" fillId="0" borderId="1" xfId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20" fillId="0" borderId="0" xfId="0" applyFont="1" applyFill="1"/>
    <xf numFmtId="0" fontId="20" fillId="0" borderId="1" xfId="0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7" fontId="20" fillId="0" borderId="0" xfId="0" applyNumberFormat="1" applyFont="1" applyFill="1" applyAlignment="1">
      <alignment horizontal="center"/>
    </xf>
    <xf numFmtId="167" fontId="20" fillId="0" borderId="1" xfId="0" applyNumberFormat="1" applyFont="1" applyFill="1" applyBorder="1" applyAlignment="1">
      <alignment horizontal="center"/>
    </xf>
    <xf numFmtId="167" fontId="20" fillId="0" borderId="0" xfId="0" applyNumberFormat="1" applyFont="1" applyFill="1"/>
    <xf numFmtId="1" fontId="20" fillId="0" borderId="1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78"/>
  <sheetViews>
    <sheetView tabSelected="1" topLeftCell="R1" workbookViewId="0">
      <selection activeCell="U6" sqref="U6"/>
    </sheetView>
  </sheetViews>
  <sheetFormatPr defaultRowHeight="12.75"/>
  <cols>
    <col min="1" max="1" width="5.7109375" style="11" bestFit="1" customWidth="1"/>
    <col min="2" max="2" width="12.5703125" style="11" bestFit="1" customWidth="1"/>
    <col min="3" max="3" width="24.28515625" style="18" customWidth="1"/>
    <col min="4" max="4" width="20.7109375" style="11" bestFit="1" customWidth="1"/>
    <col min="5" max="5" width="14.140625" style="18" customWidth="1"/>
    <col min="6" max="6" width="15.140625" style="18" customWidth="1"/>
    <col min="7" max="7" width="14.7109375" style="11" customWidth="1"/>
    <col min="8" max="8" width="36.5703125" style="11" bestFit="1" customWidth="1"/>
    <col min="9" max="9" width="36.5703125" style="18" bestFit="1" customWidth="1"/>
    <col min="10" max="10" width="24.140625" style="11" bestFit="1" customWidth="1"/>
    <col min="11" max="11" width="18.5703125" style="11" customWidth="1"/>
    <col min="12" max="12" width="29.28515625" style="11" customWidth="1"/>
    <col min="13" max="13" width="20" style="11" customWidth="1"/>
    <col min="14" max="14" width="24.5703125" style="11" customWidth="1"/>
    <col min="15" max="15" width="13.42578125" style="11" customWidth="1"/>
    <col min="16" max="16" width="18.42578125" style="11" customWidth="1"/>
    <col min="17" max="17" width="37" style="16" bestFit="1" customWidth="1"/>
    <col min="18" max="18" width="36" style="16" bestFit="1" customWidth="1"/>
    <col min="19" max="19" width="26" style="18" bestFit="1" customWidth="1"/>
    <col min="20" max="20" width="14" style="11" bestFit="1" customWidth="1"/>
    <col min="21" max="21" width="30.140625" style="11" customWidth="1"/>
    <col min="22" max="22" width="18.5703125" style="16" bestFit="1" customWidth="1"/>
    <col min="23" max="23" width="18.7109375" style="14" bestFit="1" customWidth="1"/>
    <col min="24" max="16384" width="9.140625" style="11"/>
  </cols>
  <sheetData>
    <row r="1" spans="1:23" ht="15">
      <c r="A1" s="9" t="s">
        <v>1425</v>
      </c>
      <c r="B1" s="10" t="s">
        <v>1432</v>
      </c>
      <c r="C1" s="8" t="s">
        <v>1433</v>
      </c>
      <c r="D1" s="10" t="s">
        <v>1434</v>
      </c>
      <c r="E1" s="10" t="s">
        <v>639</v>
      </c>
      <c r="F1" s="10" t="s">
        <v>640</v>
      </c>
      <c r="G1" s="8" t="s">
        <v>1435</v>
      </c>
      <c r="H1" s="10" t="s">
        <v>1426</v>
      </c>
      <c r="I1" s="21" t="s">
        <v>1436</v>
      </c>
      <c r="J1" s="21" t="s">
        <v>1437</v>
      </c>
      <c r="K1" s="21" t="s">
        <v>1438</v>
      </c>
      <c r="L1" s="21" t="s">
        <v>1439</v>
      </c>
      <c r="M1" s="21" t="s">
        <v>1441</v>
      </c>
      <c r="N1" s="21" t="s">
        <v>1442</v>
      </c>
      <c r="O1" s="10" t="s">
        <v>1427</v>
      </c>
      <c r="P1" s="21" t="s">
        <v>1440</v>
      </c>
      <c r="Q1" s="21" t="s">
        <v>1443</v>
      </c>
      <c r="R1" s="21" t="s">
        <v>1444</v>
      </c>
      <c r="S1" s="21" t="s">
        <v>1445</v>
      </c>
      <c r="T1" s="21" t="s">
        <v>1446</v>
      </c>
      <c r="U1" s="21" t="s">
        <v>1447</v>
      </c>
      <c r="V1" s="21" t="s">
        <v>1448</v>
      </c>
      <c r="W1" s="21" t="s">
        <v>1449</v>
      </c>
    </row>
    <row r="2" spans="1:23" ht="15">
      <c r="A2" s="19">
        <v>1</v>
      </c>
      <c r="B2" s="19" t="s">
        <v>0</v>
      </c>
      <c r="C2" s="7" t="s">
        <v>1420</v>
      </c>
      <c r="D2" s="5" t="s">
        <v>1</v>
      </c>
      <c r="E2" s="17" t="s">
        <v>641</v>
      </c>
      <c r="F2" s="17" t="s">
        <v>642</v>
      </c>
      <c r="G2" s="2" t="s">
        <v>2</v>
      </c>
      <c r="H2" s="2" t="s">
        <v>3</v>
      </c>
      <c r="I2" s="15">
        <v>778.149330179</v>
      </c>
      <c r="J2" s="13">
        <v>837.14951056300004</v>
      </c>
      <c r="K2" s="12" t="s">
        <v>1428</v>
      </c>
      <c r="L2" s="12">
        <v>57.13</v>
      </c>
      <c r="M2" s="12" t="s">
        <v>1429</v>
      </c>
      <c r="N2" s="12" t="s">
        <v>1430</v>
      </c>
      <c r="O2" s="20">
        <v>9</v>
      </c>
      <c r="P2" s="12">
        <v>5</v>
      </c>
      <c r="Q2" s="15">
        <f>I2*2%+P2</f>
        <v>20.562986603580001</v>
      </c>
      <c r="R2" s="15">
        <f>I2*2%+P2</f>
        <v>20.562986603580001</v>
      </c>
      <c r="S2" s="15">
        <v>20.562986603580001</v>
      </c>
      <c r="T2" s="3">
        <v>23.16</v>
      </c>
      <c r="U2" s="15">
        <f>I2*0.012+P2</f>
        <v>14.337791962148</v>
      </c>
      <c r="V2" s="15">
        <f>T2-S2</f>
        <v>2.5970133964199995</v>
      </c>
      <c r="W2" s="15">
        <f>T2-U2</f>
        <v>8.8222080378520005</v>
      </c>
    </row>
    <row r="3" spans="1:23" ht="15">
      <c r="A3" s="19">
        <v>2</v>
      </c>
      <c r="B3" s="19" t="s">
        <v>4</v>
      </c>
      <c r="C3" s="7" t="s">
        <v>1420</v>
      </c>
      <c r="D3" s="5" t="s">
        <v>5</v>
      </c>
      <c r="E3" s="17" t="s">
        <v>643</v>
      </c>
      <c r="F3" s="17" t="s">
        <v>644</v>
      </c>
      <c r="G3" s="2" t="s">
        <v>2</v>
      </c>
      <c r="H3" s="2" t="s">
        <v>3</v>
      </c>
      <c r="I3" s="15">
        <v>423.15509501000003</v>
      </c>
      <c r="J3" s="13">
        <v>488.64635201300001</v>
      </c>
      <c r="K3" s="12" t="s">
        <v>1428</v>
      </c>
      <c r="L3" s="12">
        <v>57.13</v>
      </c>
      <c r="M3" s="12" t="s">
        <v>1429</v>
      </c>
      <c r="N3" s="12" t="s">
        <v>1430</v>
      </c>
      <c r="O3" s="20">
        <v>9</v>
      </c>
      <c r="P3" s="12">
        <v>5</v>
      </c>
      <c r="Q3" s="15">
        <f t="shared" ref="Q3:Q66" si="0">I3*2%+P3</f>
        <v>13.4631019002</v>
      </c>
      <c r="R3" s="15">
        <f t="shared" ref="R3:R66" si="1">I3*2%+P3</f>
        <v>13.4631019002</v>
      </c>
      <c r="S3" s="15">
        <v>13.4631019002</v>
      </c>
      <c r="T3" s="3">
        <v>21.64</v>
      </c>
      <c r="U3" s="15">
        <f t="shared" ref="U3:U66" si="2">I3*0.012+P3</f>
        <v>10.07786114012</v>
      </c>
      <c r="V3" s="15">
        <f t="shared" ref="V3:V66" si="3">T3-S3</f>
        <v>8.1768980998000007</v>
      </c>
      <c r="W3" s="15">
        <f t="shared" ref="W3:W66" si="4">T3-U3</f>
        <v>11.562138859880001</v>
      </c>
    </row>
    <row r="4" spans="1:23" ht="15">
      <c r="A4" s="19">
        <v>3</v>
      </c>
      <c r="B4" s="19" t="s">
        <v>6</v>
      </c>
      <c r="C4" s="7" t="s">
        <v>1420</v>
      </c>
      <c r="D4" s="5" t="s">
        <v>1</v>
      </c>
      <c r="E4" s="17" t="s">
        <v>645</v>
      </c>
      <c r="F4" s="17" t="s">
        <v>646</v>
      </c>
      <c r="G4" s="2" t="s">
        <v>2</v>
      </c>
      <c r="H4" s="2" t="s">
        <v>3</v>
      </c>
      <c r="I4" s="15">
        <v>609.26913846399998</v>
      </c>
      <c r="J4" s="13">
        <v>660.44634419199997</v>
      </c>
      <c r="K4" s="12" t="s">
        <v>1428</v>
      </c>
      <c r="L4" s="12">
        <v>57.13</v>
      </c>
      <c r="M4" s="12" t="s">
        <v>1429</v>
      </c>
      <c r="N4" s="12" t="s">
        <v>1430</v>
      </c>
      <c r="O4" s="20">
        <v>9</v>
      </c>
      <c r="P4" s="12">
        <v>5</v>
      </c>
      <c r="Q4" s="15">
        <f t="shared" si="0"/>
        <v>17.18538276928</v>
      </c>
      <c r="R4" s="15">
        <f t="shared" si="1"/>
        <v>17.18538276928</v>
      </c>
      <c r="S4" s="15">
        <v>17.18538276928</v>
      </c>
      <c r="T4" s="3">
        <v>18.28</v>
      </c>
      <c r="U4" s="15">
        <f t="shared" si="2"/>
        <v>12.311229661567999</v>
      </c>
      <c r="V4" s="15">
        <f t="shared" si="3"/>
        <v>1.0946172307200008</v>
      </c>
      <c r="W4" s="15">
        <f t="shared" si="4"/>
        <v>5.9687703384320017</v>
      </c>
    </row>
    <row r="5" spans="1:23" ht="15">
      <c r="A5" s="19">
        <v>4</v>
      </c>
      <c r="B5" s="19" t="s">
        <v>7</v>
      </c>
      <c r="C5" s="7" t="s">
        <v>1420</v>
      </c>
      <c r="D5" s="5" t="s">
        <v>1</v>
      </c>
      <c r="E5" s="17" t="s">
        <v>647</v>
      </c>
      <c r="F5" s="17" t="s">
        <v>648</v>
      </c>
      <c r="G5" s="2" t="s">
        <v>2</v>
      </c>
      <c r="H5" s="2" t="s">
        <v>3</v>
      </c>
      <c r="I5" s="15">
        <v>573.34095729700005</v>
      </c>
      <c r="J5" s="13">
        <v>619.59291378199998</v>
      </c>
      <c r="K5" s="12" t="s">
        <v>1428</v>
      </c>
      <c r="L5" s="12">
        <v>57.13</v>
      </c>
      <c r="M5" s="12" t="s">
        <v>1429</v>
      </c>
      <c r="N5" s="12" t="s">
        <v>1430</v>
      </c>
      <c r="O5" s="20">
        <v>9</v>
      </c>
      <c r="P5" s="12">
        <v>5</v>
      </c>
      <c r="Q5" s="15">
        <f t="shared" si="0"/>
        <v>16.466819145940001</v>
      </c>
      <c r="R5" s="15">
        <f t="shared" si="1"/>
        <v>16.466819145940001</v>
      </c>
      <c r="S5" s="15">
        <v>16.466819145940001</v>
      </c>
      <c r="T5" s="3">
        <v>18.28</v>
      </c>
      <c r="U5" s="15">
        <f t="shared" si="2"/>
        <v>11.880091487564002</v>
      </c>
      <c r="V5" s="15">
        <f t="shared" si="3"/>
        <v>1.8131808540600005</v>
      </c>
      <c r="W5" s="15">
        <f t="shared" si="4"/>
        <v>6.3999085124359993</v>
      </c>
    </row>
    <row r="6" spans="1:23" ht="15">
      <c r="A6" s="19">
        <v>5</v>
      </c>
      <c r="B6" s="19" t="s">
        <v>8</v>
      </c>
      <c r="C6" s="7" t="s">
        <v>1420</v>
      </c>
      <c r="D6" s="5" t="s">
        <v>1</v>
      </c>
      <c r="E6" s="17" t="s">
        <v>649</v>
      </c>
      <c r="F6" s="17" t="s">
        <v>650</v>
      </c>
      <c r="G6" s="2" t="s">
        <v>2</v>
      </c>
      <c r="H6" s="2" t="s">
        <v>3</v>
      </c>
      <c r="I6" s="15">
        <v>928.44933342000002</v>
      </c>
      <c r="J6" s="13">
        <v>998.10866283500002</v>
      </c>
      <c r="K6" s="12" t="s">
        <v>1428</v>
      </c>
      <c r="L6" s="12">
        <v>57.13</v>
      </c>
      <c r="M6" s="12" t="s">
        <v>1429</v>
      </c>
      <c r="N6" s="12" t="s">
        <v>1430</v>
      </c>
      <c r="O6" s="20">
        <v>9</v>
      </c>
      <c r="P6" s="12">
        <v>5</v>
      </c>
      <c r="Q6" s="15">
        <f t="shared" si="0"/>
        <v>23.568986668400001</v>
      </c>
      <c r="R6" s="15">
        <f t="shared" si="1"/>
        <v>23.568986668400001</v>
      </c>
      <c r="S6" s="15">
        <v>23.568986668400001</v>
      </c>
      <c r="T6" s="3">
        <v>28.04</v>
      </c>
      <c r="U6" s="15">
        <f t="shared" si="2"/>
        <v>16.14139200104</v>
      </c>
      <c r="V6" s="15">
        <f t="shared" si="3"/>
        <v>4.4710133315999983</v>
      </c>
      <c r="W6" s="15">
        <f t="shared" si="4"/>
        <v>11.898607998959999</v>
      </c>
    </row>
    <row r="7" spans="1:23" ht="15">
      <c r="A7" s="19">
        <v>6</v>
      </c>
      <c r="B7" s="19" t="s">
        <v>9</v>
      </c>
      <c r="C7" s="7" t="s">
        <v>1420</v>
      </c>
      <c r="D7" s="5" t="s">
        <v>1</v>
      </c>
      <c r="E7" s="17" t="s">
        <v>651</v>
      </c>
      <c r="F7" s="17" t="s">
        <v>652</v>
      </c>
      <c r="G7" s="2" t="s">
        <v>2</v>
      </c>
      <c r="H7" s="2" t="s">
        <v>3</v>
      </c>
      <c r="I7" s="15">
        <v>1094.7561414899999</v>
      </c>
      <c r="J7" s="13">
        <v>1172.84347447</v>
      </c>
      <c r="K7" s="12" t="s">
        <v>1428</v>
      </c>
      <c r="L7" s="12">
        <v>57.13</v>
      </c>
      <c r="M7" s="12" t="s">
        <v>1429</v>
      </c>
      <c r="N7" s="12" t="s">
        <v>1430</v>
      </c>
      <c r="O7" s="20">
        <v>9</v>
      </c>
      <c r="P7" s="12">
        <v>5</v>
      </c>
      <c r="Q7" s="15">
        <f t="shared" si="0"/>
        <v>26.895122829799998</v>
      </c>
      <c r="R7" s="15">
        <f t="shared" si="1"/>
        <v>26.895122829799998</v>
      </c>
      <c r="S7" s="15">
        <v>26.895122829799998</v>
      </c>
      <c r="T7" s="3">
        <v>32</v>
      </c>
      <c r="U7" s="15">
        <f t="shared" si="2"/>
        <v>18.137073697879998</v>
      </c>
      <c r="V7" s="15">
        <f t="shared" si="3"/>
        <v>5.1048771702000018</v>
      </c>
      <c r="W7" s="15">
        <f t="shared" si="4"/>
        <v>13.862926302120002</v>
      </c>
    </row>
    <row r="8" spans="1:23" ht="15">
      <c r="A8" s="19">
        <v>7</v>
      </c>
      <c r="B8" s="19" t="s">
        <v>10</v>
      </c>
      <c r="C8" s="7" t="s">
        <v>1420</v>
      </c>
      <c r="D8" s="5" t="s">
        <v>11</v>
      </c>
      <c r="E8" s="17" t="s">
        <v>653</v>
      </c>
      <c r="F8" s="17" t="s">
        <v>654</v>
      </c>
      <c r="G8" s="2" t="s">
        <v>2</v>
      </c>
      <c r="H8" s="2" t="s">
        <v>12</v>
      </c>
      <c r="I8" s="15">
        <v>969.49376422700004</v>
      </c>
      <c r="J8" s="13">
        <v>1043.77331445</v>
      </c>
      <c r="K8" s="12" t="s">
        <v>1428</v>
      </c>
      <c r="L8" s="12">
        <v>57.13</v>
      </c>
      <c r="M8" s="12" t="s">
        <v>1429</v>
      </c>
      <c r="N8" s="12" t="s">
        <v>1430</v>
      </c>
      <c r="O8" s="20">
        <v>9</v>
      </c>
      <c r="P8" s="12">
        <v>5</v>
      </c>
      <c r="Q8" s="15">
        <f t="shared" si="0"/>
        <v>24.38987528454</v>
      </c>
      <c r="R8" s="15">
        <f t="shared" si="1"/>
        <v>24.38987528454</v>
      </c>
      <c r="S8" s="15">
        <v>24.38987528454</v>
      </c>
      <c r="T8" s="3">
        <v>28.65</v>
      </c>
      <c r="U8" s="15">
        <f t="shared" si="2"/>
        <v>16.633925170723998</v>
      </c>
      <c r="V8" s="15">
        <f t="shared" si="3"/>
        <v>4.2601247154599982</v>
      </c>
      <c r="W8" s="15">
        <f t="shared" si="4"/>
        <v>12.016074829276</v>
      </c>
    </row>
    <row r="9" spans="1:23" ht="15">
      <c r="A9" s="19">
        <v>8</v>
      </c>
      <c r="B9" s="19" t="s">
        <v>13</v>
      </c>
      <c r="C9" s="7" t="s">
        <v>1420</v>
      </c>
      <c r="D9" s="5" t="s">
        <v>11</v>
      </c>
      <c r="E9" s="17" t="s">
        <v>655</v>
      </c>
      <c r="F9" s="17" t="s">
        <v>656</v>
      </c>
      <c r="G9" s="2" t="s">
        <v>2</v>
      </c>
      <c r="H9" s="2" t="s">
        <v>14</v>
      </c>
      <c r="I9" s="15">
        <v>1174.9132684399999</v>
      </c>
      <c r="J9" s="13">
        <v>1250.22495656</v>
      </c>
      <c r="K9" s="12" t="s">
        <v>1428</v>
      </c>
      <c r="L9" s="12">
        <v>57.13</v>
      </c>
      <c r="M9" s="12" t="s">
        <v>1429</v>
      </c>
      <c r="N9" s="12" t="s">
        <v>1430</v>
      </c>
      <c r="O9" s="20">
        <v>9</v>
      </c>
      <c r="P9" s="12">
        <v>5</v>
      </c>
      <c r="Q9" s="15">
        <f t="shared" si="0"/>
        <v>28.498265368799998</v>
      </c>
      <c r="R9" s="15">
        <f t="shared" si="1"/>
        <v>28.498265368799998</v>
      </c>
      <c r="S9" s="15">
        <v>28.498265368799998</v>
      </c>
      <c r="T9" s="3">
        <v>30.48</v>
      </c>
      <c r="U9" s="15">
        <f t="shared" si="2"/>
        <v>19.098959221279998</v>
      </c>
      <c r="V9" s="15">
        <f t="shared" si="3"/>
        <v>1.9817346312000019</v>
      </c>
      <c r="W9" s="15">
        <f t="shared" si="4"/>
        <v>11.381040778720003</v>
      </c>
    </row>
    <row r="10" spans="1:23" ht="15">
      <c r="A10" s="19">
        <v>9</v>
      </c>
      <c r="B10" s="19" t="s">
        <v>15</v>
      </c>
      <c r="C10" s="7" t="s">
        <v>1420</v>
      </c>
      <c r="D10" s="5" t="s">
        <v>5</v>
      </c>
      <c r="E10" s="17" t="s">
        <v>657</v>
      </c>
      <c r="F10" s="17" t="s">
        <v>658</v>
      </c>
      <c r="G10" s="2" t="s">
        <v>2</v>
      </c>
      <c r="H10" s="2" t="s">
        <v>3</v>
      </c>
      <c r="I10" s="15">
        <v>440.211419326</v>
      </c>
      <c r="J10" s="13">
        <v>485.78726216299998</v>
      </c>
      <c r="K10" s="12" t="s">
        <v>1428</v>
      </c>
      <c r="L10" s="12">
        <v>57.13</v>
      </c>
      <c r="M10" s="12" t="s">
        <v>1429</v>
      </c>
      <c r="N10" s="12" t="s">
        <v>1430</v>
      </c>
      <c r="O10" s="20">
        <v>9</v>
      </c>
      <c r="P10" s="12">
        <v>5</v>
      </c>
      <c r="Q10" s="15">
        <f t="shared" si="0"/>
        <v>13.80422838652</v>
      </c>
      <c r="R10" s="15">
        <f t="shared" si="1"/>
        <v>13.80422838652</v>
      </c>
      <c r="S10" s="15">
        <v>13.80422838652</v>
      </c>
      <c r="T10" s="3">
        <v>19.809999999999999</v>
      </c>
      <c r="U10" s="15">
        <f t="shared" si="2"/>
        <v>10.282537031912</v>
      </c>
      <c r="V10" s="15">
        <f t="shared" si="3"/>
        <v>6.0057716134799985</v>
      </c>
      <c r="W10" s="15">
        <f t="shared" si="4"/>
        <v>9.527462968087999</v>
      </c>
    </row>
    <row r="11" spans="1:23" ht="15">
      <c r="A11" s="19">
        <v>10</v>
      </c>
      <c r="B11" s="19" t="s">
        <v>16</v>
      </c>
      <c r="C11" s="7" t="s">
        <v>1420</v>
      </c>
      <c r="D11" s="5" t="s">
        <v>5</v>
      </c>
      <c r="E11" s="17" t="s">
        <v>659</v>
      </c>
      <c r="F11" s="17" t="s">
        <v>660</v>
      </c>
      <c r="G11" s="2" t="s">
        <v>2</v>
      </c>
      <c r="H11" s="2" t="s">
        <v>3</v>
      </c>
      <c r="I11" s="15">
        <v>441.83828841000002</v>
      </c>
      <c r="J11" s="13">
        <v>481.74908171700002</v>
      </c>
      <c r="K11" s="12" t="s">
        <v>1428</v>
      </c>
      <c r="L11" s="12">
        <v>57.13</v>
      </c>
      <c r="M11" s="12" t="s">
        <v>1429</v>
      </c>
      <c r="N11" s="12" t="s">
        <v>1430</v>
      </c>
      <c r="O11" s="20">
        <v>9</v>
      </c>
      <c r="P11" s="12">
        <v>5</v>
      </c>
      <c r="Q11" s="15">
        <f t="shared" si="0"/>
        <v>13.836765768200001</v>
      </c>
      <c r="R11" s="15">
        <f t="shared" si="1"/>
        <v>13.836765768200001</v>
      </c>
      <c r="S11" s="15">
        <v>13.836765768200001</v>
      </c>
      <c r="T11" s="3">
        <v>15.84</v>
      </c>
      <c r="U11" s="15">
        <f t="shared" si="2"/>
        <v>10.302059460920001</v>
      </c>
      <c r="V11" s="15">
        <f t="shared" si="3"/>
        <v>2.0032342317999987</v>
      </c>
      <c r="W11" s="15">
        <f t="shared" si="4"/>
        <v>5.5379405390799992</v>
      </c>
    </row>
    <row r="12" spans="1:23" ht="15">
      <c r="A12" s="19">
        <v>11</v>
      </c>
      <c r="B12" s="19" t="s">
        <v>17</v>
      </c>
      <c r="C12" s="7" t="s">
        <v>1420</v>
      </c>
      <c r="D12" s="5" t="s">
        <v>1</v>
      </c>
      <c r="E12" s="17" t="s">
        <v>661</v>
      </c>
      <c r="F12" s="17" t="s">
        <v>662</v>
      </c>
      <c r="G12" s="2" t="s">
        <v>2</v>
      </c>
      <c r="H12" s="2" t="s">
        <v>3</v>
      </c>
      <c r="I12" s="15">
        <v>758.77939896400005</v>
      </c>
      <c r="J12" s="13">
        <v>832.57386488199995</v>
      </c>
      <c r="K12" s="12" t="s">
        <v>1428</v>
      </c>
      <c r="L12" s="12">
        <v>57.13</v>
      </c>
      <c r="M12" s="12" t="s">
        <v>1429</v>
      </c>
      <c r="N12" s="12" t="s">
        <v>1430</v>
      </c>
      <c r="O12" s="20">
        <v>9</v>
      </c>
      <c r="P12" s="12">
        <v>5</v>
      </c>
      <c r="Q12" s="15">
        <f t="shared" si="0"/>
        <v>20.175587979280003</v>
      </c>
      <c r="R12" s="15">
        <f t="shared" si="1"/>
        <v>20.175587979280003</v>
      </c>
      <c r="S12" s="15">
        <v>20.175587979280003</v>
      </c>
      <c r="T12" s="3">
        <v>25.6</v>
      </c>
      <c r="U12" s="15">
        <f t="shared" si="2"/>
        <v>14.105352787568</v>
      </c>
      <c r="V12" s="15">
        <f t="shared" si="3"/>
        <v>5.4244120207199984</v>
      </c>
      <c r="W12" s="15">
        <f t="shared" si="4"/>
        <v>11.494647212432001</v>
      </c>
    </row>
    <row r="13" spans="1:23" ht="15">
      <c r="A13" s="19">
        <v>12</v>
      </c>
      <c r="B13" s="19" t="s">
        <v>18</v>
      </c>
      <c r="C13" s="7" t="s">
        <v>1420</v>
      </c>
      <c r="D13" s="5" t="s">
        <v>1</v>
      </c>
      <c r="E13" s="17" t="s">
        <v>663</v>
      </c>
      <c r="F13" s="17" t="s">
        <v>664</v>
      </c>
      <c r="G13" s="2" t="s">
        <v>2</v>
      </c>
      <c r="H13" s="2" t="s">
        <v>3</v>
      </c>
      <c r="I13" s="15">
        <v>870.51054708200002</v>
      </c>
      <c r="J13" s="13">
        <v>937.87169638900002</v>
      </c>
      <c r="K13" s="12" t="s">
        <v>1428</v>
      </c>
      <c r="L13" s="12">
        <v>57.13</v>
      </c>
      <c r="M13" s="12" t="s">
        <v>1429</v>
      </c>
      <c r="N13" s="12" t="s">
        <v>1430</v>
      </c>
      <c r="O13" s="20">
        <v>9</v>
      </c>
      <c r="P13" s="12">
        <v>5</v>
      </c>
      <c r="Q13" s="15">
        <f t="shared" si="0"/>
        <v>22.410210941639999</v>
      </c>
      <c r="R13" s="15">
        <f t="shared" si="1"/>
        <v>22.410210941639999</v>
      </c>
      <c r="S13" s="15">
        <v>22.410210941639999</v>
      </c>
      <c r="T13" s="3">
        <v>25.29</v>
      </c>
      <c r="U13" s="15">
        <f t="shared" si="2"/>
        <v>15.446126564984</v>
      </c>
      <c r="V13" s="15">
        <f t="shared" si="3"/>
        <v>2.8797890583600001</v>
      </c>
      <c r="W13" s="15">
        <f t="shared" si="4"/>
        <v>9.8438734350159987</v>
      </c>
    </row>
    <row r="14" spans="1:23" ht="15">
      <c r="A14" s="19">
        <v>13</v>
      </c>
      <c r="B14" s="19" t="s">
        <v>19</v>
      </c>
      <c r="C14" s="7" t="s">
        <v>1420</v>
      </c>
      <c r="D14" s="5" t="s">
        <v>1</v>
      </c>
      <c r="E14" s="17" t="s">
        <v>665</v>
      </c>
      <c r="F14" s="17" t="s">
        <v>666</v>
      </c>
      <c r="G14" s="2" t="s">
        <v>2</v>
      </c>
      <c r="H14" s="2" t="s">
        <v>3</v>
      </c>
      <c r="I14" s="15">
        <v>935.29965773499998</v>
      </c>
      <c r="J14" s="13">
        <v>1000.58101506</v>
      </c>
      <c r="K14" s="12" t="s">
        <v>1428</v>
      </c>
      <c r="L14" s="12">
        <v>57.13</v>
      </c>
      <c r="M14" s="12" t="s">
        <v>1429</v>
      </c>
      <c r="N14" s="12" t="s">
        <v>1430</v>
      </c>
      <c r="O14" s="20">
        <v>9</v>
      </c>
      <c r="P14" s="12">
        <v>5</v>
      </c>
      <c r="Q14" s="15">
        <f t="shared" si="0"/>
        <v>23.7059931547</v>
      </c>
      <c r="R14" s="15">
        <f t="shared" si="1"/>
        <v>23.7059931547</v>
      </c>
      <c r="S14" s="15">
        <v>23.7059931547</v>
      </c>
      <c r="T14" s="3">
        <v>27.43</v>
      </c>
      <c r="U14" s="15">
        <f t="shared" si="2"/>
        <v>16.223595892820001</v>
      </c>
      <c r="V14" s="15">
        <f t="shared" si="3"/>
        <v>3.7240068452999999</v>
      </c>
      <c r="W14" s="15">
        <f t="shared" si="4"/>
        <v>11.206404107179999</v>
      </c>
    </row>
    <row r="15" spans="1:23" ht="15">
      <c r="A15" s="19">
        <v>14</v>
      </c>
      <c r="B15" s="19" t="s">
        <v>20</v>
      </c>
      <c r="C15" s="7" t="s">
        <v>1420</v>
      </c>
      <c r="D15" s="5" t="s">
        <v>1</v>
      </c>
      <c r="E15" s="17" t="s">
        <v>667</v>
      </c>
      <c r="F15" s="17" t="s">
        <v>668</v>
      </c>
      <c r="G15" s="2" t="s">
        <v>2</v>
      </c>
      <c r="H15" s="2" t="s">
        <v>3</v>
      </c>
      <c r="I15" s="15">
        <v>551.07271233999995</v>
      </c>
      <c r="J15" s="13">
        <v>616.11404990899996</v>
      </c>
      <c r="K15" s="12" t="s">
        <v>1428</v>
      </c>
      <c r="L15" s="12">
        <v>57.13</v>
      </c>
      <c r="M15" s="12" t="s">
        <v>1429</v>
      </c>
      <c r="N15" s="12" t="s">
        <v>1430</v>
      </c>
      <c r="O15" s="20">
        <v>9</v>
      </c>
      <c r="P15" s="12">
        <v>5</v>
      </c>
      <c r="Q15" s="15">
        <f t="shared" si="0"/>
        <v>16.021454246799998</v>
      </c>
      <c r="R15" s="15">
        <f t="shared" si="1"/>
        <v>16.021454246799998</v>
      </c>
      <c r="S15" s="15">
        <v>16.021454246799998</v>
      </c>
      <c r="T15" s="3">
        <v>19.5</v>
      </c>
      <c r="U15" s="15">
        <f t="shared" si="2"/>
        <v>11.612872548079999</v>
      </c>
      <c r="V15" s="15">
        <f t="shared" si="3"/>
        <v>3.4785457532000024</v>
      </c>
      <c r="W15" s="15">
        <f t="shared" si="4"/>
        <v>7.8871274519200014</v>
      </c>
    </row>
    <row r="16" spans="1:23" ht="15">
      <c r="A16" s="19">
        <v>15</v>
      </c>
      <c r="B16" s="19" t="s">
        <v>21</v>
      </c>
      <c r="C16" s="7" t="s">
        <v>1420</v>
      </c>
      <c r="D16" s="5" t="s">
        <v>1</v>
      </c>
      <c r="E16" s="17" t="s">
        <v>669</v>
      </c>
      <c r="F16" s="17" t="s">
        <v>670</v>
      </c>
      <c r="G16" s="2" t="s">
        <v>2</v>
      </c>
      <c r="H16" s="2" t="s">
        <v>3</v>
      </c>
      <c r="I16" s="15">
        <v>577.71259999200004</v>
      </c>
      <c r="J16" s="13">
        <v>631.96495963300003</v>
      </c>
      <c r="K16" s="12" t="s">
        <v>1428</v>
      </c>
      <c r="L16" s="12">
        <v>57.13</v>
      </c>
      <c r="M16" s="12" t="s">
        <v>1429</v>
      </c>
      <c r="N16" s="12" t="s">
        <v>1430</v>
      </c>
      <c r="O16" s="20">
        <v>9</v>
      </c>
      <c r="P16" s="12">
        <v>5</v>
      </c>
      <c r="Q16" s="15">
        <f t="shared" si="0"/>
        <v>16.554251999840002</v>
      </c>
      <c r="R16" s="15">
        <f t="shared" si="1"/>
        <v>16.554251999840002</v>
      </c>
      <c r="S16" s="15">
        <v>16.554251999840002</v>
      </c>
      <c r="T16" s="3">
        <v>19.2</v>
      </c>
      <c r="U16" s="15">
        <f t="shared" si="2"/>
        <v>11.932551199904001</v>
      </c>
      <c r="V16" s="15">
        <f t="shared" si="3"/>
        <v>2.6457480001599976</v>
      </c>
      <c r="W16" s="15">
        <f t="shared" si="4"/>
        <v>7.2674488000959983</v>
      </c>
    </row>
    <row r="17" spans="1:23" ht="15">
      <c r="A17" s="19">
        <v>16</v>
      </c>
      <c r="B17" s="19" t="s">
        <v>22</v>
      </c>
      <c r="C17" s="7" t="s">
        <v>1420</v>
      </c>
      <c r="D17" s="5" t="s">
        <v>1</v>
      </c>
      <c r="E17" s="17" t="s">
        <v>671</v>
      </c>
      <c r="F17" s="17" t="s">
        <v>672</v>
      </c>
      <c r="G17" s="2" t="s">
        <v>2</v>
      </c>
      <c r="H17" s="2" t="s">
        <v>3</v>
      </c>
      <c r="I17" s="15">
        <v>559.716590387</v>
      </c>
      <c r="J17" s="13">
        <v>607.59073285900001</v>
      </c>
      <c r="K17" s="12" t="s">
        <v>1428</v>
      </c>
      <c r="L17" s="12">
        <v>57.13</v>
      </c>
      <c r="M17" s="12" t="s">
        <v>1429</v>
      </c>
      <c r="N17" s="12" t="s">
        <v>1430</v>
      </c>
      <c r="O17" s="20">
        <v>9</v>
      </c>
      <c r="P17" s="12">
        <v>5</v>
      </c>
      <c r="Q17" s="15">
        <f t="shared" si="0"/>
        <v>16.194331807739999</v>
      </c>
      <c r="R17" s="15">
        <f t="shared" si="1"/>
        <v>16.194331807739999</v>
      </c>
      <c r="S17" s="15">
        <v>16.194331807739999</v>
      </c>
      <c r="T17" s="3">
        <v>19.2</v>
      </c>
      <c r="U17" s="15">
        <f t="shared" si="2"/>
        <v>11.716599084643999</v>
      </c>
      <c r="V17" s="15">
        <f t="shared" si="3"/>
        <v>3.0056681922599999</v>
      </c>
      <c r="W17" s="15">
        <f t="shared" si="4"/>
        <v>7.4834009153560004</v>
      </c>
    </row>
    <row r="18" spans="1:23" ht="15">
      <c r="A18" s="19">
        <v>17</v>
      </c>
      <c r="B18" s="19" t="s">
        <v>23</v>
      </c>
      <c r="C18" s="7" t="s">
        <v>1420</v>
      </c>
      <c r="D18" s="5" t="s">
        <v>1</v>
      </c>
      <c r="E18" s="17" t="s">
        <v>673</v>
      </c>
      <c r="F18" s="17" t="s">
        <v>674</v>
      </c>
      <c r="G18" s="2" t="s">
        <v>2</v>
      </c>
      <c r="H18" s="2" t="s">
        <v>3</v>
      </c>
      <c r="I18" s="15">
        <v>583.20435488199996</v>
      </c>
      <c r="J18" s="13">
        <v>627.91340790100003</v>
      </c>
      <c r="K18" s="12" t="s">
        <v>1428</v>
      </c>
      <c r="L18" s="12">
        <v>57.13</v>
      </c>
      <c r="M18" s="12" t="s">
        <v>1429</v>
      </c>
      <c r="N18" s="12" t="s">
        <v>1430</v>
      </c>
      <c r="O18" s="20">
        <v>9</v>
      </c>
      <c r="P18" s="12">
        <v>5</v>
      </c>
      <c r="Q18" s="15">
        <f t="shared" si="0"/>
        <v>16.66408709764</v>
      </c>
      <c r="R18" s="15">
        <f t="shared" si="1"/>
        <v>16.66408709764</v>
      </c>
      <c r="S18" s="15">
        <v>16.66408709764</v>
      </c>
      <c r="T18" s="3">
        <v>19.2</v>
      </c>
      <c r="U18" s="15">
        <f t="shared" si="2"/>
        <v>11.998452258583999</v>
      </c>
      <c r="V18" s="15">
        <f t="shared" si="3"/>
        <v>2.5359129023599998</v>
      </c>
      <c r="W18" s="15">
        <f t="shared" si="4"/>
        <v>7.2015477414160003</v>
      </c>
    </row>
    <row r="19" spans="1:23" ht="15">
      <c r="A19" s="19">
        <v>18</v>
      </c>
      <c r="B19" s="19" t="s">
        <v>24</v>
      </c>
      <c r="C19" s="7" t="s">
        <v>1420</v>
      </c>
      <c r="D19" s="5" t="s">
        <v>1</v>
      </c>
      <c r="E19" s="17" t="s">
        <v>675</v>
      </c>
      <c r="F19" s="17" t="s">
        <v>676</v>
      </c>
      <c r="G19" s="2" t="s">
        <v>2</v>
      </c>
      <c r="H19" s="2" t="s">
        <v>3</v>
      </c>
      <c r="I19" s="15">
        <v>984.03553763399998</v>
      </c>
      <c r="J19" s="13">
        <v>1052.8854740300001</v>
      </c>
      <c r="K19" s="12" t="s">
        <v>1428</v>
      </c>
      <c r="L19" s="12">
        <v>57.13</v>
      </c>
      <c r="M19" s="12" t="s">
        <v>1429</v>
      </c>
      <c r="N19" s="12" t="s">
        <v>1430</v>
      </c>
      <c r="O19" s="20">
        <v>9</v>
      </c>
      <c r="P19" s="12">
        <v>5</v>
      </c>
      <c r="Q19" s="15">
        <f t="shared" si="0"/>
        <v>24.68071075268</v>
      </c>
      <c r="R19" s="15">
        <f t="shared" si="1"/>
        <v>24.68071075268</v>
      </c>
      <c r="S19" s="15">
        <v>24.68071075268</v>
      </c>
      <c r="T19" s="3">
        <v>29.87</v>
      </c>
      <c r="U19" s="15">
        <f t="shared" si="2"/>
        <v>16.808426451608</v>
      </c>
      <c r="V19" s="15">
        <f t="shared" si="3"/>
        <v>5.1892892473200014</v>
      </c>
      <c r="W19" s="15">
        <f t="shared" si="4"/>
        <v>13.061573548392001</v>
      </c>
    </row>
    <row r="20" spans="1:23" ht="15">
      <c r="A20" s="19">
        <v>19</v>
      </c>
      <c r="B20" s="19" t="s">
        <v>25</v>
      </c>
      <c r="C20" s="7" t="s">
        <v>1420</v>
      </c>
      <c r="D20" s="5" t="s">
        <v>1</v>
      </c>
      <c r="E20" s="17" t="s">
        <v>677</v>
      </c>
      <c r="F20" s="17" t="s">
        <v>678</v>
      </c>
      <c r="G20" s="2" t="s">
        <v>2</v>
      </c>
      <c r="H20" s="2" t="s">
        <v>3</v>
      </c>
      <c r="I20" s="15">
        <v>296.03434912</v>
      </c>
      <c r="J20" s="13">
        <v>372.63748308599997</v>
      </c>
      <c r="K20" s="12" t="s">
        <v>1428</v>
      </c>
      <c r="L20" s="12">
        <v>57.13</v>
      </c>
      <c r="M20" s="12" t="s">
        <v>1429</v>
      </c>
      <c r="N20" s="12" t="s">
        <v>1430</v>
      </c>
      <c r="O20" s="20">
        <v>9</v>
      </c>
      <c r="P20" s="12">
        <v>5</v>
      </c>
      <c r="Q20" s="15">
        <f t="shared" si="0"/>
        <v>10.920686982399999</v>
      </c>
      <c r="R20" s="15">
        <f t="shared" si="1"/>
        <v>10.920686982399999</v>
      </c>
      <c r="S20" s="15">
        <v>10.920686982399999</v>
      </c>
      <c r="T20" s="3">
        <v>13.41</v>
      </c>
      <c r="U20" s="15">
        <f t="shared" si="2"/>
        <v>8.55241218944</v>
      </c>
      <c r="V20" s="15">
        <f t="shared" si="3"/>
        <v>2.4893130176000007</v>
      </c>
      <c r="W20" s="15">
        <f t="shared" si="4"/>
        <v>4.8575878105600001</v>
      </c>
    </row>
    <row r="21" spans="1:23" ht="15">
      <c r="A21" s="19">
        <v>20</v>
      </c>
      <c r="B21" s="19" t="s">
        <v>26</v>
      </c>
      <c r="C21" s="7" t="s">
        <v>1420</v>
      </c>
      <c r="D21" s="5" t="s">
        <v>1</v>
      </c>
      <c r="E21" s="17" t="s">
        <v>679</v>
      </c>
      <c r="F21" s="17" t="s">
        <v>680</v>
      </c>
      <c r="G21" s="6" t="s">
        <v>2</v>
      </c>
      <c r="H21" s="6" t="s">
        <v>3</v>
      </c>
      <c r="I21" s="15">
        <v>380.81767586199999</v>
      </c>
      <c r="J21" s="13">
        <v>452.98446878499999</v>
      </c>
      <c r="K21" s="12" t="s">
        <v>1428</v>
      </c>
      <c r="L21" s="12">
        <v>57.13</v>
      </c>
      <c r="M21" s="12" t="s">
        <v>1429</v>
      </c>
      <c r="N21" s="12" t="s">
        <v>1430</v>
      </c>
      <c r="O21" s="20">
        <v>9</v>
      </c>
      <c r="P21" s="12">
        <v>5</v>
      </c>
      <c r="Q21" s="15">
        <f t="shared" si="0"/>
        <v>12.61635351724</v>
      </c>
      <c r="R21" s="15">
        <f t="shared" si="1"/>
        <v>12.61635351724</v>
      </c>
      <c r="S21" s="15">
        <v>12.61635351724</v>
      </c>
      <c r="T21" s="1">
        <v>15.54</v>
      </c>
      <c r="U21" s="15">
        <f t="shared" si="2"/>
        <v>9.5698121103439995</v>
      </c>
      <c r="V21" s="15">
        <f t="shared" si="3"/>
        <v>2.9236464827599988</v>
      </c>
      <c r="W21" s="15">
        <f t="shared" si="4"/>
        <v>5.9701878896559997</v>
      </c>
    </row>
    <row r="22" spans="1:23" ht="15">
      <c r="A22" s="19">
        <v>21</v>
      </c>
      <c r="B22" s="19" t="s">
        <v>27</v>
      </c>
      <c r="C22" s="7" t="s">
        <v>1420</v>
      </c>
      <c r="D22" s="5" t="s">
        <v>1</v>
      </c>
      <c r="E22" s="17" t="s">
        <v>681</v>
      </c>
      <c r="F22" s="17" t="s">
        <v>682</v>
      </c>
      <c r="G22" s="2" t="s">
        <v>2</v>
      </c>
      <c r="H22" s="2" t="s">
        <v>3</v>
      </c>
      <c r="I22" s="15">
        <v>1177.42295431</v>
      </c>
      <c r="J22" s="13">
        <v>1251.5119082900001</v>
      </c>
      <c r="K22" s="12" t="s">
        <v>1428</v>
      </c>
      <c r="L22" s="12">
        <v>57.13</v>
      </c>
      <c r="M22" s="12" t="s">
        <v>1429</v>
      </c>
      <c r="N22" s="12" t="s">
        <v>1430</v>
      </c>
      <c r="O22" s="20">
        <v>9</v>
      </c>
      <c r="P22" s="12">
        <v>5</v>
      </c>
      <c r="Q22" s="15">
        <f t="shared" si="0"/>
        <v>28.548459086200001</v>
      </c>
      <c r="R22" s="15">
        <f t="shared" si="1"/>
        <v>28.548459086200001</v>
      </c>
      <c r="S22" s="15">
        <v>28.548459086200001</v>
      </c>
      <c r="T22" s="3">
        <v>29.87</v>
      </c>
      <c r="U22" s="15">
        <f t="shared" si="2"/>
        <v>19.129075451719999</v>
      </c>
      <c r="V22" s="15">
        <f t="shared" si="3"/>
        <v>1.3215409137999998</v>
      </c>
      <c r="W22" s="15">
        <f t="shared" si="4"/>
        <v>10.740924548280002</v>
      </c>
    </row>
    <row r="23" spans="1:23" ht="15">
      <c r="A23" s="19">
        <v>22</v>
      </c>
      <c r="B23" s="19" t="s">
        <v>28</v>
      </c>
      <c r="C23" s="7" t="s">
        <v>1420</v>
      </c>
      <c r="D23" s="5" t="s">
        <v>1</v>
      </c>
      <c r="E23" s="17" t="s">
        <v>683</v>
      </c>
      <c r="F23" s="17" t="s">
        <v>684</v>
      </c>
      <c r="G23" s="2" t="s">
        <v>2</v>
      </c>
      <c r="H23" s="2" t="s">
        <v>3</v>
      </c>
      <c r="I23" s="15">
        <v>1234.3321190199999</v>
      </c>
      <c r="J23" s="13">
        <v>1304.4695639199999</v>
      </c>
      <c r="K23" s="12" t="s">
        <v>1428</v>
      </c>
      <c r="L23" s="12">
        <v>57.13</v>
      </c>
      <c r="M23" s="12" t="s">
        <v>1429</v>
      </c>
      <c r="N23" s="12" t="s">
        <v>1430</v>
      </c>
      <c r="O23" s="20">
        <v>9</v>
      </c>
      <c r="P23" s="12">
        <v>5</v>
      </c>
      <c r="Q23" s="15">
        <f t="shared" si="0"/>
        <v>29.686642380399999</v>
      </c>
      <c r="R23" s="15">
        <f t="shared" si="1"/>
        <v>29.686642380399999</v>
      </c>
      <c r="S23" s="15">
        <v>29.686642380399999</v>
      </c>
      <c r="T23" s="3">
        <v>32.909999999999997</v>
      </c>
      <c r="U23" s="15">
        <f t="shared" si="2"/>
        <v>19.81198542824</v>
      </c>
      <c r="V23" s="15">
        <f t="shared" si="3"/>
        <v>3.223357619599998</v>
      </c>
      <c r="W23" s="15">
        <f t="shared" si="4"/>
        <v>13.098014571759997</v>
      </c>
    </row>
    <row r="24" spans="1:23" ht="15">
      <c r="A24" s="19">
        <v>23</v>
      </c>
      <c r="B24" s="19" t="s">
        <v>29</v>
      </c>
      <c r="C24" s="7" t="s">
        <v>1420</v>
      </c>
      <c r="D24" s="5" t="s">
        <v>1</v>
      </c>
      <c r="E24" s="17" t="s">
        <v>685</v>
      </c>
      <c r="F24" s="17" t="s">
        <v>686</v>
      </c>
      <c r="G24" s="2" t="s">
        <v>2</v>
      </c>
      <c r="H24" s="2" t="s">
        <v>3</v>
      </c>
      <c r="I24" s="15">
        <v>990.35712975499996</v>
      </c>
      <c r="J24" s="13">
        <v>1043.7401240300001</v>
      </c>
      <c r="K24" s="12" t="s">
        <v>1428</v>
      </c>
      <c r="L24" s="12">
        <v>57.13</v>
      </c>
      <c r="M24" s="12" t="s">
        <v>1429</v>
      </c>
      <c r="N24" s="12" t="s">
        <v>1430</v>
      </c>
      <c r="O24" s="20">
        <v>9</v>
      </c>
      <c r="P24" s="12">
        <v>5</v>
      </c>
      <c r="Q24" s="15">
        <f t="shared" si="0"/>
        <v>24.8071425951</v>
      </c>
      <c r="R24" s="15">
        <f t="shared" si="1"/>
        <v>24.8071425951</v>
      </c>
      <c r="S24" s="15">
        <v>24.8071425951</v>
      </c>
      <c r="T24" s="3">
        <v>26.21</v>
      </c>
      <c r="U24" s="15">
        <f t="shared" si="2"/>
        <v>16.88428555706</v>
      </c>
      <c r="V24" s="15">
        <f t="shared" si="3"/>
        <v>1.4028574049000007</v>
      </c>
      <c r="W24" s="15">
        <f t="shared" si="4"/>
        <v>9.3257144429400007</v>
      </c>
    </row>
    <row r="25" spans="1:23" ht="15">
      <c r="A25" s="19">
        <v>24</v>
      </c>
      <c r="B25" s="19" t="s">
        <v>30</v>
      </c>
      <c r="C25" s="7" t="s">
        <v>1420</v>
      </c>
      <c r="D25" s="5" t="s">
        <v>1</v>
      </c>
      <c r="E25" s="17" t="s">
        <v>687</v>
      </c>
      <c r="F25" s="17" t="s">
        <v>688</v>
      </c>
      <c r="G25" s="2" t="s">
        <v>2</v>
      </c>
      <c r="H25" s="2" t="s">
        <v>3</v>
      </c>
      <c r="I25" s="15">
        <v>1303.69091942</v>
      </c>
      <c r="J25" s="13">
        <v>1381.17386063</v>
      </c>
      <c r="K25" s="12" t="s">
        <v>1428</v>
      </c>
      <c r="L25" s="12">
        <v>57.13</v>
      </c>
      <c r="M25" s="12" t="s">
        <v>1429</v>
      </c>
      <c r="N25" s="12" t="s">
        <v>1430</v>
      </c>
      <c r="O25" s="20">
        <v>9</v>
      </c>
      <c r="P25" s="12">
        <v>5</v>
      </c>
      <c r="Q25" s="15">
        <f t="shared" si="0"/>
        <v>31.073818388399999</v>
      </c>
      <c r="R25" s="15">
        <f t="shared" si="1"/>
        <v>31.073818388399999</v>
      </c>
      <c r="S25" s="15">
        <v>31.073818388399999</v>
      </c>
      <c r="T25" s="3">
        <v>34.74</v>
      </c>
      <c r="U25" s="15">
        <f t="shared" si="2"/>
        <v>20.644291033039998</v>
      </c>
      <c r="V25" s="15">
        <f t="shared" si="3"/>
        <v>3.6661816116000026</v>
      </c>
      <c r="W25" s="15">
        <f t="shared" si="4"/>
        <v>14.095708966960004</v>
      </c>
    </row>
    <row r="26" spans="1:23" ht="15">
      <c r="A26" s="19">
        <v>25</v>
      </c>
      <c r="B26" s="19" t="s">
        <v>31</v>
      </c>
      <c r="C26" s="7" t="s">
        <v>1420</v>
      </c>
      <c r="D26" s="5" t="s">
        <v>1</v>
      </c>
      <c r="E26" s="17" t="s">
        <v>689</v>
      </c>
      <c r="F26" s="17" t="s">
        <v>690</v>
      </c>
      <c r="G26" s="2" t="s">
        <v>2</v>
      </c>
      <c r="H26" s="2" t="s">
        <v>3</v>
      </c>
      <c r="I26" s="15">
        <v>923.22481293500005</v>
      </c>
      <c r="J26" s="13">
        <v>1000.17932994</v>
      </c>
      <c r="K26" s="12" t="s">
        <v>1428</v>
      </c>
      <c r="L26" s="12">
        <v>57.13</v>
      </c>
      <c r="M26" s="12" t="s">
        <v>1429</v>
      </c>
      <c r="N26" s="12" t="s">
        <v>1430</v>
      </c>
      <c r="O26" s="20">
        <v>9</v>
      </c>
      <c r="P26" s="12">
        <v>5</v>
      </c>
      <c r="Q26" s="15">
        <f t="shared" si="0"/>
        <v>23.464496258700002</v>
      </c>
      <c r="R26" s="15">
        <f t="shared" si="1"/>
        <v>23.464496258700002</v>
      </c>
      <c r="S26" s="15">
        <v>23.464496258700002</v>
      </c>
      <c r="T26" s="3">
        <v>28.04</v>
      </c>
      <c r="U26" s="15">
        <f t="shared" si="2"/>
        <v>16.078697755219999</v>
      </c>
      <c r="V26" s="15">
        <f t="shared" si="3"/>
        <v>4.5755037412999968</v>
      </c>
      <c r="W26" s="15">
        <f t="shared" si="4"/>
        <v>11.961302244780001</v>
      </c>
    </row>
    <row r="27" spans="1:23" ht="15">
      <c r="A27" s="19">
        <v>26</v>
      </c>
      <c r="B27" s="19" t="s">
        <v>32</v>
      </c>
      <c r="C27" s="7" t="s">
        <v>1420</v>
      </c>
      <c r="D27" s="5" t="s">
        <v>1</v>
      </c>
      <c r="E27" s="17" t="s">
        <v>691</v>
      </c>
      <c r="F27" s="17" t="s">
        <v>646</v>
      </c>
      <c r="G27" s="2" t="s">
        <v>2</v>
      </c>
      <c r="H27" s="2" t="s">
        <v>3</v>
      </c>
      <c r="I27" s="15">
        <v>602.512394105</v>
      </c>
      <c r="J27" s="13">
        <v>663.30529840199995</v>
      </c>
      <c r="K27" s="12" t="s">
        <v>1428</v>
      </c>
      <c r="L27" s="12">
        <v>57.13</v>
      </c>
      <c r="M27" s="12" t="s">
        <v>1429</v>
      </c>
      <c r="N27" s="12" t="s">
        <v>1430</v>
      </c>
      <c r="O27" s="20">
        <v>9</v>
      </c>
      <c r="P27" s="12">
        <v>5</v>
      </c>
      <c r="Q27" s="15">
        <f t="shared" si="0"/>
        <v>17.050247882100003</v>
      </c>
      <c r="R27" s="15">
        <f t="shared" si="1"/>
        <v>17.050247882100003</v>
      </c>
      <c r="S27" s="15">
        <v>17.050247882100003</v>
      </c>
      <c r="T27" s="3">
        <v>24.07</v>
      </c>
      <c r="U27" s="15">
        <f t="shared" si="2"/>
        <v>12.23014872926</v>
      </c>
      <c r="V27" s="15">
        <f t="shared" si="3"/>
        <v>7.0197521178999978</v>
      </c>
      <c r="W27" s="15">
        <f t="shared" si="4"/>
        <v>11.839851270740001</v>
      </c>
    </row>
    <row r="28" spans="1:23" ht="15">
      <c r="A28" s="19">
        <v>27</v>
      </c>
      <c r="B28" s="19" t="s">
        <v>33</v>
      </c>
      <c r="C28" s="7" t="s">
        <v>1420</v>
      </c>
      <c r="D28" s="5" t="s">
        <v>5</v>
      </c>
      <c r="E28" s="17" t="s">
        <v>692</v>
      </c>
      <c r="F28" s="17" t="s">
        <v>693</v>
      </c>
      <c r="G28" s="2" t="s">
        <v>2</v>
      </c>
      <c r="H28" s="2" t="s">
        <v>3</v>
      </c>
      <c r="I28" s="15">
        <v>575.65661644600004</v>
      </c>
      <c r="J28" s="13">
        <v>637.79151231900005</v>
      </c>
      <c r="K28" s="12" t="s">
        <v>1428</v>
      </c>
      <c r="L28" s="12">
        <v>57.13</v>
      </c>
      <c r="M28" s="12" t="s">
        <v>1429</v>
      </c>
      <c r="N28" s="12" t="s">
        <v>1430</v>
      </c>
      <c r="O28" s="20">
        <v>9</v>
      </c>
      <c r="P28" s="12">
        <v>5</v>
      </c>
      <c r="Q28" s="15">
        <f t="shared" si="0"/>
        <v>16.513132328920001</v>
      </c>
      <c r="R28" s="15">
        <f t="shared" si="1"/>
        <v>16.513132328920001</v>
      </c>
      <c r="S28" s="15">
        <v>16.513132328920001</v>
      </c>
      <c r="T28" s="3">
        <v>21.64</v>
      </c>
      <c r="U28" s="15">
        <f t="shared" si="2"/>
        <v>11.907879397352001</v>
      </c>
      <c r="V28" s="15">
        <f t="shared" si="3"/>
        <v>5.1268676710799994</v>
      </c>
      <c r="W28" s="15">
        <f t="shared" si="4"/>
        <v>9.7321206026479992</v>
      </c>
    </row>
    <row r="29" spans="1:23" ht="15">
      <c r="A29" s="19">
        <v>28</v>
      </c>
      <c r="B29" s="19" t="s">
        <v>34</v>
      </c>
      <c r="C29" s="7" t="s">
        <v>1420</v>
      </c>
      <c r="D29" s="5" t="s">
        <v>5</v>
      </c>
      <c r="E29" s="17" t="s">
        <v>694</v>
      </c>
      <c r="F29" s="17" t="s">
        <v>693</v>
      </c>
      <c r="G29" s="2" t="s">
        <v>2</v>
      </c>
      <c r="H29" s="2" t="s">
        <v>35</v>
      </c>
      <c r="I29" s="15">
        <v>585.32837977999998</v>
      </c>
      <c r="J29" s="13">
        <v>634.77700803799996</v>
      </c>
      <c r="K29" s="12" t="s">
        <v>1428</v>
      </c>
      <c r="L29" s="12">
        <v>57.13</v>
      </c>
      <c r="M29" s="12" t="s">
        <v>1429</v>
      </c>
      <c r="N29" s="12" t="s">
        <v>1430</v>
      </c>
      <c r="O29" s="20">
        <v>9</v>
      </c>
      <c r="P29" s="12">
        <v>5</v>
      </c>
      <c r="Q29" s="15">
        <f t="shared" si="0"/>
        <v>16.706567595599999</v>
      </c>
      <c r="R29" s="15">
        <f t="shared" si="1"/>
        <v>16.706567595599999</v>
      </c>
      <c r="S29" s="15">
        <v>16.706567595599999</v>
      </c>
      <c r="T29" s="3">
        <v>22.55</v>
      </c>
      <c r="U29" s="15">
        <f t="shared" si="2"/>
        <v>12.02394055736</v>
      </c>
      <c r="V29" s="15">
        <f t="shared" si="3"/>
        <v>5.8434324044000014</v>
      </c>
      <c r="W29" s="15">
        <f t="shared" si="4"/>
        <v>10.526059442640001</v>
      </c>
    </row>
    <row r="30" spans="1:23" ht="15">
      <c r="A30" s="19">
        <v>29</v>
      </c>
      <c r="B30" s="19" t="s">
        <v>36</v>
      </c>
      <c r="C30" s="7" t="s">
        <v>1420</v>
      </c>
      <c r="D30" s="5" t="s">
        <v>5</v>
      </c>
      <c r="E30" s="17" t="s">
        <v>695</v>
      </c>
      <c r="F30" s="17" t="s">
        <v>696</v>
      </c>
      <c r="G30" s="2" t="s">
        <v>2</v>
      </c>
      <c r="H30" s="2" t="s">
        <v>3</v>
      </c>
      <c r="I30" s="15">
        <v>314.97346429599997</v>
      </c>
      <c r="J30" s="13">
        <v>384.87790784399999</v>
      </c>
      <c r="K30" s="12" t="s">
        <v>1428</v>
      </c>
      <c r="L30" s="12">
        <v>57.13</v>
      </c>
      <c r="M30" s="12" t="s">
        <v>1429</v>
      </c>
      <c r="N30" s="12" t="s">
        <v>1430</v>
      </c>
      <c r="O30" s="20">
        <v>9</v>
      </c>
      <c r="P30" s="12">
        <v>5</v>
      </c>
      <c r="Q30" s="15">
        <f t="shared" si="0"/>
        <v>11.299469285920001</v>
      </c>
      <c r="R30" s="15">
        <f t="shared" si="1"/>
        <v>11.299469285920001</v>
      </c>
      <c r="S30" s="15">
        <v>11.299469285920001</v>
      </c>
      <c r="T30" s="3">
        <v>16.149999999999999</v>
      </c>
      <c r="U30" s="15">
        <f t="shared" si="2"/>
        <v>8.7796815715520005</v>
      </c>
      <c r="V30" s="15">
        <f t="shared" si="3"/>
        <v>4.8505307140799978</v>
      </c>
      <c r="W30" s="15">
        <f t="shared" si="4"/>
        <v>7.3703184284479981</v>
      </c>
    </row>
    <row r="31" spans="1:23" ht="15">
      <c r="A31" s="19">
        <v>30</v>
      </c>
      <c r="B31" s="19" t="s">
        <v>37</v>
      </c>
      <c r="C31" s="7" t="s">
        <v>1420</v>
      </c>
      <c r="D31" s="5" t="s">
        <v>5</v>
      </c>
      <c r="E31" s="17" t="s">
        <v>697</v>
      </c>
      <c r="F31" s="17" t="s">
        <v>644</v>
      </c>
      <c r="G31" s="2" t="s">
        <v>2</v>
      </c>
      <c r="H31" s="2" t="s">
        <v>3</v>
      </c>
      <c r="I31" s="15">
        <v>429.705597415</v>
      </c>
      <c r="J31" s="13">
        <v>481.90873023400002</v>
      </c>
      <c r="K31" s="12" t="s">
        <v>1428</v>
      </c>
      <c r="L31" s="12">
        <v>57.13</v>
      </c>
      <c r="M31" s="12" t="s">
        <v>1429</v>
      </c>
      <c r="N31" s="12" t="s">
        <v>1430</v>
      </c>
      <c r="O31" s="20">
        <v>9</v>
      </c>
      <c r="P31" s="12">
        <v>5</v>
      </c>
      <c r="Q31" s="15">
        <f t="shared" si="0"/>
        <v>13.5941119483</v>
      </c>
      <c r="R31" s="15">
        <f t="shared" si="1"/>
        <v>13.5941119483</v>
      </c>
      <c r="S31" s="15">
        <v>13.5941119483</v>
      </c>
      <c r="T31" s="3">
        <v>16.760000000000002</v>
      </c>
      <c r="U31" s="15">
        <f t="shared" si="2"/>
        <v>10.156467168980001</v>
      </c>
      <c r="V31" s="15">
        <f t="shared" si="3"/>
        <v>3.1658880517000014</v>
      </c>
      <c r="W31" s="15">
        <f t="shared" si="4"/>
        <v>6.6035328310200008</v>
      </c>
    </row>
    <row r="32" spans="1:23" ht="15">
      <c r="A32" s="19">
        <v>31</v>
      </c>
      <c r="B32" s="19" t="s">
        <v>38</v>
      </c>
      <c r="C32" s="7" t="s">
        <v>1420</v>
      </c>
      <c r="D32" s="5" t="s">
        <v>5</v>
      </c>
      <c r="E32" s="17" t="s">
        <v>698</v>
      </c>
      <c r="F32" s="17" t="s">
        <v>699</v>
      </c>
      <c r="G32" s="2" t="s">
        <v>2</v>
      </c>
      <c r="H32" s="2" t="s">
        <v>35</v>
      </c>
      <c r="I32" s="15">
        <v>461.25679409999998</v>
      </c>
      <c r="J32" s="13">
        <v>535.10717846700004</v>
      </c>
      <c r="K32" s="12" t="s">
        <v>1428</v>
      </c>
      <c r="L32" s="12">
        <v>57.13</v>
      </c>
      <c r="M32" s="12" t="s">
        <v>1429</v>
      </c>
      <c r="N32" s="12" t="s">
        <v>1430</v>
      </c>
      <c r="O32" s="20">
        <v>9</v>
      </c>
      <c r="P32" s="12">
        <v>5</v>
      </c>
      <c r="Q32" s="15">
        <f t="shared" si="0"/>
        <v>14.225135882</v>
      </c>
      <c r="R32" s="15">
        <f t="shared" si="1"/>
        <v>14.225135882</v>
      </c>
      <c r="S32" s="15">
        <v>14.225135882</v>
      </c>
      <c r="T32" s="3">
        <v>22.25</v>
      </c>
      <c r="U32" s="15">
        <f t="shared" si="2"/>
        <v>10.535081529199999</v>
      </c>
      <c r="V32" s="15">
        <f t="shared" si="3"/>
        <v>8.024864118</v>
      </c>
      <c r="W32" s="15">
        <f t="shared" si="4"/>
        <v>11.714918470800001</v>
      </c>
    </row>
    <row r="33" spans="1:23" ht="15">
      <c r="A33" s="19">
        <v>32</v>
      </c>
      <c r="B33" s="19" t="s">
        <v>39</v>
      </c>
      <c r="C33" s="7" t="s">
        <v>1420</v>
      </c>
      <c r="D33" s="5" t="s">
        <v>5</v>
      </c>
      <c r="E33" s="17" t="s">
        <v>700</v>
      </c>
      <c r="F33" s="17" t="s">
        <v>701</v>
      </c>
      <c r="G33" s="2" t="s">
        <v>2</v>
      </c>
      <c r="H33" s="2" t="s">
        <v>35</v>
      </c>
      <c r="I33" s="15">
        <v>481.51152203999999</v>
      </c>
      <c r="J33" s="13">
        <v>532.38549741400004</v>
      </c>
      <c r="K33" s="12" t="s">
        <v>1428</v>
      </c>
      <c r="L33" s="12">
        <v>57.13</v>
      </c>
      <c r="M33" s="12" t="s">
        <v>1429</v>
      </c>
      <c r="N33" s="12" t="s">
        <v>1430</v>
      </c>
      <c r="O33" s="20">
        <v>9</v>
      </c>
      <c r="P33" s="12">
        <v>5</v>
      </c>
      <c r="Q33" s="15">
        <f t="shared" si="0"/>
        <v>14.6302304408</v>
      </c>
      <c r="R33" s="15">
        <f t="shared" si="1"/>
        <v>14.6302304408</v>
      </c>
      <c r="S33" s="15">
        <v>14.6302304408</v>
      </c>
      <c r="T33" s="3">
        <v>20.11</v>
      </c>
      <c r="U33" s="15">
        <f t="shared" si="2"/>
        <v>10.778138264479999</v>
      </c>
      <c r="V33" s="15">
        <f t="shared" si="3"/>
        <v>5.4797695591999993</v>
      </c>
      <c r="W33" s="15">
        <f t="shared" si="4"/>
        <v>9.3318617355200004</v>
      </c>
    </row>
    <row r="34" spans="1:23" ht="15">
      <c r="A34" s="19">
        <v>33</v>
      </c>
      <c r="B34" s="19" t="s">
        <v>40</v>
      </c>
      <c r="C34" s="7" t="s">
        <v>1420</v>
      </c>
      <c r="D34" s="5" t="s">
        <v>5</v>
      </c>
      <c r="E34" s="17" t="s">
        <v>702</v>
      </c>
      <c r="F34" s="17" t="s">
        <v>703</v>
      </c>
      <c r="G34" s="2" t="s">
        <v>2</v>
      </c>
      <c r="H34" s="2" t="s">
        <v>35</v>
      </c>
      <c r="I34" s="15">
        <v>540.92451038700005</v>
      </c>
      <c r="J34" s="13">
        <v>593.84769690200005</v>
      </c>
      <c r="K34" s="12" t="s">
        <v>1428</v>
      </c>
      <c r="L34" s="12">
        <v>57.13</v>
      </c>
      <c r="M34" s="12" t="s">
        <v>1429</v>
      </c>
      <c r="N34" s="12" t="s">
        <v>1430</v>
      </c>
      <c r="O34" s="20">
        <v>9</v>
      </c>
      <c r="P34" s="12">
        <v>5</v>
      </c>
      <c r="Q34" s="15">
        <f t="shared" si="0"/>
        <v>15.818490207740002</v>
      </c>
      <c r="R34" s="15">
        <f t="shared" si="1"/>
        <v>15.818490207740002</v>
      </c>
      <c r="S34" s="15">
        <v>15.818490207740002</v>
      </c>
      <c r="T34" s="3">
        <v>20.72</v>
      </c>
      <c r="U34" s="15">
        <f t="shared" si="2"/>
        <v>11.491094124644</v>
      </c>
      <c r="V34" s="15">
        <f t="shared" si="3"/>
        <v>4.9015097922599971</v>
      </c>
      <c r="W34" s="15">
        <f t="shared" si="4"/>
        <v>9.2289058753559985</v>
      </c>
    </row>
    <row r="35" spans="1:23" ht="15">
      <c r="A35" s="19">
        <v>34</v>
      </c>
      <c r="B35" s="19" t="s">
        <v>41</v>
      </c>
      <c r="C35" s="7" t="s">
        <v>1420</v>
      </c>
      <c r="D35" s="5" t="s">
        <v>5</v>
      </c>
      <c r="E35" s="17" t="s">
        <v>704</v>
      </c>
      <c r="F35" s="17" t="s">
        <v>705</v>
      </c>
      <c r="G35" s="2" t="s">
        <v>2</v>
      </c>
      <c r="H35" s="2" t="s">
        <v>3</v>
      </c>
      <c r="I35" s="15">
        <v>620.43585125200002</v>
      </c>
      <c r="J35" s="13">
        <v>675.91886843199995</v>
      </c>
      <c r="K35" s="12" t="s">
        <v>1428</v>
      </c>
      <c r="L35" s="12">
        <v>57.13</v>
      </c>
      <c r="M35" s="12" t="s">
        <v>1429</v>
      </c>
      <c r="N35" s="12" t="s">
        <v>1430</v>
      </c>
      <c r="O35" s="20">
        <v>9</v>
      </c>
      <c r="P35" s="12">
        <v>5</v>
      </c>
      <c r="Q35" s="15">
        <f t="shared" si="0"/>
        <v>17.408717025040001</v>
      </c>
      <c r="R35" s="15">
        <f t="shared" si="1"/>
        <v>17.408717025040001</v>
      </c>
      <c r="S35" s="15">
        <v>17.408717025040001</v>
      </c>
      <c r="T35" s="3">
        <v>19.5</v>
      </c>
      <c r="U35" s="15">
        <f t="shared" si="2"/>
        <v>12.445230215024001</v>
      </c>
      <c r="V35" s="15">
        <f t="shared" si="3"/>
        <v>2.0912829749599986</v>
      </c>
      <c r="W35" s="15">
        <f t="shared" si="4"/>
        <v>7.0547697849759992</v>
      </c>
    </row>
    <row r="36" spans="1:23" ht="15">
      <c r="A36" s="19">
        <v>35</v>
      </c>
      <c r="B36" s="19" t="s">
        <v>42</v>
      </c>
      <c r="C36" s="7" t="s">
        <v>1420</v>
      </c>
      <c r="D36" s="5" t="s">
        <v>5</v>
      </c>
      <c r="E36" s="17" t="s">
        <v>691</v>
      </c>
      <c r="F36" s="17" t="s">
        <v>706</v>
      </c>
      <c r="G36" s="2" t="s">
        <v>2</v>
      </c>
      <c r="H36" s="2" t="s">
        <v>35</v>
      </c>
      <c r="I36" s="15">
        <v>683.82296485899997</v>
      </c>
      <c r="J36" s="13">
        <v>744.79946114500001</v>
      </c>
      <c r="K36" s="12" t="s">
        <v>1428</v>
      </c>
      <c r="L36" s="12">
        <v>57.13</v>
      </c>
      <c r="M36" s="12" t="s">
        <v>1429</v>
      </c>
      <c r="N36" s="12" t="s">
        <v>1430</v>
      </c>
      <c r="O36" s="20">
        <v>9</v>
      </c>
      <c r="P36" s="12">
        <v>5</v>
      </c>
      <c r="Q36" s="15">
        <f t="shared" si="0"/>
        <v>18.676459297179999</v>
      </c>
      <c r="R36" s="15">
        <f t="shared" si="1"/>
        <v>18.676459297179999</v>
      </c>
      <c r="S36" s="15">
        <v>18.676459297179999</v>
      </c>
      <c r="T36" s="3">
        <v>22.55</v>
      </c>
      <c r="U36" s="15">
        <f t="shared" si="2"/>
        <v>13.205875578308</v>
      </c>
      <c r="V36" s="15">
        <f t="shared" si="3"/>
        <v>3.8735407028200015</v>
      </c>
      <c r="W36" s="15">
        <f t="shared" si="4"/>
        <v>9.3441244216920012</v>
      </c>
    </row>
    <row r="37" spans="1:23" ht="15">
      <c r="A37" s="19">
        <v>36</v>
      </c>
      <c r="B37" s="19" t="s">
        <v>43</v>
      </c>
      <c r="C37" s="7" t="s">
        <v>1420</v>
      </c>
      <c r="D37" s="5" t="s">
        <v>5</v>
      </c>
      <c r="E37" s="17" t="s">
        <v>707</v>
      </c>
      <c r="F37" s="17" t="s">
        <v>708</v>
      </c>
      <c r="G37" s="2" t="s">
        <v>2</v>
      </c>
      <c r="H37" s="2" t="s">
        <v>35</v>
      </c>
      <c r="I37" s="15">
        <v>582.79298813499997</v>
      </c>
      <c r="J37" s="13">
        <v>648.38990524999997</v>
      </c>
      <c r="K37" s="12" t="s">
        <v>1428</v>
      </c>
      <c r="L37" s="12">
        <v>57.13</v>
      </c>
      <c r="M37" s="12" t="s">
        <v>1429</v>
      </c>
      <c r="N37" s="12" t="s">
        <v>1430</v>
      </c>
      <c r="O37" s="20">
        <v>9</v>
      </c>
      <c r="P37" s="12">
        <v>5</v>
      </c>
      <c r="Q37" s="15">
        <f t="shared" si="0"/>
        <v>16.6558597627</v>
      </c>
      <c r="R37" s="15">
        <f t="shared" si="1"/>
        <v>16.6558597627</v>
      </c>
      <c r="S37" s="15">
        <v>16.6558597627</v>
      </c>
      <c r="T37" s="3">
        <v>19.2</v>
      </c>
      <c r="U37" s="15">
        <f t="shared" si="2"/>
        <v>11.99351585762</v>
      </c>
      <c r="V37" s="15">
        <f t="shared" si="3"/>
        <v>2.5441402372999988</v>
      </c>
      <c r="W37" s="15">
        <f t="shared" si="4"/>
        <v>7.206484142379999</v>
      </c>
    </row>
    <row r="38" spans="1:23" ht="15">
      <c r="A38" s="19">
        <v>37</v>
      </c>
      <c r="B38" s="19" t="s">
        <v>44</v>
      </c>
      <c r="C38" s="7" t="s">
        <v>1420</v>
      </c>
      <c r="D38" s="5" t="s">
        <v>5</v>
      </c>
      <c r="E38" s="17" t="s">
        <v>709</v>
      </c>
      <c r="F38" s="17" t="s">
        <v>710</v>
      </c>
      <c r="G38" s="2" t="s">
        <v>2</v>
      </c>
      <c r="H38" s="2" t="s">
        <v>3</v>
      </c>
      <c r="I38" s="15">
        <v>578.90708627000004</v>
      </c>
      <c r="J38" s="13">
        <v>647.26580147899995</v>
      </c>
      <c r="K38" s="12" t="s">
        <v>1428</v>
      </c>
      <c r="L38" s="12">
        <v>57.13</v>
      </c>
      <c r="M38" s="12" t="s">
        <v>1429</v>
      </c>
      <c r="N38" s="12" t="s">
        <v>1430</v>
      </c>
      <c r="O38" s="20">
        <v>9</v>
      </c>
      <c r="P38" s="12">
        <v>5</v>
      </c>
      <c r="Q38" s="15">
        <f t="shared" si="0"/>
        <v>16.578141725400002</v>
      </c>
      <c r="R38" s="15">
        <f t="shared" si="1"/>
        <v>16.578141725400002</v>
      </c>
      <c r="S38" s="15">
        <v>16.578141725400002</v>
      </c>
      <c r="T38" s="3">
        <v>17.98</v>
      </c>
      <c r="U38" s="15">
        <f t="shared" si="2"/>
        <v>11.946885035240001</v>
      </c>
      <c r="V38" s="15">
        <f t="shared" si="3"/>
        <v>1.4018582745999986</v>
      </c>
      <c r="W38" s="15">
        <f t="shared" si="4"/>
        <v>6.0331149647599993</v>
      </c>
    </row>
    <row r="39" spans="1:23" ht="15">
      <c r="A39" s="19">
        <v>38</v>
      </c>
      <c r="B39" s="19" t="s">
        <v>45</v>
      </c>
      <c r="C39" s="7" t="s">
        <v>1420</v>
      </c>
      <c r="D39" s="5" t="s">
        <v>5</v>
      </c>
      <c r="E39" s="17" t="s">
        <v>711</v>
      </c>
      <c r="F39" s="17" t="s">
        <v>712</v>
      </c>
      <c r="G39" s="2" t="s">
        <v>2</v>
      </c>
      <c r="H39" s="2" t="s">
        <v>3</v>
      </c>
      <c r="I39" s="15">
        <v>623.817793865</v>
      </c>
      <c r="J39" s="13">
        <v>672.42046083499997</v>
      </c>
      <c r="K39" s="12" t="s">
        <v>1428</v>
      </c>
      <c r="L39" s="12">
        <v>57.13</v>
      </c>
      <c r="M39" s="12" t="s">
        <v>1429</v>
      </c>
      <c r="N39" s="12" t="s">
        <v>1430</v>
      </c>
      <c r="O39" s="20">
        <v>9</v>
      </c>
      <c r="P39" s="12">
        <v>5</v>
      </c>
      <c r="Q39" s="15">
        <f t="shared" si="0"/>
        <v>17.476355877300001</v>
      </c>
      <c r="R39" s="15">
        <f t="shared" si="1"/>
        <v>17.476355877300001</v>
      </c>
      <c r="S39" s="15">
        <v>17.476355877300001</v>
      </c>
      <c r="T39" s="3">
        <v>20.420000000000002</v>
      </c>
      <c r="U39" s="15">
        <f t="shared" si="2"/>
        <v>12.485813526379999</v>
      </c>
      <c r="V39" s="15">
        <f t="shared" si="3"/>
        <v>2.9436441227000003</v>
      </c>
      <c r="W39" s="15">
        <f t="shared" si="4"/>
        <v>7.9341864736200023</v>
      </c>
    </row>
    <row r="40" spans="1:23" ht="15">
      <c r="A40" s="19">
        <v>39</v>
      </c>
      <c r="B40" s="19" t="s">
        <v>46</v>
      </c>
      <c r="C40" s="7" t="s">
        <v>1420</v>
      </c>
      <c r="D40" s="5" t="s">
        <v>47</v>
      </c>
      <c r="E40" s="17" t="s">
        <v>713</v>
      </c>
      <c r="F40" s="17" t="s">
        <v>714</v>
      </c>
      <c r="G40" s="2" t="s">
        <v>2</v>
      </c>
      <c r="H40" s="2" t="s">
        <v>48</v>
      </c>
      <c r="I40" s="15">
        <v>514.918396487</v>
      </c>
      <c r="J40" s="13">
        <v>569.75192391999997</v>
      </c>
      <c r="K40" s="12" t="s">
        <v>1428</v>
      </c>
      <c r="L40" s="12">
        <v>57.13</v>
      </c>
      <c r="M40" s="12" t="s">
        <v>1429</v>
      </c>
      <c r="N40" s="12" t="s">
        <v>1430</v>
      </c>
      <c r="O40" s="20">
        <v>9</v>
      </c>
      <c r="P40" s="12">
        <v>5</v>
      </c>
      <c r="Q40" s="15">
        <f t="shared" si="0"/>
        <v>15.298367929739999</v>
      </c>
      <c r="R40" s="15">
        <f t="shared" si="1"/>
        <v>15.298367929739999</v>
      </c>
      <c r="S40" s="15">
        <v>15.298367929739999</v>
      </c>
      <c r="T40" s="3">
        <v>16.45</v>
      </c>
      <c r="U40" s="15">
        <f t="shared" si="2"/>
        <v>11.179020757844</v>
      </c>
      <c r="V40" s="15">
        <f t="shared" si="3"/>
        <v>1.1516320702599998</v>
      </c>
      <c r="W40" s="15">
        <f t="shared" si="4"/>
        <v>5.2709792421559989</v>
      </c>
    </row>
    <row r="41" spans="1:23" ht="15">
      <c r="A41" s="19">
        <v>40</v>
      </c>
      <c r="B41" s="19" t="s">
        <v>49</v>
      </c>
      <c r="C41" s="7" t="s">
        <v>1420</v>
      </c>
      <c r="D41" s="5" t="s">
        <v>50</v>
      </c>
      <c r="E41" s="17" t="s">
        <v>641</v>
      </c>
      <c r="F41" s="17" t="s">
        <v>715</v>
      </c>
      <c r="G41" s="2" t="s">
        <v>2</v>
      </c>
      <c r="H41" s="2" t="s">
        <v>51</v>
      </c>
      <c r="I41" s="15">
        <v>289.479155601</v>
      </c>
      <c r="J41" s="13">
        <v>342.66352443800002</v>
      </c>
      <c r="K41" s="12" t="s">
        <v>1428</v>
      </c>
      <c r="L41" s="12">
        <v>57.13</v>
      </c>
      <c r="M41" s="12" t="s">
        <v>1429</v>
      </c>
      <c r="N41" s="12" t="s">
        <v>1430</v>
      </c>
      <c r="O41" s="20">
        <v>9</v>
      </c>
      <c r="P41" s="12">
        <v>5</v>
      </c>
      <c r="Q41" s="15">
        <f t="shared" si="0"/>
        <v>10.789583112020001</v>
      </c>
      <c r="R41" s="15">
        <f t="shared" si="1"/>
        <v>10.789583112020001</v>
      </c>
      <c r="S41" s="15">
        <v>10.789583112020001</v>
      </c>
      <c r="T41" s="3">
        <v>11.58</v>
      </c>
      <c r="U41" s="15">
        <f t="shared" si="2"/>
        <v>8.4737498672119997</v>
      </c>
      <c r="V41" s="15">
        <f t="shared" si="3"/>
        <v>0.79041688797999932</v>
      </c>
      <c r="W41" s="15">
        <f t="shared" si="4"/>
        <v>3.1062501327880003</v>
      </c>
    </row>
    <row r="42" spans="1:23" ht="15">
      <c r="A42" s="19">
        <v>41</v>
      </c>
      <c r="B42" s="19" t="s">
        <v>52</v>
      </c>
      <c r="C42" s="7" t="s">
        <v>1420</v>
      </c>
      <c r="D42" s="5" t="s">
        <v>47</v>
      </c>
      <c r="E42" s="17" t="s">
        <v>716</v>
      </c>
      <c r="F42" s="17" t="s">
        <v>717</v>
      </c>
      <c r="G42" s="2" t="s">
        <v>2</v>
      </c>
      <c r="H42" s="2" t="s">
        <v>48</v>
      </c>
      <c r="I42" s="15">
        <v>481.15890372199999</v>
      </c>
      <c r="J42" s="13">
        <v>558.49030609199997</v>
      </c>
      <c r="K42" s="12" t="s">
        <v>1428</v>
      </c>
      <c r="L42" s="12">
        <v>57.13</v>
      </c>
      <c r="M42" s="12" t="s">
        <v>1429</v>
      </c>
      <c r="N42" s="12" t="s">
        <v>1430</v>
      </c>
      <c r="O42" s="20">
        <v>9</v>
      </c>
      <c r="P42" s="12">
        <v>5</v>
      </c>
      <c r="Q42" s="15">
        <f t="shared" si="0"/>
        <v>14.62317807444</v>
      </c>
      <c r="R42" s="15">
        <f t="shared" si="1"/>
        <v>14.62317807444</v>
      </c>
      <c r="S42" s="15">
        <v>14.62317807444</v>
      </c>
      <c r="T42" s="3">
        <v>15.84</v>
      </c>
      <c r="U42" s="15">
        <f t="shared" si="2"/>
        <v>10.773906844664001</v>
      </c>
      <c r="V42" s="15">
        <f t="shared" si="3"/>
        <v>1.2168219255599997</v>
      </c>
      <c r="W42" s="15">
        <f t="shared" si="4"/>
        <v>5.0660931553359987</v>
      </c>
    </row>
    <row r="43" spans="1:23" ht="15">
      <c r="A43" s="19">
        <v>42</v>
      </c>
      <c r="B43" s="19" t="s">
        <v>53</v>
      </c>
      <c r="C43" s="7" t="s">
        <v>1420</v>
      </c>
      <c r="D43" s="5" t="s">
        <v>1</v>
      </c>
      <c r="E43" s="17" t="s">
        <v>700</v>
      </c>
      <c r="F43" s="17" t="s">
        <v>718</v>
      </c>
      <c r="G43" s="2" t="s">
        <v>2</v>
      </c>
      <c r="H43" s="2" t="s">
        <v>3</v>
      </c>
      <c r="I43" s="15">
        <v>467.27496311099998</v>
      </c>
      <c r="J43" s="13">
        <v>517.79597766999996</v>
      </c>
      <c r="K43" s="12" t="s">
        <v>1428</v>
      </c>
      <c r="L43" s="12">
        <v>57.13</v>
      </c>
      <c r="M43" s="12" t="s">
        <v>1429</v>
      </c>
      <c r="N43" s="12" t="s">
        <v>1430</v>
      </c>
      <c r="O43" s="20">
        <v>9</v>
      </c>
      <c r="P43" s="12">
        <v>5</v>
      </c>
      <c r="Q43" s="15">
        <f t="shared" si="0"/>
        <v>14.345499262220001</v>
      </c>
      <c r="R43" s="15">
        <f t="shared" si="1"/>
        <v>14.345499262220001</v>
      </c>
      <c r="S43" s="15">
        <v>14.345499262220001</v>
      </c>
      <c r="T43" s="3">
        <v>16.149999999999999</v>
      </c>
      <c r="U43" s="15">
        <f t="shared" si="2"/>
        <v>10.607299557331999</v>
      </c>
      <c r="V43" s="15">
        <f t="shared" si="3"/>
        <v>1.804500737779998</v>
      </c>
      <c r="W43" s="15">
        <f t="shared" si="4"/>
        <v>5.542700442668</v>
      </c>
    </row>
    <row r="44" spans="1:23" ht="15">
      <c r="A44" s="19">
        <v>43</v>
      </c>
      <c r="B44" s="19" t="s">
        <v>54</v>
      </c>
      <c r="C44" s="7" t="s">
        <v>1420</v>
      </c>
      <c r="D44" s="5" t="s">
        <v>1</v>
      </c>
      <c r="E44" s="17" t="s">
        <v>719</v>
      </c>
      <c r="F44" s="17" t="s">
        <v>720</v>
      </c>
      <c r="G44" s="2" t="s">
        <v>2</v>
      </c>
      <c r="H44" s="2" t="s">
        <v>3</v>
      </c>
      <c r="I44" s="15">
        <v>786.21856766200005</v>
      </c>
      <c r="J44" s="13">
        <v>846.31047830099999</v>
      </c>
      <c r="K44" s="12" t="s">
        <v>1428</v>
      </c>
      <c r="L44" s="12">
        <v>57.13</v>
      </c>
      <c r="M44" s="12" t="s">
        <v>1429</v>
      </c>
      <c r="N44" s="12" t="s">
        <v>1430</v>
      </c>
      <c r="O44" s="20">
        <v>9</v>
      </c>
      <c r="P44" s="12">
        <v>5</v>
      </c>
      <c r="Q44" s="15">
        <f t="shared" si="0"/>
        <v>20.724371353240002</v>
      </c>
      <c r="R44" s="15">
        <f t="shared" si="1"/>
        <v>20.724371353240002</v>
      </c>
      <c r="S44" s="15">
        <v>20.724371353240002</v>
      </c>
      <c r="T44" s="3">
        <v>22.86</v>
      </c>
      <c r="U44" s="15">
        <f t="shared" si="2"/>
        <v>14.434622811944001</v>
      </c>
      <c r="V44" s="15">
        <f t="shared" si="3"/>
        <v>2.1356286467599972</v>
      </c>
      <c r="W44" s="15">
        <f t="shared" si="4"/>
        <v>8.4253771880559984</v>
      </c>
    </row>
    <row r="45" spans="1:23" ht="15">
      <c r="A45" s="19">
        <v>44</v>
      </c>
      <c r="B45" s="19" t="s">
        <v>55</v>
      </c>
      <c r="C45" s="7" t="s">
        <v>1420</v>
      </c>
      <c r="D45" s="5" t="s">
        <v>1</v>
      </c>
      <c r="E45" s="17" t="s">
        <v>721</v>
      </c>
      <c r="F45" s="17" t="s">
        <v>722</v>
      </c>
      <c r="G45" s="2" t="s">
        <v>2</v>
      </c>
      <c r="H45" s="2" t="s">
        <v>3</v>
      </c>
      <c r="I45" s="15">
        <v>425.70505579100001</v>
      </c>
      <c r="J45" s="13">
        <v>503.85840197800002</v>
      </c>
      <c r="K45" s="12" t="s">
        <v>1428</v>
      </c>
      <c r="L45" s="12">
        <v>57.13</v>
      </c>
      <c r="M45" s="12" t="s">
        <v>1429</v>
      </c>
      <c r="N45" s="12" t="s">
        <v>1430</v>
      </c>
      <c r="O45" s="20">
        <v>9</v>
      </c>
      <c r="P45" s="12">
        <v>5</v>
      </c>
      <c r="Q45" s="15">
        <f t="shared" si="0"/>
        <v>13.514101115820001</v>
      </c>
      <c r="R45" s="15">
        <f t="shared" si="1"/>
        <v>13.514101115820001</v>
      </c>
      <c r="S45" s="15">
        <v>13.514101115820001</v>
      </c>
      <c r="T45" s="3">
        <v>14.93</v>
      </c>
      <c r="U45" s="15">
        <f t="shared" si="2"/>
        <v>10.108460669492001</v>
      </c>
      <c r="V45" s="15">
        <f t="shared" si="3"/>
        <v>1.4158988841799989</v>
      </c>
      <c r="W45" s="15">
        <f t="shared" si="4"/>
        <v>4.8215393305079992</v>
      </c>
    </row>
    <row r="46" spans="1:23" ht="15">
      <c r="A46" s="19">
        <v>45</v>
      </c>
      <c r="B46" s="19" t="s">
        <v>56</v>
      </c>
      <c r="C46" s="7" t="s">
        <v>1420</v>
      </c>
      <c r="D46" s="5" t="s">
        <v>1</v>
      </c>
      <c r="E46" s="17" t="s">
        <v>723</v>
      </c>
      <c r="F46" s="17" t="s">
        <v>672</v>
      </c>
      <c r="G46" s="2" t="s">
        <v>2</v>
      </c>
      <c r="H46" s="2" t="s">
        <v>3</v>
      </c>
      <c r="I46" s="15">
        <v>551.634779632</v>
      </c>
      <c r="J46" s="13">
        <v>610.046740591</v>
      </c>
      <c r="K46" s="12" t="s">
        <v>1428</v>
      </c>
      <c r="L46" s="12">
        <v>57.13</v>
      </c>
      <c r="M46" s="12" t="s">
        <v>1429</v>
      </c>
      <c r="N46" s="12" t="s">
        <v>1430</v>
      </c>
      <c r="O46" s="20">
        <v>9</v>
      </c>
      <c r="P46" s="12">
        <v>5</v>
      </c>
      <c r="Q46" s="15">
        <f t="shared" si="0"/>
        <v>16.03269559264</v>
      </c>
      <c r="R46" s="15">
        <f t="shared" si="1"/>
        <v>16.03269559264</v>
      </c>
      <c r="S46" s="15">
        <v>16.03269559264</v>
      </c>
      <c r="T46" s="3">
        <v>17.98</v>
      </c>
      <c r="U46" s="15">
        <f t="shared" si="2"/>
        <v>11.619617355584001</v>
      </c>
      <c r="V46" s="15">
        <f t="shared" si="3"/>
        <v>1.9473044073600008</v>
      </c>
      <c r="W46" s="15">
        <f t="shared" si="4"/>
        <v>6.3603826444159992</v>
      </c>
    </row>
    <row r="47" spans="1:23" ht="15">
      <c r="A47" s="19">
        <v>46</v>
      </c>
      <c r="B47" s="19" t="s">
        <v>57</v>
      </c>
      <c r="C47" s="7" t="s">
        <v>1420</v>
      </c>
      <c r="D47" s="5" t="s">
        <v>1</v>
      </c>
      <c r="E47" s="17" t="s">
        <v>724</v>
      </c>
      <c r="F47" s="17" t="s">
        <v>725</v>
      </c>
      <c r="G47" s="2" t="s">
        <v>2</v>
      </c>
      <c r="H47" s="2" t="s">
        <v>3</v>
      </c>
      <c r="I47" s="15">
        <v>377.28939891499999</v>
      </c>
      <c r="J47" s="13">
        <v>453.482253904</v>
      </c>
      <c r="K47" s="12" t="s">
        <v>1428</v>
      </c>
      <c r="L47" s="12">
        <v>57.13</v>
      </c>
      <c r="M47" s="12" t="s">
        <v>1429</v>
      </c>
      <c r="N47" s="12" t="s">
        <v>1430</v>
      </c>
      <c r="O47" s="20">
        <v>9</v>
      </c>
      <c r="P47" s="12">
        <v>5</v>
      </c>
      <c r="Q47" s="15">
        <f t="shared" si="0"/>
        <v>12.5457879783</v>
      </c>
      <c r="R47" s="15">
        <f t="shared" si="1"/>
        <v>12.5457879783</v>
      </c>
      <c r="S47" s="15">
        <v>12.5457879783</v>
      </c>
      <c r="T47" s="3">
        <v>15.24</v>
      </c>
      <c r="U47" s="15">
        <f t="shared" si="2"/>
        <v>9.5274727869799989</v>
      </c>
      <c r="V47" s="15">
        <f t="shared" si="3"/>
        <v>2.6942120217000003</v>
      </c>
      <c r="W47" s="15">
        <f t="shared" si="4"/>
        <v>5.7125272130200013</v>
      </c>
    </row>
    <row r="48" spans="1:23" ht="15">
      <c r="A48" s="19">
        <v>47</v>
      </c>
      <c r="B48" s="19" t="s">
        <v>58</v>
      </c>
      <c r="C48" s="7" t="s">
        <v>1420</v>
      </c>
      <c r="D48" s="5" t="s">
        <v>1</v>
      </c>
      <c r="E48" s="17" t="s">
        <v>697</v>
      </c>
      <c r="F48" s="17" t="s">
        <v>726</v>
      </c>
      <c r="G48" s="2" t="s">
        <v>2</v>
      </c>
      <c r="H48" s="2" t="s">
        <v>3</v>
      </c>
      <c r="I48" s="15">
        <v>426.84248342500001</v>
      </c>
      <c r="J48" s="13">
        <v>479.00431182900002</v>
      </c>
      <c r="K48" s="12" t="s">
        <v>1428</v>
      </c>
      <c r="L48" s="12">
        <v>57.13</v>
      </c>
      <c r="M48" s="12" t="s">
        <v>1429</v>
      </c>
      <c r="N48" s="12" t="s">
        <v>1430</v>
      </c>
      <c r="O48" s="20">
        <v>9</v>
      </c>
      <c r="P48" s="12">
        <v>5</v>
      </c>
      <c r="Q48" s="15">
        <f t="shared" si="0"/>
        <v>13.5368496685</v>
      </c>
      <c r="R48" s="15">
        <f t="shared" si="1"/>
        <v>13.5368496685</v>
      </c>
      <c r="S48" s="15">
        <v>13.5368496685</v>
      </c>
      <c r="T48" s="3">
        <v>14.63</v>
      </c>
      <c r="U48" s="15">
        <f t="shared" si="2"/>
        <v>10.122109801100001</v>
      </c>
      <c r="V48" s="15">
        <f t="shared" si="3"/>
        <v>1.0931503315000004</v>
      </c>
      <c r="W48" s="15">
        <f t="shared" si="4"/>
        <v>4.5078901989000002</v>
      </c>
    </row>
    <row r="49" spans="1:23" ht="15">
      <c r="A49" s="19">
        <v>48</v>
      </c>
      <c r="B49" s="19" t="s">
        <v>59</v>
      </c>
      <c r="C49" s="7" t="s">
        <v>1420</v>
      </c>
      <c r="D49" s="5" t="s">
        <v>1</v>
      </c>
      <c r="E49" s="17" t="s">
        <v>727</v>
      </c>
      <c r="F49" s="17" t="s">
        <v>726</v>
      </c>
      <c r="G49" s="2" t="s">
        <v>2</v>
      </c>
      <c r="H49" s="2" t="s">
        <v>3</v>
      </c>
      <c r="I49" s="15">
        <v>429.50135976500002</v>
      </c>
      <c r="J49" s="13">
        <v>477.76301727200001</v>
      </c>
      <c r="K49" s="12" t="s">
        <v>1428</v>
      </c>
      <c r="L49" s="12">
        <v>57.13</v>
      </c>
      <c r="M49" s="12" t="s">
        <v>1429</v>
      </c>
      <c r="N49" s="12" t="s">
        <v>1430</v>
      </c>
      <c r="O49" s="20">
        <v>9</v>
      </c>
      <c r="P49" s="12">
        <v>5</v>
      </c>
      <c r="Q49" s="15">
        <f t="shared" si="0"/>
        <v>13.590027195300001</v>
      </c>
      <c r="R49" s="15">
        <f t="shared" si="1"/>
        <v>13.590027195300001</v>
      </c>
      <c r="S49" s="15">
        <v>13.590027195300001</v>
      </c>
      <c r="T49" s="3">
        <v>15.24</v>
      </c>
      <c r="U49" s="15">
        <f t="shared" si="2"/>
        <v>10.15401631718</v>
      </c>
      <c r="V49" s="15">
        <f t="shared" si="3"/>
        <v>1.6499728046999991</v>
      </c>
      <c r="W49" s="15">
        <f t="shared" si="4"/>
        <v>5.0859836828200002</v>
      </c>
    </row>
    <row r="50" spans="1:23" ht="15">
      <c r="A50" s="19">
        <v>49</v>
      </c>
      <c r="B50" s="19" t="s">
        <v>60</v>
      </c>
      <c r="C50" s="7" t="s">
        <v>1420</v>
      </c>
      <c r="D50" s="5" t="s">
        <v>1</v>
      </c>
      <c r="E50" s="17" t="s">
        <v>700</v>
      </c>
      <c r="F50" s="17" t="s">
        <v>718</v>
      </c>
      <c r="G50" s="2" t="s">
        <v>2</v>
      </c>
      <c r="H50" s="2" t="s">
        <v>3</v>
      </c>
      <c r="I50" s="15">
        <v>467.27496311099998</v>
      </c>
      <c r="J50" s="13">
        <v>517.79597766999996</v>
      </c>
      <c r="K50" s="12" t="s">
        <v>1428</v>
      </c>
      <c r="L50" s="12">
        <v>57.13</v>
      </c>
      <c r="M50" s="12" t="s">
        <v>1429</v>
      </c>
      <c r="N50" s="12" t="s">
        <v>1430</v>
      </c>
      <c r="O50" s="20">
        <v>9</v>
      </c>
      <c r="P50" s="12">
        <v>5</v>
      </c>
      <c r="Q50" s="15">
        <f t="shared" si="0"/>
        <v>14.345499262220001</v>
      </c>
      <c r="R50" s="15">
        <f t="shared" si="1"/>
        <v>14.345499262220001</v>
      </c>
      <c r="S50" s="15">
        <v>14.345499262220001</v>
      </c>
      <c r="T50" s="3">
        <v>16.760000000000002</v>
      </c>
      <c r="U50" s="15">
        <f t="shared" si="2"/>
        <v>10.607299557331999</v>
      </c>
      <c r="V50" s="15">
        <f t="shared" si="3"/>
        <v>2.414500737780001</v>
      </c>
      <c r="W50" s="15">
        <f t="shared" si="4"/>
        <v>6.152700442668003</v>
      </c>
    </row>
    <row r="51" spans="1:23" ht="15">
      <c r="A51" s="19">
        <v>50</v>
      </c>
      <c r="B51" s="19" t="s">
        <v>61</v>
      </c>
      <c r="C51" s="7" t="s">
        <v>1420</v>
      </c>
      <c r="D51" s="5" t="s">
        <v>11</v>
      </c>
      <c r="E51" s="17" t="s">
        <v>728</v>
      </c>
      <c r="F51" s="17" t="s">
        <v>729</v>
      </c>
      <c r="G51" s="2" t="s">
        <v>2</v>
      </c>
      <c r="H51" s="2" t="s">
        <v>62</v>
      </c>
      <c r="I51" s="15">
        <v>257.46868052799999</v>
      </c>
      <c r="J51" s="13">
        <v>320.791874699</v>
      </c>
      <c r="K51" s="12" t="s">
        <v>1428</v>
      </c>
      <c r="L51" s="12">
        <v>57.13</v>
      </c>
      <c r="M51" s="12" t="s">
        <v>1429</v>
      </c>
      <c r="N51" s="12" t="s">
        <v>1430</v>
      </c>
      <c r="O51" s="20">
        <v>9</v>
      </c>
      <c r="P51" s="12">
        <v>5</v>
      </c>
      <c r="Q51" s="15">
        <f t="shared" si="0"/>
        <v>10.14937361056</v>
      </c>
      <c r="R51" s="15">
        <f t="shared" si="1"/>
        <v>10.14937361056</v>
      </c>
      <c r="S51" s="15">
        <v>10.14937361056</v>
      </c>
      <c r="T51" s="3">
        <v>11.27</v>
      </c>
      <c r="U51" s="15">
        <f t="shared" si="2"/>
        <v>8.0896241663359998</v>
      </c>
      <c r="V51" s="15">
        <f t="shared" si="3"/>
        <v>1.1206263894399999</v>
      </c>
      <c r="W51" s="15">
        <f t="shared" si="4"/>
        <v>3.1803758336639998</v>
      </c>
    </row>
    <row r="52" spans="1:23" ht="15">
      <c r="A52" s="19">
        <v>51</v>
      </c>
      <c r="B52" s="19" t="s">
        <v>63</v>
      </c>
      <c r="C52" s="7" t="s">
        <v>1420</v>
      </c>
      <c r="D52" s="5" t="s">
        <v>50</v>
      </c>
      <c r="E52" s="17" t="s">
        <v>730</v>
      </c>
      <c r="F52" s="17" t="s">
        <v>731</v>
      </c>
      <c r="G52" s="2" t="s">
        <v>2</v>
      </c>
      <c r="H52" s="2" t="s">
        <v>64</v>
      </c>
      <c r="I52" s="15">
        <v>1055.1227449</v>
      </c>
      <c r="J52" s="13">
        <v>1114.1580041300001</v>
      </c>
      <c r="K52" s="12" t="s">
        <v>1428</v>
      </c>
      <c r="L52" s="12">
        <v>57.13</v>
      </c>
      <c r="M52" s="12" t="s">
        <v>1429</v>
      </c>
      <c r="N52" s="12" t="s">
        <v>1430</v>
      </c>
      <c r="O52" s="20">
        <v>9</v>
      </c>
      <c r="P52" s="12">
        <v>5</v>
      </c>
      <c r="Q52" s="15">
        <f t="shared" si="0"/>
        <v>26.102454898000001</v>
      </c>
      <c r="R52" s="15">
        <f t="shared" si="1"/>
        <v>26.102454898000001</v>
      </c>
      <c r="S52" s="15">
        <v>26.102454898000001</v>
      </c>
      <c r="T52" s="3">
        <v>31.39</v>
      </c>
      <c r="U52" s="15">
        <f t="shared" si="2"/>
        <v>17.661472938800003</v>
      </c>
      <c r="V52" s="15">
        <f t="shared" si="3"/>
        <v>5.2875451019999993</v>
      </c>
      <c r="W52" s="15">
        <f t="shared" si="4"/>
        <v>13.728527061199998</v>
      </c>
    </row>
    <row r="53" spans="1:23" ht="15">
      <c r="A53" s="19">
        <v>52</v>
      </c>
      <c r="B53" s="19" t="s">
        <v>65</v>
      </c>
      <c r="C53" s="7" t="s">
        <v>1420</v>
      </c>
      <c r="D53" s="5" t="s">
        <v>5</v>
      </c>
      <c r="E53" s="17" t="s">
        <v>732</v>
      </c>
      <c r="F53" s="17" t="s">
        <v>705</v>
      </c>
      <c r="G53" s="2" t="s">
        <v>2</v>
      </c>
      <c r="H53" s="2" t="s">
        <v>3</v>
      </c>
      <c r="I53" s="15">
        <v>624.80053601500003</v>
      </c>
      <c r="J53" s="13">
        <v>674.87784197400003</v>
      </c>
      <c r="K53" s="12" t="s">
        <v>1428</v>
      </c>
      <c r="L53" s="12">
        <v>57.13</v>
      </c>
      <c r="M53" s="12" t="s">
        <v>1429</v>
      </c>
      <c r="N53" s="12" t="s">
        <v>1430</v>
      </c>
      <c r="O53" s="20">
        <v>9</v>
      </c>
      <c r="P53" s="12">
        <v>5</v>
      </c>
      <c r="Q53" s="15">
        <f t="shared" si="0"/>
        <v>17.496010720299999</v>
      </c>
      <c r="R53" s="15">
        <f t="shared" si="1"/>
        <v>17.496010720299999</v>
      </c>
      <c r="S53" s="15">
        <v>17.496010720299999</v>
      </c>
      <c r="T53" s="3">
        <v>21.94</v>
      </c>
      <c r="U53" s="15">
        <f t="shared" si="2"/>
        <v>12.49760643218</v>
      </c>
      <c r="V53" s="15">
        <f t="shared" si="3"/>
        <v>4.443989279700002</v>
      </c>
      <c r="W53" s="15">
        <f t="shared" si="4"/>
        <v>9.4423935678200017</v>
      </c>
    </row>
    <row r="54" spans="1:23" ht="15">
      <c r="A54" s="19">
        <v>53</v>
      </c>
      <c r="B54" s="19" t="s">
        <v>66</v>
      </c>
      <c r="C54" s="7" t="s">
        <v>1420</v>
      </c>
      <c r="D54" s="5" t="s">
        <v>5</v>
      </c>
      <c r="E54" s="17" t="s">
        <v>733</v>
      </c>
      <c r="F54" s="17" t="s">
        <v>734</v>
      </c>
      <c r="G54" s="2" t="s">
        <v>2</v>
      </c>
      <c r="H54" s="2" t="s">
        <v>3</v>
      </c>
      <c r="I54" s="15">
        <v>645.06922284400002</v>
      </c>
      <c r="J54" s="13">
        <v>707.86663614400004</v>
      </c>
      <c r="K54" s="12" t="s">
        <v>1428</v>
      </c>
      <c r="L54" s="12">
        <v>57.13</v>
      </c>
      <c r="M54" s="12" t="s">
        <v>1429</v>
      </c>
      <c r="N54" s="12" t="s">
        <v>1430</v>
      </c>
      <c r="O54" s="20">
        <v>9</v>
      </c>
      <c r="P54" s="12">
        <v>5</v>
      </c>
      <c r="Q54" s="15">
        <f t="shared" si="0"/>
        <v>17.901384456880002</v>
      </c>
      <c r="R54" s="15">
        <f t="shared" si="1"/>
        <v>17.901384456880002</v>
      </c>
      <c r="S54" s="15">
        <v>17.901384456880002</v>
      </c>
      <c r="T54" s="3">
        <v>21.94</v>
      </c>
      <c r="U54" s="15">
        <f t="shared" si="2"/>
        <v>12.740830674128</v>
      </c>
      <c r="V54" s="15">
        <f t="shared" si="3"/>
        <v>4.0386155431199988</v>
      </c>
      <c r="W54" s="15">
        <f t="shared" si="4"/>
        <v>9.1991693258720009</v>
      </c>
    </row>
    <row r="55" spans="1:23" ht="15">
      <c r="A55" s="19">
        <v>54</v>
      </c>
      <c r="B55" s="19" t="s">
        <v>67</v>
      </c>
      <c r="C55" s="7" t="s">
        <v>1420</v>
      </c>
      <c r="D55" s="5" t="s">
        <v>5</v>
      </c>
      <c r="E55" s="17" t="s">
        <v>735</v>
      </c>
      <c r="F55" s="17" t="s">
        <v>736</v>
      </c>
      <c r="G55" s="2" t="s">
        <v>2</v>
      </c>
      <c r="H55" s="2" t="s">
        <v>3</v>
      </c>
      <c r="I55" s="15">
        <v>681.25591358600002</v>
      </c>
      <c r="J55" s="13">
        <v>741.622548618</v>
      </c>
      <c r="K55" s="12" t="s">
        <v>1428</v>
      </c>
      <c r="L55" s="12">
        <v>57.13</v>
      </c>
      <c r="M55" s="12" t="s">
        <v>1429</v>
      </c>
      <c r="N55" s="12" t="s">
        <v>1430</v>
      </c>
      <c r="O55" s="20">
        <v>9</v>
      </c>
      <c r="P55" s="12">
        <v>5</v>
      </c>
      <c r="Q55" s="15">
        <f t="shared" si="0"/>
        <v>18.625118271719998</v>
      </c>
      <c r="R55" s="15">
        <f t="shared" si="1"/>
        <v>18.625118271719998</v>
      </c>
      <c r="S55" s="15">
        <v>18.625118271719998</v>
      </c>
      <c r="T55" s="3">
        <v>21.94</v>
      </c>
      <c r="U55" s="15">
        <f t="shared" si="2"/>
        <v>13.175070963032001</v>
      </c>
      <c r="V55" s="15">
        <f t="shared" si="3"/>
        <v>3.3148817282800032</v>
      </c>
      <c r="W55" s="15">
        <f t="shared" si="4"/>
        <v>8.7649290369680006</v>
      </c>
    </row>
    <row r="56" spans="1:23" ht="15">
      <c r="A56" s="19">
        <v>55</v>
      </c>
      <c r="B56" s="19" t="s">
        <v>68</v>
      </c>
      <c r="C56" s="7" t="s">
        <v>1420</v>
      </c>
      <c r="D56" s="5" t="s">
        <v>5</v>
      </c>
      <c r="E56" s="17" t="s">
        <v>721</v>
      </c>
      <c r="F56" s="17" t="s">
        <v>737</v>
      </c>
      <c r="G56" s="2" t="s">
        <v>2</v>
      </c>
      <c r="H56" s="2" t="s">
        <v>35</v>
      </c>
      <c r="I56" s="15">
        <v>682.88290598799995</v>
      </c>
      <c r="J56" s="13">
        <v>755.58419164700001</v>
      </c>
      <c r="K56" s="12" t="s">
        <v>1428</v>
      </c>
      <c r="L56" s="12">
        <v>57.13</v>
      </c>
      <c r="M56" s="12" t="s">
        <v>1429</v>
      </c>
      <c r="N56" s="12" t="s">
        <v>1430</v>
      </c>
      <c r="O56" s="20">
        <v>9</v>
      </c>
      <c r="P56" s="12">
        <v>5</v>
      </c>
      <c r="Q56" s="15">
        <f t="shared" si="0"/>
        <v>18.657658119760001</v>
      </c>
      <c r="R56" s="15">
        <f t="shared" si="1"/>
        <v>18.657658119760001</v>
      </c>
      <c r="S56" s="15">
        <v>18.657658119760001</v>
      </c>
      <c r="T56" s="3">
        <v>21.33</v>
      </c>
      <c r="U56" s="15">
        <f t="shared" si="2"/>
        <v>13.194594871855999</v>
      </c>
      <c r="V56" s="15">
        <f t="shared" si="3"/>
        <v>2.6723418802399976</v>
      </c>
      <c r="W56" s="15">
        <f t="shared" si="4"/>
        <v>8.135405128143999</v>
      </c>
    </row>
    <row r="57" spans="1:23" ht="15">
      <c r="A57" s="19">
        <v>56</v>
      </c>
      <c r="B57" s="19" t="s">
        <v>69</v>
      </c>
      <c r="C57" s="7" t="s">
        <v>1420</v>
      </c>
      <c r="D57" s="5" t="s">
        <v>5</v>
      </c>
      <c r="E57" s="17" t="s">
        <v>738</v>
      </c>
      <c r="F57" s="17" t="s">
        <v>739</v>
      </c>
      <c r="G57" s="2" t="s">
        <v>2</v>
      </c>
      <c r="H57" s="2" t="s">
        <v>35</v>
      </c>
      <c r="I57" s="15">
        <v>691.65881404200002</v>
      </c>
      <c r="J57" s="13">
        <v>768.70028413900002</v>
      </c>
      <c r="K57" s="12" t="s">
        <v>1428</v>
      </c>
      <c r="L57" s="12">
        <v>57.13</v>
      </c>
      <c r="M57" s="12" t="s">
        <v>1429</v>
      </c>
      <c r="N57" s="12" t="s">
        <v>1430</v>
      </c>
      <c r="O57" s="20">
        <v>9</v>
      </c>
      <c r="P57" s="12">
        <v>5</v>
      </c>
      <c r="Q57" s="15">
        <f t="shared" si="0"/>
        <v>18.83317628084</v>
      </c>
      <c r="R57" s="15">
        <f t="shared" si="1"/>
        <v>18.83317628084</v>
      </c>
      <c r="S57" s="15">
        <v>18.83317628084</v>
      </c>
      <c r="T57" s="3">
        <v>24.99</v>
      </c>
      <c r="U57" s="15">
        <f t="shared" si="2"/>
        <v>13.299905768504001</v>
      </c>
      <c r="V57" s="15">
        <f t="shared" si="3"/>
        <v>6.1568237191599984</v>
      </c>
      <c r="W57" s="15">
        <f t="shared" si="4"/>
        <v>11.690094231495998</v>
      </c>
    </row>
    <row r="58" spans="1:23" ht="15">
      <c r="A58" s="19">
        <v>57</v>
      </c>
      <c r="B58" s="19" t="s">
        <v>70</v>
      </c>
      <c r="C58" s="7" t="s">
        <v>1420</v>
      </c>
      <c r="D58" s="5" t="s">
        <v>5</v>
      </c>
      <c r="E58" s="17" t="s">
        <v>740</v>
      </c>
      <c r="F58" s="17" t="s">
        <v>739</v>
      </c>
      <c r="G58" s="2" t="s">
        <v>2</v>
      </c>
      <c r="H58" s="2" t="s">
        <v>71</v>
      </c>
      <c r="I58" s="15">
        <v>691.99061431099994</v>
      </c>
      <c r="J58" s="13">
        <v>771.21971945999996</v>
      </c>
      <c r="K58" s="12" t="s">
        <v>1428</v>
      </c>
      <c r="L58" s="12">
        <v>57.13</v>
      </c>
      <c r="M58" s="12" t="s">
        <v>1429</v>
      </c>
      <c r="N58" s="12" t="s">
        <v>1430</v>
      </c>
      <c r="O58" s="20">
        <v>9</v>
      </c>
      <c r="P58" s="12">
        <v>5</v>
      </c>
      <c r="Q58" s="15">
        <f t="shared" si="0"/>
        <v>18.839812286219999</v>
      </c>
      <c r="R58" s="15">
        <f t="shared" si="1"/>
        <v>18.839812286219999</v>
      </c>
      <c r="S58" s="15">
        <v>18.839812286219999</v>
      </c>
      <c r="T58" s="3">
        <v>24.38</v>
      </c>
      <c r="U58" s="15">
        <f t="shared" si="2"/>
        <v>13.303887371731999</v>
      </c>
      <c r="V58" s="15">
        <f t="shared" si="3"/>
        <v>5.54018771378</v>
      </c>
      <c r="W58" s="15">
        <f t="shared" si="4"/>
        <v>11.076112628268</v>
      </c>
    </row>
    <row r="59" spans="1:23" ht="15">
      <c r="A59" s="19">
        <v>58</v>
      </c>
      <c r="B59" s="19" t="s">
        <v>72</v>
      </c>
      <c r="C59" s="7" t="s">
        <v>1420</v>
      </c>
      <c r="D59" s="5" t="s">
        <v>5</v>
      </c>
      <c r="E59" s="17" t="s">
        <v>679</v>
      </c>
      <c r="F59" s="17" t="s">
        <v>741</v>
      </c>
      <c r="G59" s="2" t="s">
        <v>2</v>
      </c>
      <c r="H59" s="2" t="s">
        <v>3</v>
      </c>
      <c r="I59" s="15">
        <v>217.73035002500001</v>
      </c>
      <c r="J59" s="13">
        <v>297.69621506999999</v>
      </c>
      <c r="K59" s="12" t="s">
        <v>1428</v>
      </c>
      <c r="L59" s="12">
        <v>57.13</v>
      </c>
      <c r="M59" s="12" t="s">
        <v>1429</v>
      </c>
      <c r="N59" s="12" t="s">
        <v>1430</v>
      </c>
      <c r="O59" s="20">
        <v>9</v>
      </c>
      <c r="P59" s="12">
        <v>5</v>
      </c>
      <c r="Q59" s="15">
        <f t="shared" si="0"/>
        <v>9.3546070004999997</v>
      </c>
      <c r="R59" s="15">
        <f t="shared" si="1"/>
        <v>9.3546070004999997</v>
      </c>
      <c r="S59" s="15">
        <v>9.3546070004999997</v>
      </c>
      <c r="T59" s="3">
        <v>14.32</v>
      </c>
      <c r="U59" s="15">
        <f t="shared" si="2"/>
        <v>7.6127642003</v>
      </c>
      <c r="V59" s="15">
        <f t="shared" si="3"/>
        <v>4.9653929995000006</v>
      </c>
      <c r="W59" s="15">
        <f t="shared" si="4"/>
        <v>6.7072357997000003</v>
      </c>
    </row>
    <row r="60" spans="1:23" ht="15">
      <c r="A60" s="19">
        <v>59</v>
      </c>
      <c r="B60" s="19" t="s">
        <v>73</v>
      </c>
      <c r="C60" s="7" t="s">
        <v>1420</v>
      </c>
      <c r="D60" s="5" t="s">
        <v>5</v>
      </c>
      <c r="E60" s="17" t="s">
        <v>742</v>
      </c>
      <c r="F60" s="17" t="s">
        <v>743</v>
      </c>
      <c r="G60" s="2" t="s">
        <v>2</v>
      </c>
      <c r="H60" s="2" t="s">
        <v>3</v>
      </c>
      <c r="I60" s="15">
        <v>543.93781213</v>
      </c>
      <c r="J60" s="13">
        <v>600.77083305500003</v>
      </c>
      <c r="K60" s="12" t="s">
        <v>1428</v>
      </c>
      <c r="L60" s="12">
        <v>57.13</v>
      </c>
      <c r="M60" s="12" t="s">
        <v>1429</v>
      </c>
      <c r="N60" s="12" t="s">
        <v>1430</v>
      </c>
      <c r="O60" s="20">
        <v>9</v>
      </c>
      <c r="P60" s="12">
        <v>5</v>
      </c>
      <c r="Q60" s="15">
        <f t="shared" si="0"/>
        <v>15.8787562426</v>
      </c>
      <c r="R60" s="15">
        <f t="shared" si="1"/>
        <v>15.8787562426</v>
      </c>
      <c r="S60" s="15">
        <v>15.8787562426</v>
      </c>
      <c r="T60" s="3">
        <v>17.37</v>
      </c>
      <c r="U60" s="15">
        <f t="shared" si="2"/>
        <v>11.527253745559999</v>
      </c>
      <c r="V60" s="15">
        <f t="shared" si="3"/>
        <v>1.4912437574000013</v>
      </c>
      <c r="W60" s="15">
        <f t="shared" si="4"/>
        <v>5.8427462544400015</v>
      </c>
    </row>
    <row r="61" spans="1:23" ht="15">
      <c r="A61" s="19">
        <v>60</v>
      </c>
      <c r="B61" s="19" t="s">
        <v>74</v>
      </c>
      <c r="C61" s="7" t="s">
        <v>1420</v>
      </c>
      <c r="D61" s="5" t="s">
        <v>5</v>
      </c>
      <c r="E61" s="17" t="s">
        <v>744</v>
      </c>
      <c r="F61" s="17" t="s">
        <v>745</v>
      </c>
      <c r="G61" s="2" t="s">
        <v>2</v>
      </c>
      <c r="H61" s="2" t="s">
        <v>35</v>
      </c>
      <c r="I61" s="15">
        <v>585.72900983500006</v>
      </c>
      <c r="J61" s="13">
        <v>637.19022042799998</v>
      </c>
      <c r="K61" s="12" t="s">
        <v>1428</v>
      </c>
      <c r="L61" s="12">
        <v>57.13</v>
      </c>
      <c r="M61" s="12" t="s">
        <v>1429</v>
      </c>
      <c r="N61" s="12" t="s">
        <v>1430</v>
      </c>
      <c r="O61" s="20">
        <v>9</v>
      </c>
      <c r="P61" s="12">
        <v>5</v>
      </c>
      <c r="Q61" s="15">
        <f t="shared" si="0"/>
        <v>16.714580196700002</v>
      </c>
      <c r="R61" s="15">
        <f t="shared" si="1"/>
        <v>16.714580196700002</v>
      </c>
      <c r="S61" s="15">
        <v>16.714580196700002</v>
      </c>
      <c r="T61" s="3">
        <v>24.38</v>
      </c>
      <c r="U61" s="15">
        <f t="shared" si="2"/>
        <v>12.028748118020001</v>
      </c>
      <c r="V61" s="15">
        <f t="shared" si="3"/>
        <v>7.6654198032999972</v>
      </c>
      <c r="W61" s="15">
        <f t="shared" si="4"/>
        <v>12.351251881979998</v>
      </c>
    </row>
    <row r="62" spans="1:23" ht="15">
      <c r="A62" s="19">
        <v>61</v>
      </c>
      <c r="B62" s="19" t="s">
        <v>75</v>
      </c>
      <c r="C62" s="7" t="s">
        <v>1420</v>
      </c>
      <c r="D62" s="5" t="s">
        <v>5</v>
      </c>
      <c r="E62" s="17" t="s">
        <v>742</v>
      </c>
      <c r="F62" s="17" t="s">
        <v>693</v>
      </c>
      <c r="G62" s="2" t="s">
        <v>2</v>
      </c>
      <c r="H62" s="2" t="s">
        <v>35</v>
      </c>
      <c r="I62" s="15">
        <v>578.57269240400001</v>
      </c>
      <c r="J62" s="13">
        <v>635.73399148500005</v>
      </c>
      <c r="K62" s="12" t="s">
        <v>1428</v>
      </c>
      <c r="L62" s="12">
        <v>57.13</v>
      </c>
      <c r="M62" s="12" t="s">
        <v>1429</v>
      </c>
      <c r="N62" s="12" t="s">
        <v>1430</v>
      </c>
      <c r="O62" s="20">
        <v>9</v>
      </c>
      <c r="P62" s="12">
        <v>5</v>
      </c>
      <c r="Q62" s="15">
        <f t="shared" si="0"/>
        <v>16.571453848080001</v>
      </c>
      <c r="R62" s="15">
        <f t="shared" si="1"/>
        <v>16.571453848080001</v>
      </c>
      <c r="S62" s="15">
        <v>16.571453848080001</v>
      </c>
      <c r="T62" s="3">
        <v>20.420000000000002</v>
      </c>
      <c r="U62" s="15">
        <f t="shared" si="2"/>
        <v>11.942872308847999</v>
      </c>
      <c r="V62" s="15">
        <f t="shared" si="3"/>
        <v>3.8485461519200008</v>
      </c>
      <c r="W62" s="15">
        <f t="shared" si="4"/>
        <v>8.4771276911520026</v>
      </c>
    </row>
    <row r="63" spans="1:23" ht="15">
      <c r="A63" s="19">
        <v>62</v>
      </c>
      <c r="B63" s="19" t="s">
        <v>76</v>
      </c>
      <c r="C63" s="7" t="s">
        <v>1420</v>
      </c>
      <c r="D63" s="5" t="s">
        <v>5</v>
      </c>
      <c r="E63" s="17" t="s">
        <v>711</v>
      </c>
      <c r="F63" s="17" t="s">
        <v>745</v>
      </c>
      <c r="G63" s="2" t="s">
        <v>2</v>
      </c>
      <c r="H63" s="2" t="s">
        <v>35</v>
      </c>
      <c r="I63" s="15">
        <v>589.33190506799997</v>
      </c>
      <c r="J63" s="13">
        <v>637.37810282700002</v>
      </c>
      <c r="K63" s="12" t="s">
        <v>1428</v>
      </c>
      <c r="L63" s="12">
        <v>57.13</v>
      </c>
      <c r="M63" s="12" t="s">
        <v>1429</v>
      </c>
      <c r="N63" s="12" t="s">
        <v>1430</v>
      </c>
      <c r="O63" s="20">
        <v>9</v>
      </c>
      <c r="P63" s="12">
        <v>5</v>
      </c>
      <c r="Q63" s="15">
        <f t="shared" si="0"/>
        <v>16.786638101359998</v>
      </c>
      <c r="R63" s="15">
        <f t="shared" si="1"/>
        <v>16.786638101359998</v>
      </c>
      <c r="S63" s="15">
        <v>16.786638101359998</v>
      </c>
      <c r="T63" s="3">
        <v>23.77</v>
      </c>
      <c r="U63" s="15">
        <f t="shared" si="2"/>
        <v>12.071982860816</v>
      </c>
      <c r="V63" s="15">
        <f t="shared" si="3"/>
        <v>6.9833618986400019</v>
      </c>
      <c r="W63" s="15">
        <f t="shared" si="4"/>
        <v>11.698017139184</v>
      </c>
    </row>
    <row r="64" spans="1:23" ht="15">
      <c r="A64" s="19">
        <v>63</v>
      </c>
      <c r="B64" s="19" t="s">
        <v>77</v>
      </c>
      <c r="C64" s="7" t="s">
        <v>1420</v>
      </c>
      <c r="D64" s="5" t="s">
        <v>5</v>
      </c>
      <c r="E64" s="17" t="s">
        <v>746</v>
      </c>
      <c r="F64" s="17" t="s">
        <v>747</v>
      </c>
      <c r="G64" s="2" t="s">
        <v>2</v>
      </c>
      <c r="H64" s="2" t="s">
        <v>35</v>
      </c>
      <c r="I64" s="15">
        <v>464.024629049</v>
      </c>
      <c r="J64" s="13">
        <v>538.626696229</v>
      </c>
      <c r="K64" s="12" t="s">
        <v>1428</v>
      </c>
      <c r="L64" s="12">
        <v>57.13</v>
      </c>
      <c r="M64" s="12" t="s">
        <v>1429</v>
      </c>
      <c r="N64" s="12" t="s">
        <v>1430</v>
      </c>
      <c r="O64" s="20">
        <v>9</v>
      </c>
      <c r="P64" s="12">
        <v>5</v>
      </c>
      <c r="Q64" s="15">
        <f t="shared" si="0"/>
        <v>14.280492580980001</v>
      </c>
      <c r="R64" s="15">
        <f t="shared" si="1"/>
        <v>14.280492580980001</v>
      </c>
      <c r="S64" s="15">
        <v>14.280492580980001</v>
      </c>
      <c r="T64" s="3">
        <v>20.72</v>
      </c>
      <c r="U64" s="15">
        <f t="shared" si="2"/>
        <v>10.568295548588001</v>
      </c>
      <c r="V64" s="15">
        <f t="shared" si="3"/>
        <v>6.4395074190199981</v>
      </c>
      <c r="W64" s="15">
        <f t="shared" si="4"/>
        <v>10.151704451411998</v>
      </c>
    </row>
    <row r="65" spans="1:23" ht="15">
      <c r="A65" s="19">
        <v>64</v>
      </c>
      <c r="B65" s="19" t="s">
        <v>78</v>
      </c>
      <c r="C65" s="7" t="s">
        <v>1420</v>
      </c>
      <c r="D65" s="5" t="s">
        <v>5</v>
      </c>
      <c r="E65" s="17" t="s">
        <v>641</v>
      </c>
      <c r="F65" s="17" t="s">
        <v>748</v>
      </c>
      <c r="G65" s="2" t="s">
        <v>2</v>
      </c>
      <c r="H65" s="2" t="s">
        <v>79</v>
      </c>
      <c r="I65" s="15">
        <v>540.55716156100004</v>
      </c>
      <c r="J65" s="13">
        <v>598.12341225399996</v>
      </c>
      <c r="K65" s="12" t="s">
        <v>1428</v>
      </c>
      <c r="L65" s="12">
        <v>57.13</v>
      </c>
      <c r="M65" s="12" t="s">
        <v>1429</v>
      </c>
      <c r="N65" s="12" t="s">
        <v>1430</v>
      </c>
      <c r="O65" s="20">
        <v>9</v>
      </c>
      <c r="P65" s="12">
        <v>5</v>
      </c>
      <c r="Q65" s="15">
        <f t="shared" si="0"/>
        <v>15.811143231220001</v>
      </c>
      <c r="R65" s="15">
        <f t="shared" si="1"/>
        <v>15.811143231220001</v>
      </c>
      <c r="S65" s="15">
        <v>15.811143231220001</v>
      </c>
      <c r="T65" s="3">
        <v>17.37</v>
      </c>
      <c r="U65" s="15">
        <f t="shared" si="2"/>
        <v>11.486685938732002</v>
      </c>
      <c r="V65" s="15">
        <f t="shared" si="3"/>
        <v>1.5588567687800001</v>
      </c>
      <c r="W65" s="15">
        <f t="shared" si="4"/>
        <v>5.8833140612679991</v>
      </c>
    </row>
    <row r="66" spans="1:23" ht="15">
      <c r="A66" s="19">
        <v>65</v>
      </c>
      <c r="B66" s="19" t="s">
        <v>80</v>
      </c>
      <c r="C66" s="7" t="s">
        <v>1420</v>
      </c>
      <c r="D66" s="5" t="s">
        <v>5</v>
      </c>
      <c r="E66" s="17" t="s">
        <v>749</v>
      </c>
      <c r="F66" s="17" t="s">
        <v>750</v>
      </c>
      <c r="G66" s="2" t="s">
        <v>2</v>
      </c>
      <c r="H66" s="2" t="s">
        <v>3</v>
      </c>
      <c r="I66" s="15">
        <v>468.42041244799998</v>
      </c>
      <c r="J66" s="13">
        <v>537.20967915899996</v>
      </c>
      <c r="K66" s="12" t="s">
        <v>1428</v>
      </c>
      <c r="L66" s="12">
        <v>57.13</v>
      </c>
      <c r="M66" s="12" t="s">
        <v>1429</v>
      </c>
      <c r="N66" s="12" t="s">
        <v>1430</v>
      </c>
      <c r="O66" s="20">
        <v>9</v>
      </c>
      <c r="P66" s="12">
        <v>5</v>
      </c>
      <c r="Q66" s="15">
        <f t="shared" si="0"/>
        <v>14.36840824896</v>
      </c>
      <c r="R66" s="15">
        <f t="shared" si="1"/>
        <v>14.36840824896</v>
      </c>
      <c r="S66" s="15">
        <v>14.36840824896</v>
      </c>
      <c r="T66" s="3">
        <v>17.670000000000002</v>
      </c>
      <c r="U66" s="15">
        <f t="shared" si="2"/>
        <v>10.621044949376</v>
      </c>
      <c r="V66" s="15">
        <f t="shared" si="3"/>
        <v>3.3015917510400019</v>
      </c>
      <c r="W66" s="15">
        <f t="shared" si="4"/>
        <v>7.0489550506240022</v>
      </c>
    </row>
    <row r="67" spans="1:23" ht="15">
      <c r="A67" s="19">
        <v>66</v>
      </c>
      <c r="B67" s="19" t="s">
        <v>81</v>
      </c>
      <c r="C67" s="7" t="s">
        <v>1420</v>
      </c>
      <c r="D67" s="5" t="s">
        <v>5</v>
      </c>
      <c r="E67" s="17" t="s">
        <v>751</v>
      </c>
      <c r="F67" s="17" t="s">
        <v>750</v>
      </c>
      <c r="G67" s="2" t="s">
        <v>2</v>
      </c>
      <c r="H67" s="2" t="s">
        <v>3</v>
      </c>
      <c r="I67" s="15">
        <v>470.46594800000003</v>
      </c>
      <c r="J67" s="13">
        <v>534.21324096000001</v>
      </c>
      <c r="K67" s="12" t="s">
        <v>1428</v>
      </c>
      <c r="L67" s="12">
        <v>57.13</v>
      </c>
      <c r="M67" s="12" t="s">
        <v>1429</v>
      </c>
      <c r="N67" s="12" t="s">
        <v>1430</v>
      </c>
      <c r="O67" s="20">
        <v>9</v>
      </c>
      <c r="P67" s="12">
        <v>5</v>
      </c>
      <c r="Q67" s="15">
        <f t="shared" ref="Q67:Q114" si="5">I67*2%+P67</f>
        <v>14.40931896</v>
      </c>
      <c r="R67" s="15">
        <f t="shared" ref="R67:R130" si="6">I67*2%+P67</f>
        <v>14.40931896</v>
      </c>
      <c r="S67" s="15">
        <v>14.40931896</v>
      </c>
      <c r="T67" s="3">
        <v>17.37</v>
      </c>
      <c r="U67" s="15">
        <f t="shared" ref="U67:U130" si="7">I67*0.012+P67</f>
        <v>10.645591376</v>
      </c>
      <c r="V67" s="15">
        <f t="shared" ref="V67:V130" si="8">T67-S67</f>
        <v>2.9606810400000008</v>
      </c>
      <c r="W67" s="15">
        <f t="shared" ref="W67:W130" si="9">T67-U67</f>
        <v>6.7244086240000005</v>
      </c>
    </row>
    <row r="68" spans="1:23" ht="15">
      <c r="A68" s="19">
        <v>67</v>
      </c>
      <c r="B68" s="19" t="s">
        <v>82</v>
      </c>
      <c r="C68" s="7" t="s">
        <v>1420</v>
      </c>
      <c r="D68" s="5" t="s">
        <v>5</v>
      </c>
      <c r="E68" s="17" t="s">
        <v>709</v>
      </c>
      <c r="F68" s="17" t="s">
        <v>674</v>
      </c>
      <c r="G68" s="2" t="s">
        <v>2</v>
      </c>
      <c r="H68" s="2" t="s">
        <v>35</v>
      </c>
      <c r="I68" s="15">
        <v>567.24240185899998</v>
      </c>
      <c r="J68" s="13">
        <v>635.713914241</v>
      </c>
      <c r="K68" s="12" t="s">
        <v>1428</v>
      </c>
      <c r="L68" s="12">
        <v>57.13</v>
      </c>
      <c r="M68" s="12" t="s">
        <v>1429</v>
      </c>
      <c r="N68" s="12" t="s">
        <v>1430</v>
      </c>
      <c r="O68" s="20">
        <v>9</v>
      </c>
      <c r="P68" s="12">
        <v>5</v>
      </c>
      <c r="Q68" s="15">
        <f t="shared" si="5"/>
        <v>16.34484803718</v>
      </c>
      <c r="R68" s="15">
        <f t="shared" si="6"/>
        <v>16.34484803718</v>
      </c>
      <c r="S68" s="15">
        <v>16.34484803718</v>
      </c>
      <c r="T68" s="3">
        <v>18.59</v>
      </c>
      <c r="U68" s="15">
        <f t="shared" si="7"/>
        <v>11.806908822307999</v>
      </c>
      <c r="V68" s="15">
        <f t="shared" si="8"/>
        <v>2.2451519628199996</v>
      </c>
      <c r="W68" s="15">
        <f t="shared" si="9"/>
        <v>6.7830911776920004</v>
      </c>
    </row>
    <row r="69" spans="1:23" ht="15">
      <c r="A69" s="19">
        <v>68</v>
      </c>
      <c r="B69" s="19" t="s">
        <v>83</v>
      </c>
      <c r="C69" s="7" t="s">
        <v>1420</v>
      </c>
      <c r="D69" s="5" t="s">
        <v>5</v>
      </c>
      <c r="E69" s="17" t="s">
        <v>657</v>
      </c>
      <c r="F69" s="17" t="s">
        <v>710</v>
      </c>
      <c r="G69" s="2" t="s">
        <v>2</v>
      </c>
      <c r="H69" s="2" t="s">
        <v>3</v>
      </c>
      <c r="I69" s="15">
        <v>591.63440950999995</v>
      </c>
      <c r="J69" s="13">
        <v>640.44879267600004</v>
      </c>
      <c r="K69" s="12" t="s">
        <v>1428</v>
      </c>
      <c r="L69" s="12">
        <v>57.13</v>
      </c>
      <c r="M69" s="12" t="s">
        <v>1429</v>
      </c>
      <c r="N69" s="12" t="s">
        <v>1430</v>
      </c>
      <c r="O69" s="20">
        <v>9</v>
      </c>
      <c r="P69" s="12">
        <v>5</v>
      </c>
      <c r="Q69" s="15">
        <f t="shared" si="5"/>
        <v>16.832688190199999</v>
      </c>
      <c r="R69" s="15">
        <f t="shared" si="6"/>
        <v>16.832688190199999</v>
      </c>
      <c r="S69" s="15">
        <v>16.832688190199999</v>
      </c>
      <c r="T69" s="3">
        <v>19.809999999999999</v>
      </c>
      <c r="U69" s="15">
        <f t="shared" si="7"/>
        <v>12.09961291412</v>
      </c>
      <c r="V69" s="15">
        <f t="shared" si="8"/>
        <v>2.9773118097999998</v>
      </c>
      <c r="W69" s="15">
        <f t="shared" si="9"/>
        <v>7.710387085879999</v>
      </c>
    </row>
    <row r="70" spans="1:23" ht="15">
      <c r="A70" s="19">
        <v>69</v>
      </c>
      <c r="B70" s="19" t="s">
        <v>84</v>
      </c>
      <c r="C70" s="7" t="s">
        <v>1420</v>
      </c>
      <c r="D70" s="5" t="s">
        <v>5</v>
      </c>
      <c r="E70" s="17" t="s">
        <v>752</v>
      </c>
      <c r="F70" s="17" t="s">
        <v>646</v>
      </c>
      <c r="G70" s="2" t="s">
        <v>2</v>
      </c>
      <c r="H70" s="2" t="s">
        <v>3</v>
      </c>
      <c r="I70" s="15">
        <v>612.87990519599998</v>
      </c>
      <c r="J70" s="13">
        <v>660.60753536000004</v>
      </c>
      <c r="K70" s="12" t="s">
        <v>1428</v>
      </c>
      <c r="L70" s="12">
        <v>57.13</v>
      </c>
      <c r="M70" s="12" t="s">
        <v>1429</v>
      </c>
      <c r="N70" s="12" t="s">
        <v>1430</v>
      </c>
      <c r="O70" s="20">
        <v>9</v>
      </c>
      <c r="P70" s="12">
        <v>5</v>
      </c>
      <c r="Q70" s="15">
        <f t="shared" si="5"/>
        <v>17.257598103919999</v>
      </c>
      <c r="R70" s="15">
        <f t="shared" si="6"/>
        <v>17.257598103919999</v>
      </c>
      <c r="S70" s="15">
        <v>17.257598103919999</v>
      </c>
      <c r="T70" s="3">
        <v>18.89</v>
      </c>
      <c r="U70" s="15">
        <f t="shared" si="7"/>
        <v>12.354558862352</v>
      </c>
      <c r="V70" s="15">
        <f t="shared" si="8"/>
        <v>1.6324018960800011</v>
      </c>
      <c r="W70" s="15">
        <f t="shared" si="9"/>
        <v>6.5354411376480002</v>
      </c>
    </row>
    <row r="71" spans="1:23" ht="15">
      <c r="A71" s="19">
        <v>70</v>
      </c>
      <c r="B71" s="19" t="s">
        <v>85</v>
      </c>
      <c r="C71" s="7" t="s">
        <v>1420</v>
      </c>
      <c r="D71" s="5" t="s">
        <v>5</v>
      </c>
      <c r="E71" s="17" t="s">
        <v>753</v>
      </c>
      <c r="F71" s="17" t="s">
        <v>754</v>
      </c>
      <c r="G71" s="2" t="s">
        <v>2</v>
      </c>
      <c r="H71" s="2" t="s">
        <v>3</v>
      </c>
      <c r="I71" s="15">
        <v>632.82240148799997</v>
      </c>
      <c r="J71" s="13">
        <v>684.944876282</v>
      </c>
      <c r="K71" s="12" t="s">
        <v>1428</v>
      </c>
      <c r="L71" s="12">
        <v>57.13</v>
      </c>
      <c r="M71" s="12" t="s">
        <v>1429</v>
      </c>
      <c r="N71" s="12" t="s">
        <v>1430</v>
      </c>
      <c r="O71" s="20">
        <v>9</v>
      </c>
      <c r="P71" s="12">
        <v>5</v>
      </c>
      <c r="Q71" s="15">
        <f t="shared" si="5"/>
        <v>17.65644802976</v>
      </c>
      <c r="R71" s="15">
        <f t="shared" si="6"/>
        <v>17.65644802976</v>
      </c>
      <c r="S71" s="15">
        <v>17.65644802976</v>
      </c>
      <c r="T71" s="3">
        <v>22.86</v>
      </c>
      <c r="U71" s="15">
        <f t="shared" si="7"/>
        <v>12.593868817855999</v>
      </c>
      <c r="V71" s="15">
        <f t="shared" si="8"/>
        <v>5.2035519702399995</v>
      </c>
      <c r="W71" s="15">
        <f t="shared" si="9"/>
        <v>10.266131182144001</v>
      </c>
    </row>
    <row r="72" spans="1:23" ht="15">
      <c r="A72" s="19">
        <v>71</v>
      </c>
      <c r="B72" s="19" t="s">
        <v>86</v>
      </c>
      <c r="C72" s="7" t="s">
        <v>1420</v>
      </c>
      <c r="D72" s="5" t="s">
        <v>5</v>
      </c>
      <c r="E72" s="17" t="s">
        <v>755</v>
      </c>
      <c r="F72" s="17" t="s">
        <v>754</v>
      </c>
      <c r="G72" s="2" t="s">
        <v>2</v>
      </c>
      <c r="H72" s="2" t="s">
        <v>3</v>
      </c>
      <c r="I72" s="15">
        <v>632.36504125099998</v>
      </c>
      <c r="J72" s="13">
        <v>685.15471007799999</v>
      </c>
      <c r="K72" s="12" t="s">
        <v>1428</v>
      </c>
      <c r="L72" s="12">
        <v>57.13</v>
      </c>
      <c r="M72" s="12" t="s">
        <v>1429</v>
      </c>
      <c r="N72" s="12" t="s">
        <v>1430</v>
      </c>
      <c r="O72" s="20">
        <v>9</v>
      </c>
      <c r="P72" s="12">
        <v>5</v>
      </c>
      <c r="Q72" s="15">
        <f t="shared" si="5"/>
        <v>17.64730082502</v>
      </c>
      <c r="R72" s="15">
        <f t="shared" si="6"/>
        <v>17.64730082502</v>
      </c>
      <c r="S72" s="15">
        <v>17.64730082502</v>
      </c>
      <c r="T72" s="3">
        <v>22.25</v>
      </c>
      <c r="U72" s="15">
        <f t="shared" si="7"/>
        <v>12.588380495012</v>
      </c>
      <c r="V72" s="15">
        <f t="shared" si="8"/>
        <v>4.6026991749799997</v>
      </c>
      <c r="W72" s="15">
        <f t="shared" si="9"/>
        <v>9.6616195049879998</v>
      </c>
    </row>
    <row r="73" spans="1:23" ht="15">
      <c r="A73" s="19">
        <v>72</v>
      </c>
      <c r="B73" s="19" t="s">
        <v>87</v>
      </c>
      <c r="C73" s="7" t="s">
        <v>1420</v>
      </c>
      <c r="D73" s="5" t="s">
        <v>11</v>
      </c>
      <c r="E73" s="17" t="s">
        <v>675</v>
      </c>
      <c r="F73" s="17" t="s">
        <v>756</v>
      </c>
      <c r="G73" s="2" t="s">
        <v>2</v>
      </c>
      <c r="H73" s="2" t="s">
        <v>62</v>
      </c>
      <c r="I73" s="15">
        <v>446.36845766599998</v>
      </c>
      <c r="J73" s="13">
        <v>522.22869576699998</v>
      </c>
      <c r="K73" s="12" t="s">
        <v>1428</v>
      </c>
      <c r="L73" s="12">
        <v>57.13</v>
      </c>
      <c r="M73" s="12" t="s">
        <v>1429</v>
      </c>
      <c r="N73" s="12" t="s">
        <v>1430</v>
      </c>
      <c r="O73" s="20">
        <v>9</v>
      </c>
      <c r="P73" s="12">
        <v>5</v>
      </c>
      <c r="Q73" s="15">
        <f t="shared" si="5"/>
        <v>13.927369153319999</v>
      </c>
      <c r="R73" s="15">
        <f t="shared" si="6"/>
        <v>13.927369153319999</v>
      </c>
      <c r="S73" s="15">
        <v>13.927369153319999</v>
      </c>
      <c r="T73" s="3">
        <v>15.84</v>
      </c>
      <c r="U73" s="15">
        <f t="shared" si="7"/>
        <v>10.356421491992</v>
      </c>
      <c r="V73" s="15">
        <f t="shared" si="8"/>
        <v>1.9126308466800008</v>
      </c>
      <c r="W73" s="15">
        <f t="shared" si="9"/>
        <v>5.4835785080079997</v>
      </c>
    </row>
    <row r="74" spans="1:23" ht="15">
      <c r="A74" s="19">
        <v>73</v>
      </c>
      <c r="B74" s="19" t="s">
        <v>88</v>
      </c>
      <c r="C74" s="7" t="s">
        <v>1420</v>
      </c>
      <c r="D74" s="5" t="s">
        <v>11</v>
      </c>
      <c r="E74" s="17" t="s">
        <v>757</v>
      </c>
      <c r="F74" s="17" t="s">
        <v>758</v>
      </c>
      <c r="G74" s="2" t="s">
        <v>2</v>
      </c>
      <c r="H74" s="2" t="s">
        <v>89</v>
      </c>
      <c r="I74" s="15">
        <v>444.18408210600001</v>
      </c>
      <c r="J74" s="13">
        <v>501.24873292799998</v>
      </c>
      <c r="K74" s="12" t="s">
        <v>1428</v>
      </c>
      <c r="L74" s="12">
        <v>57.13</v>
      </c>
      <c r="M74" s="12" t="s">
        <v>1429</v>
      </c>
      <c r="N74" s="12" t="s">
        <v>1430</v>
      </c>
      <c r="O74" s="20">
        <v>9</v>
      </c>
      <c r="P74" s="12">
        <v>5</v>
      </c>
      <c r="Q74" s="15">
        <f t="shared" si="5"/>
        <v>13.883681642120001</v>
      </c>
      <c r="R74" s="15">
        <f t="shared" si="6"/>
        <v>13.883681642120001</v>
      </c>
      <c r="S74" s="15">
        <v>13.883681642120001</v>
      </c>
      <c r="T74" s="3">
        <v>17.37</v>
      </c>
      <c r="U74" s="15">
        <f t="shared" si="7"/>
        <v>10.330208985272</v>
      </c>
      <c r="V74" s="15">
        <f t="shared" si="8"/>
        <v>3.4863183578800001</v>
      </c>
      <c r="W74" s="15">
        <f t="shared" si="9"/>
        <v>7.0397910147280012</v>
      </c>
    </row>
    <row r="75" spans="1:23" ht="15">
      <c r="A75" s="19">
        <v>74</v>
      </c>
      <c r="B75" s="19" t="s">
        <v>90</v>
      </c>
      <c r="C75" s="7" t="s">
        <v>1420</v>
      </c>
      <c r="D75" s="5" t="s">
        <v>1</v>
      </c>
      <c r="E75" s="17" t="s">
        <v>759</v>
      </c>
      <c r="F75" s="17" t="s">
        <v>760</v>
      </c>
      <c r="G75" s="2" t="s">
        <v>2</v>
      </c>
      <c r="H75" s="2" t="s">
        <v>91</v>
      </c>
      <c r="I75" s="15">
        <v>228.64781104299999</v>
      </c>
      <c r="J75" s="13">
        <v>300.30188088300002</v>
      </c>
      <c r="K75" s="12" t="s">
        <v>1428</v>
      </c>
      <c r="L75" s="12">
        <v>57.13</v>
      </c>
      <c r="M75" s="12" t="s">
        <v>1429</v>
      </c>
      <c r="N75" s="12" t="s">
        <v>1430</v>
      </c>
      <c r="O75" s="20">
        <v>9</v>
      </c>
      <c r="P75" s="12">
        <v>5</v>
      </c>
      <c r="Q75" s="15">
        <f t="shared" si="5"/>
        <v>9.5729562208600001</v>
      </c>
      <c r="R75" s="15">
        <f t="shared" si="6"/>
        <v>9.5729562208600001</v>
      </c>
      <c r="S75" s="15">
        <v>9.5729562208600001</v>
      </c>
      <c r="T75" s="3">
        <v>10.97</v>
      </c>
      <c r="U75" s="15">
        <f t="shared" si="7"/>
        <v>7.7437737325159999</v>
      </c>
      <c r="V75" s="15">
        <f t="shared" si="8"/>
        <v>1.3970437791400006</v>
      </c>
      <c r="W75" s="15">
        <f t="shared" si="9"/>
        <v>3.2262262674840008</v>
      </c>
    </row>
    <row r="76" spans="1:23" ht="15">
      <c r="A76" s="19">
        <v>75</v>
      </c>
      <c r="B76" s="19" t="s">
        <v>92</v>
      </c>
      <c r="C76" s="7" t="s">
        <v>1420</v>
      </c>
      <c r="D76" s="5" t="s">
        <v>5</v>
      </c>
      <c r="E76" s="17" t="s">
        <v>692</v>
      </c>
      <c r="F76" s="17" t="s">
        <v>761</v>
      </c>
      <c r="G76" s="2" t="s">
        <v>2</v>
      </c>
      <c r="H76" s="2" t="s">
        <v>35</v>
      </c>
      <c r="I76" s="15">
        <v>651.19795427700001</v>
      </c>
      <c r="J76" s="13">
        <v>713.36538926900005</v>
      </c>
      <c r="K76" s="12" t="s">
        <v>1428</v>
      </c>
      <c r="L76" s="12">
        <v>57.13</v>
      </c>
      <c r="M76" s="12" t="s">
        <v>1429</v>
      </c>
      <c r="N76" s="12" t="s">
        <v>1430</v>
      </c>
      <c r="O76" s="20">
        <v>9</v>
      </c>
      <c r="P76" s="12">
        <v>5</v>
      </c>
      <c r="Q76" s="15">
        <f t="shared" si="5"/>
        <v>18.02395908554</v>
      </c>
      <c r="R76" s="15">
        <f t="shared" si="6"/>
        <v>18.02395908554</v>
      </c>
      <c r="S76" s="15">
        <v>18.02395908554</v>
      </c>
      <c r="T76" s="3">
        <v>20.420000000000002</v>
      </c>
      <c r="U76" s="15">
        <f t="shared" si="7"/>
        <v>12.814375451324</v>
      </c>
      <c r="V76" s="15">
        <f t="shared" si="8"/>
        <v>2.3960409144600021</v>
      </c>
      <c r="W76" s="15">
        <f t="shared" si="9"/>
        <v>7.6056245486760012</v>
      </c>
    </row>
    <row r="77" spans="1:23" ht="15">
      <c r="A77" s="19">
        <v>76</v>
      </c>
      <c r="B77" s="19" t="s">
        <v>93</v>
      </c>
      <c r="C77" s="7" t="s">
        <v>1420</v>
      </c>
      <c r="D77" s="5" t="s">
        <v>5</v>
      </c>
      <c r="E77" s="17" t="s">
        <v>692</v>
      </c>
      <c r="F77" s="17" t="s">
        <v>762</v>
      </c>
      <c r="G77" s="2" t="s">
        <v>2</v>
      </c>
      <c r="H77" s="2" t="s">
        <v>3</v>
      </c>
      <c r="I77" s="15">
        <v>659.92109243899995</v>
      </c>
      <c r="J77" s="13">
        <v>722.09125958499999</v>
      </c>
      <c r="K77" s="12" t="s">
        <v>1428</v>
      </c>
      <c r="L77" s="12">
        <v>57.13</v>
      </c>
      <c r="M77" s="12" t="s">
        <v>1429</v>
      </c>
      <c r="N77" s="12" t="s">
        <v>1430</v>
      </c>
      <c r="O77" s="20">
        <v>9</v>
      </c>
      <c r="P77" s="12">
        <v>5</v>
      </c>
      <c r="Q77" s="15">
        <f t="shared" si="5"/>
        <v>18.198421848780001</v>
      </c>
      <c r="R77" s="15">
        <f t="shared" si="6"/>
        <v>18.198421848780001</v>
      </c>
      <c r="S77" s="15">
        <v>18.198421848780001</v>
      </c>
      <c r="T77" s="3">
        <v>20.11</v>
      </c>
      <c r="U77" s="15">
        <f t="shared" si="7"/>
        <v>12.919053109267999</v>
      </c>
      <c r="V77" s="15">
        <f t="shared" si="8"/>
        <v>1.9115781512199987</v>
      </c>
      <c r="W77" s="15">
        <f t="shared" si="9"/>
        <v>7.1909468907320004</v>
      </c>
    </row>
    <row r="78" spans="1:23" ht="15">
      <c r="A78" s="19">
        <v>77</v>
      </c>
      <c r="B78" s="19" t="s">
        <v>94</v>
      </c>
      <c r="C78" s="7" t="s">
        <v>1420</v>
      </c>
      <c r="D78" s="5" t="s">
        <v>5</v>
      </c>
      <c r="E78" s="17" t="s">
        <v>716</v>
      </c>
      <c r="F78" s="17" t="s">
        <v>763</v>
      </c>
      <c r="G78" s="2" t="s">
        <v>2</v>
      </c>
      <c r="H78" s="2" t="s">
        <v>35</v>
      </c>
      <c r="I78" s="15">
        <v>668.22067132899997</v>
      </c>
      <c r="J78" s="13">
        <v>741.71302098399997</v>
      </c>
      <c r="K78" s="12" t="s">
        <v>1428</v>
      </c>
      <c r="L78" s="12">
        <v>57.13</v>
      </c>
      <c r="M78" s="12" t="s">
        <v>1429</v>
      </c>
      <c r="N78" s="12" t="s">
        <v>1430</v>
      </c>
      <c r="O78" s="20">
        <v>9</v>
      </c>
      <c r="P78" s="12">
        <v>5</v>
      </c>
      <c r="Q78" s="15">
        <f t="shared" si="5"/>
        <v>18.364413426580001</v>
      </c>
      <c r="R78" s="15">
        <f t="shared" si="6"/>
        <v>18.364413426580001</v>
      </c>
      <c r="S78" s="15">
        <v>18.364413426580001</v>
      </c>
      <c r="T78" s="3">
        <v>23.46</v>
      </c>
      <c r="U78" s="15">
        <f t="shared" si="7"/>
        <v>13.018648055948001</v>
      </c>
      <c r="V78" s="15">
        <f t="shared" si="8"/>
        <v>5.0955865734200003</v>
      </c>
      <c r="W78" s="15">
        <f t="shared" si="9"/>
        <v>10.441351944052</v>
      </c>
    </row>
    <row r="79" spans="1:23" ht="15">
      <c r="A79" s="19">
        <v>78</v>
      </c>
      <c r="B79" s="19" t="s">
        <v>95</v>
      </c>
      <c r="C79" s="7" t="s">
        <v>1420</v>
      </c>
      <c r="D79" s="5" t="s">
        <v>5</v>
      </c>
      <c r="E79" s="17" t="s">
        <v>764</v>
      </c>
      <c r="F79" s="17" t="s">
        <v>706</v>
      </c>
      <c r="G79" s="2" t="s">
        <v>2</v>
      </c>
      <c r="H79" s="2" t="s">
        <v>3</v>
      </c>
      <c r="I79" s="15">
        <v>684.34858743500001</v>
      </c>
      <c r="J79" s="13">
        <v>759.40857825600006</v>
      </c>
      <c r="K79" s="12" t="s">
        <v>1428</v>
      </c>
      <c r="L79" s="12">
        <v>57.13</v>
      </c>
      <c r="M79" s="12" t="s">
        <v>1429</v>
      </c>
      <c r="N79" s="12" t="s">
        <v>1430</v>
      </c>
      <c r="O79" s="20">
        <v>9</v>
      </c>
      <c r="P79" s="12">
        <v>5</v>
      </c>
      <c r="Q79" s="15">
        <f t="shared" si="5"/>
        <v>18.686971748700003</v>
      </c>
      <c r="R79" s="15">
        <f t="shared" si="6"/>
        <v>18.686971748700003</v>
      </c>
      <c r="S79" s="15">
        <v>18.686971748700003</v>
      </c>
      <c r="T79" s="3">
        <v>26.21</v>
      </c>
      <c r="U79" s="15">
        <f t="shared" si="7"/>
        <v>13.21218304922</v>
      </c>
      <c r="V79" s="15">
        <f t="shared" si="8"/>
        <v>7.5230282512999977</v>
      </c>
      <c r="W79" s="15">
        <f t="shared" si="9"/>
        <v>12.997816950780001</v>
      </c>
    </row>
    <row r="80" spans="1:23" ht="15">
      <c r="A80" s="19">
        <v>79</v>
      </c>
      <c r="B80" s="19" t="s">
        <v>96</v>
      </c>
      <c r="C80" s="7" t="s">
        <v>1420</v>
      </c>
      <c r="D80" s="5" t="s">
        <v>5</v>
      </c>
      <c r="E80" s="17" t="s">
        <v>691</v>
      </c>
      <c r="F80" s="17" t="s">
        <v>765</v>
      </c>
      <c r="G80" s="2" t="s">
        <v>2</v>
      </c>
      <c r="H80" s="2" t="s">
        <v>35</v>
      </c>
      <c r="I80" s="15">
        <v>765.24855092099995</v>
      </c>
      <c r="J80" s="13">
        <v>826.36401907000004</v>
      </c>
      <c r="K80" s="12" t="s">
        <v>1428</v>
      </c>
      <c r="L80" s="12">
        <v>57.13</v>
      </c>
      <c r="M80" s="12" t="s">
        <v>1429</v>
      </c>
      <c r="N80" s="12" t="s">
        <v>1430</v>
      </c>
      <c r="O80" s="20">
        <v>9</v>
      </c>
      <c r="P80" s="12">
        <v>5</v>
      </c>
      <c r="Q80" s="15">
        <f t="shared" si="5"/>
        <v>20.304971018419998</v>
      </c>
      <c r="R80" s="15">
        <f t="shared" si="6"/>
        <v>20.304971018419998</v>
      </c>
      <c r="S80" s="15">
        <v>20.304971018419998</v>
      </c>
      <c r="T80" s="3">
        <v>25.6</v>
      </c>
      <c r="U80" s="15">
        <f t="shared" si="7"/>
        <v>14.182982611051999</v>
      </c>
      <c r="V80" s="15">
        <f t="shared" si="8"/>
        <v>5.2950289815800033</v>
      </c>
      <c r="W80" s="15">
        <f t="shared" si="9"/>
        <v>11.417017388948002</v>
      </c>
    </row>
    <row r="81" spans="1:23" ht="15">
      <c r="A81" s="19">
        <v>80</v>
      </c>
      <c r="B81" s="19" t="s">
        <v>97</v>
      </c>
      <c r="C81" s="7" t="s">
        <v>1420</v>
      </c>
      <c r="D81" s="5" t="s">
        <v>5</v>
      </c>
      <c r="E81" s="17" t="s">
        <v>641</v>
      </c>
      <c r="F81" s="17" t="s">
        <v>642</v>
      </c>
      <c r="G81" s="2" t="s">
        <v>2</v>
      </c>
      <c r="H81" s="2" t="s">
        <v>35</v>
      </c>
      <c r="I81" s="15">
        <v>778.149330179</v>
      </c>
      <c r="J81" s="13">
        <v>837.14951056300004</v>
      </c>
      <c r="K81" s="12" t="s">
        <v>1428</v>
      </c>
      <c r="L81" s="12">
        <v>57.13</v>
      </c>
      <c r="M81" s="12" t="s">
        <v>1429</v>
      </c>
      <c r="N81" s="12" t="s">
        <v>1430</v>
      </c>
      <c r="O81" s="20">
        <v>9</v>
      </c>
      <c r="P81" s="12">
        <v>5</v>
      </c>
      <c r="Q81" s="15">
        <f t="shared" si="5"/>
        <v>20.562986603580001</v>
      </c>
      <c r="R81" s="15">
        <f t="shared" si="6"/>
        <v>20.562986603580001</v>
      </c>
      <c r="S81" s="15">
        <v>20.562986603580001</v>
      </c>
      <c r="T81" s="3">
        <v>26.21</v>
      </c>
      <c r="U81" s="15">
        <f t="shared" si="7"/>
        <v>14.337791962148</v>
      </c>
      <c r="V81" s="15">
        <f t="shared" si="8"/>
        <v>5.6470133964200002</v>
      </c>
      <c r="W81" s="15">
        <f t="shared" si="9"/>
        <v>11.872208037852001</v>
      </c>
    </row>
    <row r="82" spans="1:23" ht="15">
      <c r="A82" s="19">
        <v>81</v>
      </c>
      <c r="B82" s="19" t="s">
        <v>98</v>
      </c>
      <c r="C82" s="7" t="s">
        <v>1420</v>
      </c>
      <c r="D82" s="5" t="s">
        <v>5</v>
      </c>
      <c r="E82" s="17" t="s">
        <v>735</v>
      </c>
      <c r="F82" s="17" t="s">
        <v>766</v>
      </c>
      <c r="G82" s="2" t="s">
        <v>2</v>
      </c>
      <c r="H82" s="2" t="s">
        <v>35</v>
      </c>
      <c r="I82" s="15">
        <v>733.56359720199998</v>
      </c>
      <c r="J82" s="13">
        <v>794.06624135799996</v>
      </c>
      <c r="K82" s="12" t="s">
        <v>1428</v>
      </c>
      <c r="L82" s="12">
        <v>57.13</v>
      </c>
      <c r="M82" s="12" t="s">
        <v>1429</v>
      </c>
      <c r="N82" s="12" t="s">
        <v>1430</v>
      </c>
      <c r="O82" s="20">
        <v>9</v>
      </c>
      <c r="P82" s="12">
        <v>5</v>
      </c>
      <c r="Q82" s="15">
        <f t="shared" si="5"/>
        <v>19.671271944040001</v>
      </c>
      <c r="R82" s="15">
        <f t="shared" si="6"/>
        <v>19.671271944040001</v>
      </c>
      <c r="S82" s="15">
        <v>19.671271944040001</v>
      </c>
      <c r="T82" s="3">
        <v>23.46</v>
      </c>
      <c r="U82" s="15">
        <f t="shared" si="7"/>
        <v>13.802763166424</v>
      </c>
      <c r="V82" s="15">
        <f t="shared" si="8"/>
        <v>3.7887280559600001</v>
      </c>
      <c r="W82" s="15">
        <f t="shared" si="9"/>
        <v>9.6572368335760004</v>
      </c>
    </row>
    <row r="83" spans="1:23" ht="15">
      <c r="A83" s="19">
        <v>82</v>
      </c>
      <c r="B83" s="19" t="s">
        <v>99</v>
      </c>
      <c r="C83" s="7" t="s">
        <v>1420</v>
      </c>
      <c r="D83" s="5" t="s">
        <v>5</v>
      </c>
      <c r="E83" s="17" t="s">
        <v>671</v>
      </c>
      <c r="F83" s="17" t="s">
        <v>767</v>
      </c>
      <c r="G83" s="2" t="s">
        <v>2</v>
      </c>
      <c r="H83" s="2" t="s">
        <v>3</v>
      </c>
      <c r="I83" s="15">
        <v>605.38198945900001</v>
      </c>
      <c r="J83" s="13">
        <v>654.35210327200002</v>
      </c>
      <c r="K83" s="12" t="s">
        <v>1428</v>
      </c>
      <c r="L83" s="12">
        <v>57.13</v>
      </c>
      <c r="M83" s="12" t="s">
        <v>1429</v>
      </c>
      <c r="N83" s="12" t="s">
        <v>1430</v>
      </c>
      <c r="O83" s="20">
        <v>9</v>
      </c>
      <c r="P83" s="12">
        <v>5</v>
      </c>
      <c r="Q83" s="15">
        <f t="shared" si="5"/>
        <v>17.107639789179999</v>
      </c>
      <c r="R83" s="15">
        <f t="shared" si="6"/>
        <v>17.107639789179999</v>
      </c>
      <c r="S83" s="15">
        <v>17.107639789179999</v>
      </c>
      <c r="T83" s="3">
        <v>21.33</v>
      </c>
      <c r="U83" s="15">
        <f t="shared" si="7"/>
        <v>12.264583873508</v>
      </c>
      <c r="V83" s="15">
        <f t="shared" si="8"/>
        <v>4.2223602108199998</v>
      </c>
      <c r="W83" s="15">
        <f t="shared" si="9"/>
        <v>9.0654161264919981</v>
      </c>
    </row>
    <row r="84" spans="1:23" ht="15">
      <c r="A84" s="19">
        <v>83</v>
      </c>
      <c r="B84" s="19" t="s">
        <v>100</v>
      </c>
      <c r="C84" s="7" t="s">
        <v>1420</v>
      </c>
      <c r="D84" s="5" t="s">
        <v>5</v>
      </c>
      <c r="E84" s="17" t="s">
        <v>707</v>
      </c>
      <c r="F84" s="17" t="s">
        <v>705</v>
      </c>
      <c r="G84" s="2" t="s">
        <v>2</v>
      </c>
      <c r="H84" s="2" t="s">
        <v>101</v>
      </c>
      <c r="I84" s="15">
        <v>614.82654926999999</v>
      </c>
      <c r="J84" s="13">
        <v>680.26815021100003</v>
      </c>
      <c r="K84" s="12" t="s">
        <v>1428</v>
      </c>
      <c r="L84" s="12">
        <v>57.13</v>
      </c>
      <c r="M84" s="12" t="s">
        <v>1429</v>
      </c>
      <c r="N84" s="12" t="s">
        <v>1430</v>
      </c>
      <c r="O84" s="20">
        <v>9</v>
      </c>
      <c r="P84" s="12">
        <v>5</v>
      </c>
      <c r="Q84" s="15">
        <f t="shared" si="5"/>
        <v>17.2965309854</v>
      </c>
      <c r="R84" s="15">
        <f t="shared" si="6"/>
        <v>17.2965309854</v>
      </c>
      <c r="S84" s="15">
        <v>17.2965309854</v>
      </c>
      <c r="T84" s="3">
        <v>21.33</v>
      </c>
      <c r="U84" s="15">
        <f t="shared" si="7"/>
        <v>12.37791859124</v>
      </c>
      <c r="V84" s="15">
        <f t="shared" si="8"/>
        <v>4.0334690145999978</v>
      </c>
      <c r="W84" s="15">
        <f t="shared" si="9"/>
        <v>8.952081408759998</v>
      </c>
    </row>
    <row r="85" spans="1:23" ht="15">
      <c r="A85" s="19">
        <v>84</v>
      </c>
      <c r="B85" s="19" t="s">
        <v>102</v>
      </c>
      <c r="C85" s="7" t="s">
        <v>1420</v>
      </c>
      <c r="D85" s="5" t="s">
        <v>5</v>
      </c>
      <c r="E85" s="17" t="s">
        <v>746</v>
      </c>
      <c r="F85" s="17" t="s">
        <v>768</v>
      </c>
      <c r="G85" s="2" t="s">
        <v>2</v>
      </c>
      <c r="H85" s="2" t="s">
        <v>35</v>
      </c>
      <c r="I85" s="15">
        <v>522.43409768699996</v>
      </c>
      <c r="J85" s="13">
        <v>595.81372573500005</v>
      </c>
      <c r="K85" s="12" t="s">
        <v>1428</v>
      </c>
      <c r="L85" s="12">
        <v>57.13</v>
      </c>
      <c r="M85" s="12" t="s">
        <v>1429</v>
      </c>
      <c r="N85" s="12" t="s">
        <v>1430</v>
      </c>
      <c r="O85" s="20">
        <v>9</v>
      </c>
      <c r="P85" s="12">
        <v>5</v>
      </c>
      <c r="Q85" s="15">
        <f t="shared" si="5"/>
        <v>15.44868195374</v>
      </c>
      <c r="R85" s="15">
        <f t="shared" si="6"/>
        <v>15.44868195374</v>
      </c>
      <c r="S85" s="15">
        <v>15.44868195374</v>
      </c>
      <c r="T85" s="3">
        <v>22.55</v>
      </c>
      <c r="U85" s="15">
        <f t="shared" si="7"/>
        <v>11.269209172244</v>
      </c>
      <c r="V85" s="15">
        <f t="shared" si="8"/>
        <v>7.1013180462600012</v>
      </c>
      <c r="W85" s="15">
        <f t="shared" si="9"/>
        <v>11.280790827756</v>
      </c>
    </row>
    <row r="86" spans="1:23" ht="15">
      <c r="A86" s="19">
        <v>85</v>
      </c>
      <c r="B86" s="19" t="s">
        <v>103</v>
      </c>
      <c r="C86" s="7" t="s">
        <v>1420</v>
      </c>
      <c r="D86" s="5" t="s">
        <v>5</v>
      </c>
      <c r="E86" s="17" t="s">
        <v>663</v>
      </c>
      <c r="F86" s="17" t="s">
        <v>769</v>
      </c>
      <c r="G86" s="2" t="s">
        <v>2</v>
      </c>
      <c r="H86" s="2" t="s">
        <v>35</v>
      </c>
      <c r="I86" s="15">
        <v>628.13465764800003</v>
      </c>
      <c r="J86" s="13">
        <v>697.31728412200005</v>
      </c>
      <c r="K86" s="12" t="s">
        <v>1428</v>
      </c>
      <c r="L86" s="12">
        <v>57.13</v>
      </c>
      <c r="M86" s="12" t="s">
        <v>1429</v>
      </c>
      <c r="N86" s="12" t="s">
        <v>1430</v>
      </c>
      <c r="O86" s="20">
        <v>9</v>
      </c>
      <c r="P86" s="12">
        <v>5</v>
      </c>
      <c r="Q86" s="15">
        <f t="shared" si="5"/>
        <v>17.562693152960001</v>
      </c>
      <c r="R86" s="15">
        <f t="shared" si="6"/>
        <v>17.562693152960001</v>
      </c>
      <c r="S86" s="15">
        <v>17.562693152960001</v>
      </c>
      <c r="T86" s="3">
        <v>23.77</v>
      </c>
      <c r="U86" s="15">
        <f t="shared" si="7"/>
        <v>12.537615891775999</v>
      </c>
      <c r="V86" s="15">
        <f t="shared" si="8"/>
        <v>6.2073068470399981</v>
      </c>
      <c r="W86" s="15">
        <f t="shared" si="9"/>
        <v>11.232384108224</v>
      </c>
    </row>
    <row r="87" spans="1:23" ht="15">
      <c r="A87" s="19">
        <v>86</v>
      </c>
      <c r="B87" s="19" t="s">
        <v>104</v>
      </c>
      <c r="C87" s="7" t="s">
        <v>1420</v>
      </c>
      <c r="D87" s="5" t="s">
        <v>5</v>
      </c>
      <c r="E87" s="17" t="s">
        <v>770</v>
      </c>
      <c r="F87" s="17" t="s">
        <v>771</v>
      </c>
      <c r="G87" s="2" t="s">
        <v>2</v>
      </c>
      <c r="H87" s="2" t="s">
        <v>35</v>
      </c>
      <c r="I87" s="15">
        <v>630.756106445</v>
      </c>
      <c r="J87" s="13">
        <v>701.15952200499999</v>
      </c>
      <c r="K87" s="12" t="s">
        <v>1428</v>
      </c>
      <c r="L87" s="12">
        <v>57.13</v>
      </c>
      <c r="M87" s="12" t="s">
        <v>1429</v>
      </c>
      <c r="N87" s="12" t="s">
        <v>1430</v>
      </c>
      <c r="O87" s="20">
        <v>9</v>
      </c>
      <c r="P87" s="12">
        <v>5</v>
      </c>
      <c r="Q87" s="15">
        <f t="shared" si="5"/>
        <v>17.615122128899998</v>
      </c>
      <c r="R87" s="15">
        <f t="shared" si="6"/>
        <v>17.615122128899998</v>
      </c>
      <c r="S87" s="15">
        <v>17.615122128899998</v>
      </c>
      <c r="T87" s="3">
        <v>23.77</v>
      </c>
      <c r="U87" s="15">
        <f t="shared" si="7"/>
        <v>12.569073277339999</v>
      </c>
      <c r="V87" s="15">
        <f t="shared" si="8"/>
        <v>6.1548778711000018</v>
      </c>
      <c r="W87" s="15">
        <f t="shared" si="9"/>
        <v>11.20092672266</v>
      </c>
    </row>
    <row r="88" spans="1:23" ht="15">
      <c r="A88" s="19">
        <v>87</v>
      </c>
      <c r="B88" s="19" t="s">
        <v>105</v>
      </c>
      <c r="C88" s="7" t="s">
        <v>1420</v>
      </c>
      <c r="D88" s="5" t="s">
        <v>5</v>
      </c>
      <c r="E88" s="17" t="s">
        <v>746</v>
      </c>
      <c r="F88" s="17" t="s">
        <v>772</v>
      </c>
      <c r="G88" s="2" t="s">
        <v>2</v>
      </c>
      <c r="H88" s="2" t="s">
        <v>35</v>
      </c>
      <c r="I88" s="15">
        <v>633.43990004800003</v>
      </c>
      <c r="J88" s="13">
        <v>705.046579479</v>
      </c>
      <c r="K88" s="12" t="s">
        <v>1428</v>
      </c>
      <c r="L88" s="12">
        <v>57.13</v>
      </c>
      <c r="M88" s="12" t="s">
        <v>1429</v>
      </c>
      <c r="N88" s="12" t="s">
        <v>1430</v>
      </c>
      <c r="O88" s="20">
        <v>9</v>
      </c>
      <c r="P88" s="12">
        <v>5</v>
      </c>
      <c r="Q88" s="15">
        <f t="shared" si="5"/>
        <v>17.668798000960003</v>
      </c>
      <c r="R88" s="15">
        <f t="shared" si="6"/>
        <v>17.668798000960003</v>
      </c>
      <c r="S88" s="15">
        <v>17.668798000960003</v>
      </c>
      <c r="T88" s="3">
        <v>22.55</v>
      </c>
      <c r="U88" s="15">
        <f t="shared" si="7"/>
        <v>12.601278800576001</v>
      </c>
      <c r="V88" s="15">
        <f t="shared" si="8"/>
        <v>4.8812019990399982</v>
      </c>
      <c r="W88" s="15">
        <f t="shared" si="9"/>
        <v>9.9487211994239999</v>
      </c>
    </row>
    <row r="89" spans="1:23" ht="15">
      <c r="A89" s="19">
        <v>88</v>
      </c>
      <c r="B89" s="19" t="s">
        <v>106</v>
      </c>
      <c r="C89" s="7" t="s">
        <v>1420</v>
      </c>
      <c r="D89" s="5" t="s">
        <v>5</v>
      </c>
      <c r="E89" s="17" t="s">
        <v>698</v>
      </c>
      <c r="F89" s="17" t="s">
        <v>773</v>
      </c>
      <c r="G89" s="2" t="s">
        <v>2</v>
      </c>
      <c r="H89" s="2" t="s">
        <v>101</v>
      </c>
      <c r="I89" s="15">
        <v>653.99857376199998</v>
      </c>
      <c r="J89" s="13">
        <v>724.73681830099997</v>
      </c>
      <c r="K89" s="12" t="s">
        <v>1428</v>
      </c>
      <c r="L89" s="12">
        <v>57.13</v>
      </c>
      <c r="M89" s="12" t="s">
        <v>1429</v>
      </c>
      <c r="N89" s="12" t="s">
        <v>1430</v>
      </c>
      <c r="O89" s="20">
        <v>9</v>
      </c>
      <c r="P89" s="12">
        <v>5</v>
      </c>
      <c r="Q89" s="15">
        <f t="shared" si="5"/>
        <v>18.079971475240001</v>
      </c>
      <c r="R89" s="15">
        <f t="shared" si="6"/>
        <v>18.079971475240001</v>
      </c>
      <c r="S89" s="15">
        <v>18.079971475240001</v>
      </c>
      <c r="T89" s="3">
        <v>24.99</v>
      </c>
      <c r="U89" s="15">
        <f t="shared" si="7"/>
        <v>12.847982885143999</v>
      </c>
      <c r="V89" s="15">
        <f t="shared" si="8"/>
        <v>6.9100285247599977</v>
      </c>
      <c r="W89" s="15">
        <f t="shared" si="9"/>
        <v>12.142017114855999</v>
      </c>
    </row>
    <row r="90" spans="1:23" ht="15">
      <c r="A90" s="19">
        <v>89</v>
      </c>
      <c r="B90" s="19" t="s">
        <v>107</v>
      </c>
      <c r="C90" s="7" t="s">
        <v>1420</v>
      </c>
      <c r="D90" s="5" t="s">
        <v>5</v>
      </c>
      <c r="E90" s="17" t="s">
        <v>774</v>
      </c>
      <c r="F90" s="17" t="s">
        <v>775</v>
      </c>
      <c r="G90" s="2" t="s">
        <v>2</v>
      </c>
      <c r="H90" s="2" t="s">
        <v>35</v>
      </c>
      <c r="I90" s="15">
        <v>497.37522658099999</v>
      </c>
      <c r="J90" s="13">
        <v>537.35382646599999</v>
      </c>
      <c r="K90" s="12" t="s">
        <v>1428</v>
      </c>
      <c r="L90" s="12">
        <v>57.13</v>
      </c>
      <c r="M90" s="12" t="s">
        <v>1429</v>
      </c>
      <c r="N90" s="12" t="s">
        <v>1430</v>
      </c>
      <c r="O90" s="20">
        <v>9</v>
      </c>
      <c r="P90" s="12">
        <v>5</v>
      </c>
      <c r="Q90" s="15">
        <f t="shared" si="5"/>
        <v>14.94750453162</v>
      </c>
      <c r="R90" s="15">
        <f t="shared" si="6"/>
        <v>14.94750453162</v>
      </c>
      <c r="S90" s="15">
        <v>14.94750453162</v>
      </c>
      <c r="T90" s="3">
        <v>20.72</v>
      </c>
      <c r="U90" s="15">
        <f t="shared" si="7"/>
        <v>10.968502718972001</v>
      </c>
      <c r="V90" s="15">
        <f t="shared" si="8"/>
        <v>5.7724954683799989</v>
      </c>
      <c r="W90" s="15">
        <f t="shared" si="9"/>
        <v>9.7514972810279978</v>
      </c>
    </row>
    <row r="91" spans="1:23" ht="15">
      <c r="A91" s="19">
        <v>90</v>
      </c>
      <c r="B91" s="19" t="s">
        <v>108</v>
      </c>
      <c r="C91" s="7" t="s">
        <v>1420</v>
      </c>
      <c r="D91" s="5" t="s">
        <v>5</v>
      </c>
      <c r="E91" s="17" t="s">
        <v>776</v>
      </c>
      <c r="F91" s="17" t="s">
        <v>747</v>
      </c>
      <c r="G91" s="2" t="s">
        <v>2</v>
      </c>
      <c r="H91" s="2" t="s">
        <v>101</v>
      </c>
      <c r="I91" s="15">
        <v>483.68153955499997</v>
      </c>
      <c r="J91" s="13">
        <v>525.88903624900001</v>
      </c>
      <c r="K91" s="12" t="s">
        <v>1428</v>
      </c>
      <c r="L91" s="12">
        <v>57.13</v>
      </c>
      <c r="M91" s="12" t="s">
        <v>1429</v>
      </c>
      <c r="N91" s="12" t="s">
        <v>1430</v>
      </c>
      <c r="O91" s="20">
        <v>9</v>
      </c>
      <c r="P91" s="12">
        <v>5</v>
      </c>
      <c r="Q91" s="15">
        <f t="shared" si="5"/>
        <v>14.673630791099999</v>
      </c>
      <c r="R91" s="15">
        <f t="shared" si="6"/>
        <v>14.673630791099999</v>
      </c>
      <c r="S91" s="15">
        <v>14.673630791099999</v>
      </c>
      <c r="T91" s="3">
        <v>17.670000000000002</v>
      </c>
      <c r="U91" s="15">
        <f t="shared" si="7"/>
        <v>10.804178474659999</v>
      </c>
      <c r="V91" s="15">
        <f t="shared" si="8"/>
        <v>2.9963692089000027</v>
      </c>
      <c r="W91" s="15">
        <f t="shared" si="9"/>
        <v>6.865821525340003</v>
      </c>
    </row>
    <row r="92" spans="1:23" ht="15">
      <c r="A92" s="19">
        <v>91</v>
      </c>
      <c r="B92" s="19" t="s">
        <v>109</v>
      </c>
      <c r="C92" s="7" t="s">
        <v>1420</v>
      </c>
      <c r="D92" s="5" t="s">
        <v>5</v>
      </c>
      <c r="E92" s="17" t="s">
        <v>657</v>
      </c>
      <c r="F92" s="17" t="s">
        <v>658</v>
      </c>
      <c r="G92" s="2" t="s">
        <v>2</v>
      </c>
      <c r="H92" s="2" t="s">
        <v>35</v>
      </c>
      <c r="I92" s="15">
        <v>440.211419326</v>
      </c>
      <c r="J92" s="13">
        <v>485.78726216299998</v>
      </c>
      <c r="K92" s="12" t="s">
        <v>1428</v>
      </c>
      <c r="L92" s="12">
        <v>57.13</v>
      </c>
      <c r="M92" s="12" t="s">
        <v>1429</v>
      </c>
      <c r="N92" s="12" t="s">
        <v>1430</v>
      </c>
      <c r="O92" s="20">
        <v>9</v>
      </c>
      <c r="P92" s="12">
        <v>5</v>
      </c>
      <c r="Q92" s="15">
        <f t="shared" si="5"/>
        <v>13.80422838652</v>
      </c>
      <c r="R92" s="15">
        <f t="shared" si="6"/>
        <v>13.80422838652</v>
      </c>
      <c r="S92" s="15">
        <v>13.80422838652</v>
      </c>
      <c r="T92" s="3">
        <v>19.809999999999999</v>
      </c>
      <c r="U92" s="15">
        <f t="shared" si="7"/>
        <v>10.282537031912</v>
      </c>
      <c r="V92" s="15">
        <f t="shared" si="8"/>
        <v>6.0057716134799985</v>
      </c>
      <c r="W92" s="15">
        <f t="shared" si="9"/>
        <v>9.527462968087999</v>
      </c>
    </row>
    <row r="93" spans="1:23" ht="15">
      <c r="A93" s="19">
        <v>92</v>
      </c>
      <c r="B93" s="19" t="s">
        <v>110</v>
      </c>
      <c r="C93" s="7" t="s">
        <v>1420</v>
      </c>
      <c r="D93" s="5" t="s">
        <v>5</v>
      </c>
      <c r="E93" s="17" t="s">
        <v>777</v>
      </c>
      <c r="F93" s="17" t="s">
        <v>726</v>
      </c>
      <c r="G93" s="2" t="s">
        <v>2</v>
      </c>
      <c r="H93" s="2" t="s">
        <v>3</v>
      </c>
      <c r="I93" s="15">
        <v>424.523421859</v>
      </c>
      <c r="J93" s="13">
        <v>480.55728401599998</v>
      </c>
      <c r="K93" s="12" t="s">
        <v>1428</v>
      </c>
      <c r="L93" s="12">
        <v>57.13</v>
      </c>
      <c r="M93" s="12" t="s">
        <v>1429</v>
      </c>
      <c r="N93" s="12" t="s">
        <v>1430</v>
      </c>
      <c r="O93" s="20">
        <v>9</v>
      </c>
      <c r="P93" s="12">
        <v>5</v>
      </c>
      <c r="Q93" s="15">
        <f t="shared" si="5"/>
        <v>13.490468437180001</v>
      </c>
      <c r="R93" s="15">
        <f t="shared" si="6"/>
        <v>13.490468437180001</v>
      </c>
      <c r="S93" s="15">
        <v>13.490468437180001</v>
      </c>
      <c r="T93" s="3">
        <v>17.37</v>
      </c>
      <c r="U93" s="15">
        <f t="shared" si="7"/>
        <v>10.094281062307999</v>
      </c>
      <c r="V93" s="15">
        <f t="shared" si="8"/>
        <v>3.8795315628200004</v>
      </c>
      <c r="W93" s="15">
        <f t="shared" si="9"/>
        <v>7.2757189376920017</v>
      </c>
    </row>
    <row r="94" spans="1:23" ht="15">
      <c r="A94" s="19">
        <v>93</v>
      </c>
      <c r="B94" s="19" t="s">
        <v>111</v>
      </c>
      <c r="C94" s="7" t="s">
        <v>1420</v>
      </c>
      <c r="D94" s="5" t="s">
        <v>5</v>
      </c>
      <c r="E94" s="17" t="s">
        <v>778</v>
      </c>
      <c r="F94" s="17" t="s">
        <v>779</v>
      </c>
      <c r="G94" s="2" t="s">
        <v>2</v>
      </c>
      <c r="H94" s="2" t="s">
        <v>3</v>
      </c>
      <c r="I94" s="15">
        <v>445.62287908500002</v>
      </c>
      <c r="J94" s="13">
        <v>513.42104843200002</v>
      </c>
      <c r="K94" s="12" t="s">
        <v>1428</v>
      </c>
      <c r="L94" s="12">
        <v>57.13</v>
      </c>
      <c r="M94" s="12" t="s">
        <v>1429</v>
      </c>
      <c r="N94" s="12" t="s">
        <v>1430</v>
      </c>
      <c r="O94" s="20">
        <v>9</v>
      </c>
      <c r="P94" s="12">
        <v>5</v>
      </c>
      <c r="Q94" s="15">
        <f t="shared" si="5"/>
        <v>13.9124575817</v>
      </c>
      <c r="R94" s="15">
        <f t="shared" si="6"/>
        <v>13.9124575817</v>
      </c>
      <c r="S94" s="15">
        <v>13.9124575817</v>
      </c>
      <c r="T94" s="3">
        <v>21.03</v>
      </c>
      <c r="U94" s="15">
        <f t="shared" si="7"/>
        <v>10.347474549019999</v>
      </c>
      <c r="V94" s="15">
        <f t="shared" si="8"/>
        <v>7.1175424183000011</v>
      </c>
      <c r="W94" s="15">
        <f t="shared" si="9"/>
        <v>10.682525450980002</v>
      </c>
    </row>
    <row r="95" spans="1:23" ht="15">
      <c r="A95" s="19">
        <v>94</v>
      </c>
      <c r="B95" s="19" t="s">
        <v>112</v>
      </c>
      <c r="C95" s="7" t="s">
        <v>1420</v>
      </c>
      <c r="D95" s="5" t="s">
        <v>5</v>
      </c>
      <c r="E95" s="17" t="s">
        <v>780</v>
      </c>
      <c r="F95" s="17" t="s">
        <v>644</v>
      </c>
      <c r="G95" s="2" t="s">
        <v>2</v>
      </c>
      <c r="H95" s="2" t="s">
        <v>3</v>
      </c>
      <c r="I95" s="15">
        <v>421.85681141100002</v>
      </c>
      <c r="J95" s="13">
        <v>491.94397074699998</v>
      </c>
      <c r="K95" s="12" t="s">
        <v>1428</v>
      </c>
      <c r="L95" s="12">
        <v>57.13</v>
      </c>
      <c r="M95" s="12" t="s">
        <v>1429</v>
      </c>
      <c r="N95" s="12" t="s">
        <v>1430</v>
      </c>
      <c r="O95" s="20">
        <v>9</v>
      </c>
      <c r="P95" s="12">
        <v>5</v>
      </c>
      <c r="Q95" s="15">
        <f t="shared" si="5"/>
        <v>13.43713622822</v>
      </c>
      <c r="R95" s="15">
        <f t="shared" si="6"/>
        <v>13.43713622822</v>
      </c>
      <c r="S95" s="15">
        <v>13.43713622822</v>
      </c>
      <c r="T95" s="3">
        <v>20.72</v>
      </c>
      <c r="U95" s="15">
        <f t="shared" si="7"/>
        <v>10.062281736932</v>
      </c>
      <c r="V95" s="15">
        <f t="shared" si="8"/>
        <v>7.2828637717799989</v>
      </c>
      <c r="W95" s="15">
        <f t="shared" si="9"/>
        <v>10.657718263067999</v>
      </c>
    </row>
    <row r="96" spans="1:23" ht="15">
      <c r="A96" s="19">
        <v>95</v>
      </c>
      <c r="B96" s="19" t="s">
        <v>113</v>
      </c>
      <c r="C96" s="7" t="s">
        <v>1420</v>
      </c>
      <c r="D96" s="5" t="s">
        <v>5</v>
      </c>
      <c r="E96" s="17" t="s">
        <v>781</v>
      </c>
      <c r="F96" s="17" t="s">
        <v>782</v>
      </c>
      <c r="G96" s="2" t="s">
        <v>2</v>
      </c>
      <c r="H96" s="2" t="s">
        <v>3</v>
      </c>
      <c r="I96" s="15">
        <v>404.58214644200001</v>
      </c>
      <c r="J96" s="13">
        <v>474.16798519100001</v>
      </c>
      <c r="K96" s="12" t="s">
        <v>1428</v>
      </c>
      <c r="L96" s="12">
        <v>57.13</v>
      </c>
      <c r="M96" s="12" t="s">
        <v>1429</v>
      </c>
      <c r="N96" s="12" t="s">
        <v>1430</v>
      </c>
      <c r="O96" s="20">
        <v>9</v>
      </c>
      <c r="P96" s="12">
        <v>5</v>
      </c>
      <c r="Q96" s="15">
        <f t="shared" si="5"/>
        <v>13.091642928840001</v>
      </c>
      <c r="R96" s="15">
        <f t="shared" si="6"/>
        <v>13.091642928840001</v>
      </c>
      <c r="S96" s="15">
        <v>13.091642928840001</v>
      </c>
      <c r="T96" s="3">
        <v>18.28</v>
      </c>
      <c r="U96" s="15">
        <f t="shared" si="7"/>
        <v>9.8549857573040001</v>
      </c>
      <c r="V96" s="15">
        <f t="shared" si="8"/>
        <v>5.1883570711600004</v>
      </c>
      <c r="W96" s="15">
        <f t="shared" si="9"/>
        <v>8.4250142426960011</v>
      </c>
    </row>
    <row r="97" spans="1:23" ht="15">
      <c r="A97" s="19">
        <v>96</v>
      </c>
      <c r="B97" s="19" t="s">
        <v>114</v>
      </c>
      <c r="C97" s="7" t="s">
        <v>1420</v>
      </c>
      <c r="D97" s="5" t="s">
        <v>5</v>
      </c>
      <c r="E97" s="17" t="s">
        <v>759</v>
      </c>
      <c r="F97" s="17" t="s">
        <v>783</v>
      </c>
      <c r="G97" s="2" t="s">
        <v>2</v>
      </c>
      <c r="H97" s="2" t="s">
        <v>3</v>
      </c>
      <c r="I97" s="15">
        <v>376.31832335799999</v>
      </c>
      <c r="J97" s="13">
        <v>443.59962817000002</v>
      </c>
      <c r="K97" s="12" t="s">
        <v>1428</v>
      </c>
      <c r="L97" s="12">
        <v>57.13</v>
      </c>
      <c r="M97" s="12" t="s">
        <v>1429</v>
      </c>
      <c r="N97" s="12" t="s">
        <v>1430</v>
      </c>
      <c r="O97" s="20">
        <v>9</v>
      </c>
      <c r="P97" s="12">
        <v>5</v>
      </c>
      <c r="Q97" s="15">
        <f t="shared" si="5"/>
        <v>12.526366467159999</v>
      </c>
      <c r="R97" s="15">
        <f t="shared" si="6"/>
        <v>12.526366467159999</v>
      </c>
      <c r="S97" s="15">
        <v>12.526366467159999</v>
      </c>
      <c r="T97" s="3">
        <v>15.24</v>
      </c>
      <c r="U97" s="15">
        <f t="shared" si="7"/>
        <v>9.5158198802960001</v>
      </c>
      <c r="V97" s="15">
        <f t="shared" si="8"/>
        <v>2.7136335328400012</v>
      </c>
      <c r="W97" s="15">
        <f t="shared" si="9"/>
        <v>5.7241801197040001</v>
      </c>
    </row>
    <row r="98" spans="1:23" ht="15">
      <c r="A98" s="19">
        <v>97</v>
      </c>
      <c r="B98" s="19" t="s">
        <v>115</v>
      </c>
      <c r="C98" s="7" t="s">
        <v>1420</v>
      </c>
      <c r="D98" s="5" t="s">
        <v>5</v>
      </c>
      <c r="E98" s="17" t="s">
        <v>784</v>
      </c>
      <c r="F98" s="17" t="s">
        <v>785</v>
      </c>
      <c r="G98" s="2" t="s">
        <v>2</v>
      </c>
      <c r="H98" s="2" t="s">
        <v>101</v>
      </c>
      <c r="I98" s="15">
        <v>325.32713836900001</v>
      </c>
      <c r="J98" s="13">
        <v>390.27098978100003</v>
      </c>
      <c r="K98" s="12" t="s">
        <v>1428</v>
      </c>
      <c r="L98" s="12">
        <v>57.13</v>
      </c>
      <c r="M98" s="12" t="s">
        <v>1429</v>
      </c>
      <c r="N98" s="12" t="s">
        <v>1430</v>
      </c>
      <c r="O98" s="20">
        <v>9</v>
      </c>
      <c r="P98" s="12">
        <v>5</v>
      </c>
      <c r="Q98" s="15">
        <f t="shared" si="5"/>
        <v>11.506542767380001</v>
      </c>
      <c r="R98" s="15">
        <f t="shared" si="6"/>
        <v>11.506542767380001</v>
      </c>
      <c r="S98" s="15">
        <v>11.506542767380001</v>
      </c>
      <c r="T98" s="3">
        <v>16.149999999999999</v>
      </c>
      <c r="U98" s="15">
        <f t="shared" si="7"/>
        <v>8.9039256604280013</v>
      </c>
      <c r="V98" s="15">
        <f t="shared" si="8"/>
        <v>4.6434572326199977</v>
      </c>
      <c r="W98" s="15">
        <f t="shared" si="9"/>
        <v>7.2460743395719973</v>
      </c>
    </row>
    <row r="99" spans="1:23" ht="15">
      <c r="A99" s="19">
        <v>98</v>
      </c>
      <c r="B99" s="19" t="s">
        <v>116</v>
      </c>
      <c r="C99" s="7" t="s">
        <v>1420</v>
      </c>
      <c r="D99" s="5" t="s">
        <v>5</v>
      </c>
      <c r="E99" s="17" t="s">
        <v>786</v>
      </c>
      <c r="F99" s="17" t="s">
        <v>787</v>
      </c>
      <c r="G99" s="2" t="s">
        <v>2</v>
      </c>
      <c r="H99" s="2" t="s">
        <v>101</v>
      </c>
      <c r="I99" s="15">
        <v>638.93634437799994</v>
      </c>
      <c r="J99" s="13">
        <v>715.29797117400005</v>
      </c>
      <c r="K99" s="12" t="s">
        <v>1428</v>
      </c>
      <c r="L99" s="12">
        <v>57.13</v>
      </c>
      <c r="M99" s="12" t="s">
        <v>1429</v>
      </c>
      <c r="N99" s="12" t="s">
        <v>1430</v>
      </c>
      <c r="O99" s="20">
        <v>9</v>
      </c>
      <c r="P99" s="12">
        <v>5</v>
      </c>
      <c r="Q99" s="15">
        <f t="shared" si="5"/>
        <v>17.778726887559998</v>
      </c>
      <c r="R99" s="15">
        <f t="shared" si="6"/>
        <v>17.778726887559998</v>
      </c>
      <c r="S99" s="15">
        <v>17.778726887559998</v>
      </c>
      <c r="T99" s="3">
        <v>24.07</v>
      </c>
      <c r="U99" s="15">
        <f t="shared" si="7"/>
        <v>12.667236132536001</v>
      </c>
      <c r="V99" s="15">
        <f t="shared" si="8"/>
        <v>6.2912731124400025</v>
      </c>
      <c r="W99" s="15">
        <f t="shared" si="9"/>
        <v>11.402763867464</v>
      </c>
    </row>
    <row r="100" spans="1:23" ht="15">
      <c r="A100" s="19">
        <v>99</v>
      </c>
      <c r="B100" s="19" t="s">
        <v>117</v>
      </c>
      <c r="C100" s="7" t="s">
        <v>1420</v>
      </c>
      <c r="D100" s="5" t="s">
        <v>5</v>
      </c>
      <c r="E100" s="17" t="s">
        <v>695</v>
      </c>
      <c r="F100" s="17" t="s">
        <v>788</v>
      </c>
      <c r="G100" s="2" t="s">
        <v>2</v>
      </c>
      <c r="H100" s="2" t="s">
        <v>3</v>
      </c>
      <c r="I100" s="15">
        <v>213.718942752</v>
      </c>
      <c r="J100" s="13">
        <v>287.66434135700001</v>
      </c>
      <c r="K100" s="12" t="s">
        <v>1428</v>
      </c>
      <c r="L100" s="12">
        <v>57.13</v>
      </c>
      <c r="M100" s="12" t="s">
        <v>1429</v>
      </c>
      <c r="N100" s="12" t="s">
        <v>1430</v>
      </c>
      <c r="O100" s="20">
        <v>9</v>
      </c>
      <c r="P100" s="12">
        <v>5</v>
      </c>
      <c r="Q100" s="15">
        <f t="shared" si="5"/>
        <v>9.2743788550400001</v>
      </c>
      <c r="R100" s="15">
        <f t="shared" si="6"/>
        <v>9.2743788550400001</v>
      </c>
      <c r="S100" s="15">
        <v>9.2743788550400001</v>
      </c>
      <c r="T100" s="3">
        <v>10.66</v>
      </c>
      <c r="U100" s="15">
        <f t="shared" si="7"/>
        <v>7.5646273130240003</v>
      </c>
      <c r="V100" s="15">
        <f t="shared" si="8"/>
        <v>1.38562114496</v>
      </c>
      <c r="W100" s="15">
        <f t="shared" si="9"/>
        <v>3.0953726869759999</v>
      </c>
    </row>
    <row r="101" spans="1:23" ht="15">
      <c r="A101" s="19">
        <v>100</v>
      </c>
      <c r="B101" s="19" t="s">
        <v>118</v>
      </c>
      <c r="C101" s="7" t="s">
        <v>1420</v>
      </c>
      <c r="D101" s="5" t="s">
        <v>5</v>
      </c>
      <c r="E101" s="17" t="s">
        <v>789</v>
      </c>
      <c r="F101" s="17" t="s">
        <v>790</v>
      </c>
      <c r="G101" s="2" t="s">
        <v>2</v>
      </c>
      <c r="H101" s="2" t="s">
        <v>3</v>
      </c>
      <c r="I101" s="15">
        <v>246.03316600100001</v>
      </c>
      <c r="J101" s="13">
        <v>328.22603400200001</v>
      </c>
      <c r="K101" s="12" t="s">
        <v>1428</v>
      </c>
      <c r="L101" s="12">
        <v>57.13</v>
      </c>
      <c r="M101" s="12" t="s">
        <v>1429</v>
      </c>
      <c r="N101" s="12" t="s">
        <v>1430</v>
      </c>
      <c r="O101" s="20">
        <v>9</v>
      </c>
      <c r="P101" s="12">
        <v>5</v>
      </c>
      <c r="Q101" s="15">
        <f t="shared" si="5"/>
        <v>9.920663320020001</v>
      </c>
      <c r="R101" s="15">
        <f t="shared" si="6"/>
        <v>9.920663320020001</v>
      </c>
      <c r="S101" s="15">
        <v>9.920663320020001</v>
      </c>
      <c r="T101" s="3">
        <v>16.149999999999999</v>
      </c>
      <c r="U101" s="15">
        <f t="shared" si="7"/>
        <v>7.952397992012</v>
      </c>
      <c r="V101" s="15">
        <f t="shared" si="8"/>
        <v>6.2293366799799976</v>
      </c>
      <c r="W101" s="15">
        <f t="shared" si="9"/>
        <v>8.1976020079879994</v>
      </c>
    </row>
    <row r="102" spans="1:23" ht="15">
      <c r="A102" s="19">
        <v>101</v>
      </c>
      <c r="B102" s="19" t="s">
        <v>119</v>
      </c>
      <c r="C102" s="7" t="s">
        <v>1420</v>
      </c>
      <c r="D102" s="5" t="s">
        <v>5</v>
      </c>
      <c r="E102" s="17" t="s">
        <v>643</v>
      </c>
      <c r="F102" s="17" t="s">
        <v>741</v>
      </c>
      <c r="G102" s="2" t="s">
        <v>2</v>
      </c>
      <c r="H102" s="2" t="s">
        <v>3</v>
      </c>
      <c r="I102" s="15">
        <v>220.60459471600001</v>
      </c>
      <c r="J102" s="13">
        <v>291.00881143499998</v>
      </c>
      <c r="K102" s="12" t="s">
        <v>1428</v>
      </c>
      <c r="L102" s="12">
        <v>57.13</v>
      </c>
      <c r="M102" s="12" t="s">
        <v>1429</v>
      </c>
      <c r="N102" s="12" t="s">
        <v>1430</v>
      </c>
      <c r="O102" s="20">
        <v>9</v>
      </c>
      <c r="P102" s="12">
        <v>5</v>
      </c>
      <c r="Q102" s="15">
        <f t="shared" si="5"/>
        <v>9.4120918943199996</v>
      </c>
      <c r="R102" s="15">
        <f t="shared" si="6"/>
        <v>9.4120918943199996</v>
      </c>
      <c r="S102" s="15">
        <v>9.4120918943199996</v>
      </c>
      <c r="T102" s="3">
        <v>11.88</v>
      </c>
      <c r="U102" s="15">
        <f t="shared" si="7"/>
        <v>7.6472551365920003</v>
      </c>
      <c r="V102" s="15">
        <f t="shared" si="8"/>
        <v>2.4679081056800012</v>
      </c>
      <c r="W102" s="15">
        <f t="shared" si="9"/>
        <v>4.2327448634080005</v>
      </c>
    </row>
    <row r="103" spans="1:23" ht="15">
      <c r="A103" s="19">
        <v>102</v>
      </c>
      <c r="B103" s="19" t="s">
        <v>120</v>
      </c>
      <c r="C103" s="7" t="s">
        <v>1420</v>
      </c>
      <c r="D103" s="5" t="s">
        <v>5</v>
      </c>
      <c r="E103" s="17" t="s">
        <v>728</v>
      </c>
      <c r="F103" s="17" t="s">
        <v>791</v>
      </c>
      <c r="G103" s="2" t="s">
        <v>2</v>
      </c>
      <c r="H103" s="2" t="s">
        <v>3</v>
      </c>
      <c r="I103" s="15">
        <v>260.32354403300002</v>
      </c>
      <c r="J103" s="13">
        <v>323.61112424599997</v>
      </c>
      <c r="K103" s="12" t="s">
        <v>1428</v>
      </c>
      <c r="L103" s="12">
        <v>57.13</v>
      </c>
      <c r="M103" s="12" t="s">
        <v>1429</v>
      </c>
      <c r="N103" s="12" t="s">
        <v>1430</v>
      </c>
      <c r="O103" s="20">
        <v>9</v>
      </c>
      <c r="P103" s="12">
        <v>5</v>
      </c>
      <c r="Q103" s="15">
        <f t="shared" si="5"/>
        <v>10.20647088066</v>
      </c>
      <c r="R103" s="15">
        <f t="shared" si="6"/>
        <v>10.20647088066</v>
      </c>
      <c r="S103" s="15">
        <v>10.20647088066</v>
      </c>
      <c r="T103" s="3">
        <v>14.63</v>
      </c>
      <c r="U103" s="15">
        <f t="shared" si="7"/>
        <v>8.1238825283960008</v>
      </c>
      <c r="V103" s="15">
        <f t="shared" si="8"/>
        <v>4.4235291193400013</v>
      </c>
      <c r="W103" s="15">
        <f t="shared" si="9"/>
        <v>6.506117471604</v>
      </c>
    </row>
    <row r="104" spans="1:23" ht="15">
      <c r="A104" s="19">
        <v>103</v>
      </c>
      <c r="B104" s="19" t="s">
        <v>121</v>
      </c>
      <c r="C104" s="7" t="s">
        <v>1420</v>
      </c>
      <c r="D104" s="5" t="s">
        <v>5</v>
      </c>
      <c r="E104" s="17" t="s">
        <v>728</v>
      </c>
      <c r="F104" s="17" t="s">
        <v>792</v>
      </c>
      <c r="G104" s="2" t="s">
        <v>2</v>
      </c>
      <c r="H104" s="2" t="s">
        <v>3</v>
      </c>
      <c r="I104" s="15">
        <v>277.48263025300002</v>
      </c>
      <c r="J104" s="13">
        <v>340.56344478</v>
      </c>
      <c r="K104" s="12" t="s">
        <v>1428</v>
      </c>
      <c r="L104" s="12">
        <v>57.13</v>
      </c>
      <c r="M104" s="12" t="s">
        <v>1429</v>
      </c>
      <c r="N104" s="12" t="s">
        <v>1430</v>
      </c>
      <c r="O104" s="20">
        <v>9</v>
      </c>
      <c r="P104" s="12">
        <v>5</v>
      </c>
      <c r="Q104" s="15">
        <f t="shared" si="5"/>
        <v>10.54965260506</v>
      </c>
      <c r="R104" s="15">
        <f t="shared" si="6"/>
        <v>10.54965260506</v>
      </c>
      <c r="S104" s="15">
        <v>10.54965260506</v>
      </c>
      <c r="T104" s="3">
        <v>16.149999999999999</v>
      </c>
      <c r="U104" s="15">
        <f t="shared" si="7"/>
        <v>8.3297915630360002</v>
      </c>
      <c r="V104" s="15">
        <f t="shared" si="8"/>
        <v>5.6003473949399982</v>
      </c>
      <c r="W104" s="15">
        <f t="shared" si="9"/>
        <v>7.8202084369639984</v>
      </c>
    </row>
    <row r="105" spans="1:23" ht="15">
      <c r="A105" s="19">
        <v>104</v>
      </c>
      <c r="B105" s="19" t="s">
        <v>122</v>
      </c>
      <c r="C105" s="7" t="s">
        <v>1420</v>
      </c>
      <c r="D105" s="5" t="s">
        <v>5</v>
      </c>
      <c r="E105" s="17" t="s">
        <v>793</v>
      </c>
      <c r="F105" s="17" t="s">
        <v>678</v>
      </c>
      <c r="G105" s="2" t="s">
        <v>2</v>
      </c>
      <c r="H105" s="2" t="s">
        <v>3</v>
      </c>
      <c r="I105" s="15">
        <v>301.01467146700003</v>
      </c>
      <c r="J105" s="13">
        <v>362.54460688699999</v>
      </c>
      <c r="K105" s="12" t="s">
        <v>1428</v>
      </c>
      <c r="L105" s="12">
        <v>57.13</v>
      </c>
      <c r="M105" s="12" t="s">
        <v>1429</v>
      </c>
      <c r="N105" s="12" t="s">
        <v>1430</v>
      </c>
      <c r="O105" s="20">
        <v>9</v>
      </c>
      <c r="P105" s="12">
        <v>5</v>
      </c>
      <c r="Q105" s="15">
        <f t="shared" si="5"/>
        <v>11.020293429340001</v>
      </c>
      <c r="R105" s="15">
        <f t="shared" si="6"/>
        <v>11.020293429340001</v>
      </c>
      <c r="S105" s="15">
        <v>11.020293429340001</v>
      </c>
      <c r="T105" s="3">
        <v>15.84</v>
      </c>
      <c r="U105" s="15">
        <f t="shared" si="7"/>
        <v>8.6121760576039996</v>
      </c>
      <c r="V105" s="15">
        <f t="shared" si="8"/>
        <v>4.8197065706599993</v>
      </c>
      <c r="W105" s="15">
        <f t="shared" si="9"/>
        <v>7.2278239423960002</v>
      </c>
    </row>
    <row r="106" spans="1:23" ht="15">
      <c r="A106" s="19">
        <v>105</v>
      </c>
      <c r="B106" s="19" t="s">
        <v>123</v>
      </c>
      <c r="C106" s="7" t="s">
        <v>1420</v>
      </c>
      <c r="D106" s="5" t="s">
        <v>5</v>
      </c>
      <c r="E106" s="17" t="s">
        <v>777</v>
      </c>
      <c r="F106" s="17" t="s">
        <v>794</v>
      </c>
      <c r="G106" s="2" t="s">
        <v>2</v>
      </c>
      <c r="H106" s="2" t="s">
        <v>3</v>
      </c>
      <c r="I106" s="15">
        <v>315.74246558300001</v>
      </c>
      <c r="J106" s="13">
        <v>370.87115684999998</v>
      </c>
      <c r="K106" s="12" t="s">
        <v>1428</v>
      </c>
      <c r="L106" s="12">
        <v>57.13</v>
      </c>
      <c r="M106" s="12" t="s">
        <v>1429</v>
      </c>
      <c r="N106" s="12" t="s">
        <v>1430</v>
      </c>
      <c r="O106" s="20">
        <v>9</v>
      </c>
      <c r="P106" s="12">
        <v>5</v>
      </c>
      <c r="Q106" s="15">
        <f t="shared" si="5"/>
        <v>11.314849311660002</v>
      </c>
      <c r="R106" s="15">
        <f t="shared" si="6"/>
        <v>11.314849311660002</v>
      </c>
      <c r="S106" s="15">
        <v>11.314849311660002</v>
      </c>
      <c r="T106" s="3">
        <v>13.71</v>
      </c>
      <c r="U106" s="15">
        <f t="shared" si="7"/>
        <v>8.7889095869960006</v>
      </c>
      <c r="V106" s="15">
        <f t="shared" si="8"/>
        <v>2.3951506883399993</v>
      </c>
      <c r="W106" s="15">
        <f t="shared" si="9"/>
        <v>4.9210904130040003</v>
      </c>
    </row>
    <row r="107" spans="1:23" ht="15">
      <c r="A107" s="19">
        <v>106</v>
      </c>
      <c r="B107" s="19" t="s">
        <v>124</v>
      </c>
      <c r="C107" s="7" t="s">
        <v>1420</v>
      </c>
      <c r="D107" s="5" t="s">
        <v>5</v>
      </c>
      <c r="E107" s="17" t="s">
        <v>713</v>
      </c>
      <c r="F107" s="17" t="s">
        <v>795</v>
      </c>
      <c r="G107" s="2" t="s">
        <v>2</v>
      </c>
      <c r="H107" s="2" t="s">
        <v>3</v>
      </c>
      <c r="I107" s="15">
        <v>303.12426436599998</v>
      </c>
      <c r="J107" s="13">
        <v>355.40349205000001</v>
      </c>
      <c r="K107" s="12" t="s">
        <v>1428</v>
      </c>
      <c r="L107" s="12">
        <v>57.13</v>
      </c>
      <c r="M107" s="12" t="s">
        <v>1429</v>
      </c>
      <c r="N107" s="12" t="s">
        <v>1430</v>
      </c>
      <c r="O107" s="20">
        <v>9</v>
      </c>
      <c r="P107" s="12">
        <v>5</v>
      </c>
      <c r="Q107" s="15">
        <f t="shared" si="5"/>
        <v>11.062485287319999</v>
      </c>
      <c r="R107" s="15">
        <f t="shared" si="6"/>
        <v>11.062485287319999</v>
      </c>
      <c r="S107" s="15">
        <v>11.062485287319999</v>
      </c>
      <c r="T107" s="3">
        <v>14.63</v>
      </c>
      <c r="U107" s="15">
        <f t="shared" si="7"/>
        <v>8.637491172392</v>
      </c>
      <c r="V107" s="15">
        <f t="shared" si="8"/>
        <v>3.5675147126800013</v>
      </c>
      <c r="W107" s="15">
        <f t="shared" si="9"/>
        <v>5.9925088276080007</v>
      </c>
    </row>
    <row r="108" spans="1:23" ht="15">
      <c r="A108" s="19">
        <v>107</v>
      </c>
      <c r="B108" s="19" t="s">
        <v>125</v>
      </c>
      <c r="C108" s="7" t="s">
        <v>1421</v>
      </c>
      <c r="D108" s="5" t="s">
        <v>1</v>
      </c>
      <c r="E108" s="17" t="s">
        <v>796</v>
      </c>
      <c r="F108" s="17" t="s">
        <v>797</v>
      </c>
      <c r="G108" s="2" t="s">
        <v>2</v>
      </c>
      <c r="H108" s="2" t="s">
        <v>126</v>
      </c>
      <c r="I108" s="15">
        <v>846.10782097699996</v>
      </c>
      <c r="J108" s="13">
        <v>897.142167965</v>
      </c>
      <c r="K108" s="12" t="s">
        <v>1428</v>
      </c>
      <c r="L108" s="12">
        <v>57.13</v>
      </c>
      <c r="M108" s="12" t="s">
        <v>1429</v>
      </c>
      <c r="N108" s="12" t="s">
        <v>1430</v>
      </c>
      <c r="O108" s="20">
        <v>27</v>
      </c>
      <c r="P108" s="12">
        <v>7.13</v>
      </c>
      <c r="Q108" s="15">
        <f t="shared" si="5"/>
        <v>24.052156419539998</v>
      </c>
      <c r="R108" s="15">
        <f t="shared" si="6"/>
        <v>24.052156419539998</v>
      </c>
      <c r="S108" s="15">
        <v>24.052156419539998</v>
      </c>
      <c r="T108" s="3">
        <v>22.25</v>
      </c>
      <c r="U108" s="15">
        <f t="shared" si="7"/>
        <v>17.283293851724</v>
      </c>
      <c r="V108" s="15" t="s">
        <v>1431</v>
      </c>
      <c r="W108" s="15">
        <f t="shared" si="9"/>
        <v>4.9667061482759998</v>
      </c>
    </row>
    <row r="109" spans="1:23" ht="15">
      <c r="A109" s="19">
        <v>108</v>
      </c>
      <c r="B109" s="19" t="s">
        <v>127</v>
      </c>
      <c r="C109" s="7" t="s">
        <v>1421</v>
      </c>
      <c r="D109" s="5" t="s">
        <v>1</v>
      </c>
      <c r="E109" s="17" t="s">
        <v>752</v>
      </c>
      <c r="F109" s="17" t="s">
        <v>798</v>
      </c>
      <c r="G109" s="2" t="s">
        <v>2</v>
      </c>
      <c r="H109" s="2" t="s">
        <v>3</v>
      </c>
      <c r="I109" s="15">
        <v>1374.5348112900001</v>
      </c>
      <c r="J109" s="13">
        <v>1436.90874818</v>
      </c>
      <c r="K109" s="12" t="s">
        <v>1428</v>
      </c>
      <c r="L109" s="12">
        <v>57.13</v>
      </c>
      <c r="M109" s="12" t="s">
        <v>1429</v>
      </c>
      <c r="N109" s="12" t="s">
        <v>1430</v>
      </c>
      <c r="O109" s="20">
        <v>27</v>
      </c>
      <c r="P109" s="12">
        <v>7.13</v>
      </c>
      <c r="Q109" s="15">
        <f t="shared" si="5"/>
        <v>34.620696225800003</v>
      </c>
      <c r="R109" s="15">
        <f t="shared" si="6"/>
        <v>34.620696225800003</v>
      </c>
      <c r="S109" s="15">
        <v>34.620696225800003</v>
      </c>
      <c r="T109" s="3">
        <v>39.31</v>
      </c>
      <c r="U109" s="15">
        <f t="shared" si="7"/>
        <v>23.624417735480002</v>
      </c>
      <c r="V109" s="15">
        <f t="shared" si="8"/>
        <v>4.689303774199999</v>
      </c>
      <c r="W109" s="15">
        <f t="shared" si="9"/>
        <v>15.685582264520001</v>
      </c>
    </row>
    <row r="110" spans="1:23" ht="15">
      <c r="A110" s="19">
        <v>109</v>
      </c>
      <c r="B110" s="19" t="s">
        <v>128</v>
      </c>
      <c r="C110" s="7" t="s">
        <v>1421</v>
      </c>
      <c r="D110" s="5" t="s">
        <v>1</v>
      </c>
      <c r="E110" s="17" t="s">
        <v>730</v>
      </c>
      <c r="F110" s="17" t="s">
        <v>799</v>
      </c>
      <c r="G110" s="2" t="s">
        <v>2</v>
      </c>
      <c r="H110" s="2" t="s">
        <v>3</v>
      </c>
      <c r="I110" s="15">
        <v>1423.63892364</v>
      </c>
      <c r="J110" s="13">
        <v>1478.85799658</v>
      </c>
      <c r="K110" s="12" t="s">
        <v>1428</v>
      </c>
      <c r="L110" s="12">
        <v>57.13</v>
      </c>
      <c r="M110" s="12" t="s">
        <v>1429</v>
      </c>
      <c r="N110" s="12" t="s">
        <v>1430</v>
      </c>
      <c r="O110" s="20">
        <v>27</v>
      </c>
      <c r="P110" s="12">
        <v>7.13</v>
      </c>
      <c r="Q110" s="15">
        <f t="shared" si="5"/>
        <v>35.602778472800004</v>
      </c>
      <c r="R110" s="15">
        <f t="shared" si="6"/>
        <v>35.602778472800004</v>
      </c>
      <c r="S110" s="15">
        <v>35.602778472800004</v>
      </c>
      <c r="T110" s="3">
        <v>37.79</v>
      </c>
      <c r="U110" s="15">
        <f t="shared" si="7"/>
        <v>24.213667083680001</v>
      </c>
      <c r="V110" s="15">
        <f t="shared" si="8"/>
        <v>2.1872215271999949</v>
      </c>
      <c r="W110" s="15">
        <f t="shared" si="9"/>
        <v>13.576332916319998</v>
      </c>
    </row>
    <row r="111" spans="1:23" ht="15">
      <c r="A111" s="19">
        <v>110</v>
      </c>
      <c r="B111" s="19" t="s">
        <v>129</v>
      </c>
      <c r="C111" s="7" t="s">
        <v>1421</v>
      </c>
      <c r="D111" s="5" t="s">
        <v>1</v>
      </c>
      <c r="E111" s="17" t="s">
        <v>647</v>
      </c>
      <c r="F111" s="17" t="s">
        <v>800</v>
      </c>
      <c r="G111" s="2" t="s">
        <v>2</v>
      </c>
      <c r="H111" s="2" t="s">
        <v>3</v>
      </c>
      <c r="I111" s="15">
        <v>1438.91940752</v>
      </c>
      <c r="J111" s="13">
        <v>1500.9903864600001</v>
      </c>
      <c r="K111" s="12" t="s">
        <v>1428</v>
      </c>
      <c r="L111" s="12">
        <v>57.13</v>
      </c>
      <c r="M111" s="12" t="s">
        <v>1429</v>
      </c>
      <c r="N111" s="12" t="s">
        <v>1430</v>
      </c>
      <c r="O111" s="20">
        <v>27</v>
      </c>
      <c r="P111" s="12">
        <v>7.13</v>
      </c>
      <c r="Q111" s="15">
        <f t="shared" si="5"/>
        <v>35.9083881504</v>
      </c>
      <c r="R111" s="15">
        <f t="shared" si="6"/>
        <v>35.9083881504</v>
      </c>
      <c r="S111" s="15">
        <v>35.9083881504</v>
      </c>
      <c r="T111" s="3">
        <v>43.58</v>
      </c>
      <c r="U111" s="15">
        <f t="shared" si="7"/>
        <v>24.397032890239998</v>
      </c>
      <c r="V111" s="15">
        <f t="shared" si="8"/>
        <v>7.6716118495999979</v>
      </c>
      <c r="W111" s="15">
        <f t="shared" si="9"/>
        <v>19.18296710976</v>
      </c>
    </row>
    <row r="112" spans="1:23" ht="15">
      <c r="A112" s="19">
        <v>111</v>
      </c>
      <c r="B112" s="19" t="s">
        <v>130</v>
      </c>
      <c r="C112" s="7" t="s">
        <v>1421</v>
      </c>
      <c r="D112" s="5" t="s">
        <v>1</v>
      </c>
      <c r="E112" s="17" t="s">
        <v>786</v>
      </c>
      <c r="F112" s="17" t="s">
        <v>801</v>
      </c>
      <c r="G112" s="2" t="s">
        <v>2</v>
      </c>
      <c r="H112" s="2" t="s">
        <v>131</v>
      </c>
      <c r="I112" s="15">
        <v>458.52919253800002</v>
      </c>
      <c r="J112" s="13">
        <v>522.95372508299999</v>
      </c>
      <c r="K112" s="12" t="s">
        <v>1428</v>
      </c>
      <c r="L112" s="12">
        <v>57.13</v>
      </c>
      <c r="M112" s="12" t="s">
        <v>1429</v>
      </c>
      <c r="N112" s="12" t="s">
        <v>1430</v>
      </c>
      <c r="O112" s="20">
        <v>27</v>
      </c>
      <c r="P112" s="12">
        <v>7.13</v>
      </c>
      <c r="Q112" s="15">
        <f t="shared" si="5"/>
        <v>16.300583850759999</v>
      </c>
      <c r="R112" s="15">
        <f t="shared" si="6"/>
        <v>16.300583850759999</v>
      </c>
      <c r="S112" s="15">
        <v>16.300583850759999</v>
      </c>
      <c r="T112" s="3">
        <v>22.86</v>
      </c>
      <c r="U112" s="15">
        <f t="shared" si="7"/>
        <v>12.632350310456001</v>
      </c>
      <c r="V112" s="15">
        <f t="shared" si="8"/>
        <v>6.5594161492400005</v>
      </c>
      <c r="W112" s="15">
        <f t="shared" si="9"/>
        <v>10.227649689543998</v>
      </c>
    </row>
    <row r="113" spans="1:23" ht="15">
      <c r="A113" s="19">
        <v>112</v>
      </c>
      <c r="B113" s="19" t="s">
        <v>132</v>
      </c>
      <c r="C113" s="7" t="s">
        <v>1421</v>
      </c>
      <c r="D113" s="5" t="s">
        <v>1</v>
      </c>
      <c r="E113" s="17" t="s">
        <v>802</v>
      </c>
      <c r="F113" s="17" t="s">
        <v>803</v>
      </c>
      <c r="G113" s="2" t="s">
        <v>2</v>
      </c>
      <c r="H113" s="2" t="s">
        <v>3</v>
      </c>
      <c r="I113" s="15">
        <v>1998.65124418</v>
      </c>
      <c r="J113" s="13">
        <v>2064.07227276</v>
      </c>
      <c r="K113" s="12" t="s">
        <v>1428</v>
      </c>
      <c r="L113" s="12">
        <v>57.13</v>
      </c>
      <c r="M113" s="12" t="s">
        <v>1429</v>
      </c>
      <c r="N113" s="12" t="s">
        <v>1430</v>
      </c>
      <c r="O113" s="20">
        <v>27</v>
      </c>
      <c r="P113" s="12">
        <v>7.13</v>
      </c>
      <c r="Q113" s="15">
        <f t="shared" si="5"/>
        <v>47.103024883600007</v>
      </c>
      <c r="R113" s="15">
        <f t="shared" si="6"/>
        <v>47.103024883600007</v>
      </c>
      <c r="S113" s="15">
        <v>47.103024883600007</v>
      </c>
      <c r="T113" s="3">
        <v>47.24</v>
      </c>
      <c r="U113" s="15">
        <f t="shared" si="7"/>
        <v>31.11381493016</v>
      </c>
      <c r="V113" s="15">
        <f t="shared" si="8"/>
        <v>0.13697511639999504</v>
      </c>
      <c r="W113" s="15">
        <f t="shared" si="9"/>
        <v>16.126185069840002</v>
      </c>
    </row>
    <row r="114" spans="1:23" ht="15">
      <c r="A114" s="19">
        <v>113</v>
      </c>
      <c r="B114" s="19" t="s">
        <v>133</v>
      </c>
      <c r="C114" s="7" t="s">
        <v>1421</v>
      </c>
      <c r="D114" s="5" t="s">
        <v>1</v>
      </c>
      <c r="E114" s="17" t="s">
        <v>757</v>
      </c>
      <c r="F114" s="17" t="s">
        <v>804</v>
      </c>
      <c r="G114" s="2" t="s">
        <v>2</v>
      </c>
      <c r="H114" s="2" t="s">
        <v>3</v>
      </c>
      <c r="I114" s="15">
        <v>2527.76388099</v>
      </c>
      <c r="J114" s="13">
        <v>2592.3250909100002</v>
      </c>
      <c r="K114" s="12" t="s">
        <v>1428</v>
      </c>
      <c r="L114" s="12">
        <v>57.13</v>
      </c>
      <c r="M114" s="12" t="s">
        <v>1429</v>
      </c>
      <c r="N114" s="12" t="s">
        <v>1430</v>
      </c>
      <c r="O114" s="20">
        <v>27</v>
      </c>
      <c r="P114" s="12">
        <v>7.13</v>
      </c>
      <c r="Q114" s="15">
        <f t="shared" si="5"/>
        <v>57.685277619800004</v>
      </c>
      <c r="R114" s="15">
        <f t="shared" si="6"/>
        <v>57.685277619800004</v>
      </c>
      <c r="S114" s="12">
        <v>57.13</v>
      </c>
      <c r="T114" s="3">
        <v>60.04</v>
      </c>
      <c r="U114" s="15">
        <f t="shared" si="7"/>
        <v>37.463166571880002</v>
      </c>
      <c r="V114" s="15">
        <f t="shared" si="8"/>
        <v>2.9099999999999966</v>
      </c>
      <c r="W114" s="15">
        <f t="shared" si="9"/>
        <v>22.576833428119997</v>
      </c>
    </row>
    <row r="115" spans="1:23" ht="15">
      <c r="A115" s="19">
        <v>114</v>
      </c>
      <c r="B115" s="19" t="s">
        <v>134</v>
      </c>
      <c r="C115" s="7" t="s">
        <v>1421</v>
      </c>
      <c r="D115" s="5" t="s">
        <v>1</v>
      </c>
      <c r="E115" s="17" t="s">
        <v>805</v>
      </c>
      <c r="F115" s="17" t="s">
        <v>806</v>
      </c>
      <c r="G115" s="2" t="s">
        <v>2</v>
      </c>
      <c r="H115" s="2" t="s">
        <v>3</v>
      </c>
      <c r="I115" s="15">
        <v>3174.92742021</v>
      </c>
      <c r="J115" s="13">
        <v>3250.5205205100001</v>
      </c>
      <c r="K115" s="12" t="s">
        <v>1428</v>
      </c>
      <c r="L115" s="12">
        <v>57.13</v>
      </c>
      <c r="M115" s="12" t="s">
        <v>1429</v>
      </c>
      <c r="N115" s="12" t="s">
        <v>1430</v>
      </c>
      <c r="O115" s="20">
        <v>27</v>
      </c>
      <c r="P115" s="12">
        <v>7.13</v>
      </c>
      <c r="Q115" s="15">
        <f>60+174.927*2.5%+P115</f>
        <v>71.503174999999999</v>
      </c>
      <c r="R115" s="15">
        <f t="shared" si="6"/>
        <v>70.628548404200004</v>
      </c>
      <c r="S115" s="12">
        <v>57.13</v>
      </c>
      <c r="T115" s="3">
        <v>61.56</v>
      </c>
      <c r="U115" s="15">
        <f t="shared" si="7"/>
        <v>45.22912904252</v>
      </c>
      <c r="V115" s="15">
        <f t="shared" si="8"/>
        <v>4.43</v>
      </c>
      <c r="W115" s="15">
        <f t="shared" si="9"/>
        <v>16.330870957480002</v>
      </c>
    </row>
    <row r="116" spans="1:23" ht="15">
      <c r="A116" s="19">
        <v>115</v>
      </c>
      <c r="B116" s="19" t="s">
        <v>135</v>
      </c>
      <c r="C116" s="7" t="s">
        <v>1421</v>
      </c>
      <c r="D116" s="5" t="s">
        <v>1</v>
      </c>
      <c r="E116" s="17" t="s">
        <v>807</v>
      </c>
      <c r="F116" s="17" t="s">
        <v>808</v>
      </c>
      <c r="G116" s="2" t="s">
        <v>2</v>
      </c>
      <c r="H116" s="2" t="s">
        <v>3</v>
      </c>
      <c r="I116" s="15">
        <v>3241.8604909300002</v>
      </c>
      <c r="J116" s="13">
        <v>3308.4149338799998</v>
      </c>
      <c r="K116" s="12" t="s">
        <v>1428</v>
      </c>
      <c r="L116" s="12">
        <v>57.13</v>
      </c>
      <c r="M116" s="12" t="s">
        <v>1429</v>
      </c>
      <c r="N116" s="12" t="s">
        <v>1430</v>
      </c>
      <c r="O116" s="20">
        <v>27</v>
      </c>
      <c r="P116" s="12">
        <v>7.13</v>
      </c>
      <c r="Q116" s="15">
        <f>60+241.86*2.5%+P116</f>
        <v>73.17649999999999</v>
      </c>
      <c r="R116" s="15">
        <f t="shared" si="6"/>
        <v>71.967209818599997</v>
      </c>
      <c r="S116" s="12">
        <v>57.13</v>
      </c>
      <c r="T116" s="3">
        <v>67.05</v>
      </c>
      <c r="U116" s="15">
        <f t="shared" si="7"/>
        <v>46.032325891160006</v>
      </c>
      <c r="V116" s="15">
        <f t="shared" si="8"/>
        <v>9.9199999999999946</v>
      </c>
      <c r="W116" s="15">
        <f t="shared" si="9"/>
        <v>21.017674108839991</v>
      </c>
    </row>
    <row r="117" spans="1:23" ht="15">
      <c r="A117" s="19">
        <v>116</v>
      </c>
      <c r="B117" s="19" t="s">
        <v>136</v>
      </c>
      <c r="C117" s="7" t="s">
        <v>1421</v>
      </c>
      <c r="D117" s="5" t="s">
        <v>11</v>
      </c>
      <c r="E117" s="17" t="s">
        <v>809</v>
      </c>
      <c r="F117" s="17" t="s">
        <v>810</v>
      </c>
      <c r="G117" s="2" t="s">
        <v>2</v>
      </c>
      <c r="H117" s="2" t="s">
        <v>137</v>
      </c>
      <c r="I117" s="15">
        <v>3578.7928486199999</v>
      </c>
      <c r="J117" s="13">
        <v>3653.6960864299999</v>
      </c>
      <c r="K117" s="12" t="s">
        <v>1428</v>
      </c>
      <c r="L117" s="12">
        <v>57.13</v>
      </c>
      <c r="M117" s="12" t="s">
        <v>1429</v>
      </c>
      <c r="N117" s="12" t="s">
        <v>1430</v>
      </c>
      <c r="O117" s="20">
        <v>27</v>
      </c>
      <c r="P117" s="12">
        <v>7.13</v>
      </c>
      <c r="Q117" s="15">
        <f>60+578.793*2.5%+P117</f>
        <v>81.599824999999996</v>
      </c>
      <c r="R117" s="15">
        <f t="shared" si="6"/>
        <v>78.705856972399999</v>
      </c>
      <c r="S117" s="12">
        <v>57.13</v>
      </c>
      <c r="T117" s="3">
        <v>62.48</v>
      </c>
      <c r="U117" s="15">
        <f t="shared" si="7"/>
        <v>50.075514183439999</v>
      </c>
      <c r="V117" s="15">
        <f t="shared" si="8"/>
        <v>5.3499999999999943</v>
      </c>
      <c r="W117" s="15">
        <f t="shared" si="9"/>
        <v>12.404485816559998</v>
      </c>
    </row>
    <row r="118" spans="1:23" ht="15">
      <c r="A118" s="19">
        <v>117</v>
      </c>
      <c r="B118" s="19" t="s">
        <v>138</v>
      </c>
      <c r="C118" s="7" t="s">
        <v>1421</v>
      </c>
      <c r="D118" s="5" t="s">
        <v>11</v>
      </c>
      <c r="E118" s="17" t="s">
        <v>811</v>
      </c>
      <c r="F118" s="17" t="s">
        <v>812</v>
      </c>
      <c r="G118" s="2" t="s">
        <v>2</v>
      </c>
      <c r="H118" s="2" t="s">
        <v>139</v>
      </c>
      <c r="I118" s="15">
        <v>3614.94541665</v>
      </c>
      <c r="J118" s="13">
        <v>3684.8644286899998</v>
      </c>
      <c r="K118" s="12" t="s">
        <v>1428</v>
      </c>
      <c r="L118" s="12">
        <v>57.13</v>
      </c>
      <c r="M118" s="12" t="s">
        <v>1429</v>
      </c>
      <c r="N118" s="12" t="s">
        <v>1430</v>
      </c>
      <c r="O118" s="20">
        <v>27</v>
      </c>
      <c r="P118" s="12">
        <v>7.13</v>
      </c>
      <c r="Q118" s="15">
        <f>60+614.945*2.5%+P118</f>
        <v>82.503625</v>
      </c>
      <c r="R118" s="15">
        <f t="shared" si="6"/>
        <v>79.428908332999995</v>
      </c>
      <c r="S118" s="12">
        <v>57.13</v>
      </c>
      <c r="T118" s="3">
        <v>64.31</v>
      </c>
      <c r="U118" s="15">
        <f t="shared" si="7"/>
        <v>50.5093449998</v>
      </c>
      <c r="V118" s="15">
        <f t="shared" si="8"/>
        <v>7.18</v>
      </c>
      <c r="W118" s="15">
        <f t="shared" si="9"/>
        <v>13.800655000200003</v>
      </c>
    </row>
    <row r="119" spans="1:23" ht="15">
      <c r="A119" s="19">
        <v>118</v>
      </c>
      <c r="B119" s="19" t="s">
        <v>140</v>
      </c>
      <c r="C119" s="7" t="s">
        <v>1421</v>
      </c>
      <c r="D119" s="5" t="s">
        <v>11</v>
      </c>
      <c r="E119" s="17" t="s">
        <v>749</v>
      </c>
      <c r="F119" s="17" t="s">
        <v>813</v>
      </c>
      <c r="G119" s="2" t="s">
        <v>2</v>
      </c>
      <c r="H119" s="2" t="s">
        <v>141</v>
      </c>
      <c r="I119" s="15">
        <v>345.85164997800001</v>
      </c>
      <c r="J119" s="13">
        <v>394.49853647999998</v>
      </c>
      <c r="K119" s="12" t="s">
        <v>1428</v>
      </c>
      <c r="L119" s="12">
        <v>57.13</v>
      </c>
      <c r="M119" s="12" t="s">
        <v>1429</v>
      </c>
      <c r="N119" s="12" t="s">
        <v>1430</v>
      </c>
      <c r="O119" s="20">
        <v>27</v>
      </c>
      <c r="P119" s="12">
        <v>7.13</v>
      </c>
      <c r="Q119" s="15">
        <f t="shared" ref="Q119:Q182" si="10">I119*2%+P119</f>
        <v>14.047032999559999</v>
      </c>
      <c r="R119" s="15">
        <f t="shared" si="6"/>
        <v>14.047032999559999</v>
      </c>
      <c r="S119" s="15">
        <v>14.047032999559999</v>
      </c>
      <c r="T119" s="3">
        <v>19.5</v>
      </c>
      <c r="U119" s="15">
        <f t="shared" si="7"/>
        <v>11.280219799735999</v>
      </c>
      <c r="V119" s="15">
        <f t="shared" si="8"/>
        <v>5.452967000440001</v>
      </c>
      <c r="W119" s="15">
        <f t="shared" si="9"/>
        <v>8.219780200264001</v>
      </c>
    </row>
    <row r="120" spans="1:23" ht="15">
      <c r="A120" s="19">
        <v>119</v>
      </c>
      <c r="B120" s="19" t="s">
        <v>142</v>
      </c>
      <c r="C120" s="7" t="s">
        <v>1421</v>
      </c>
      <c r="D120" s="5" t="s">
        <v>1</v>
      </c>
      <c r="E120" s="17" t="s">
        <v>814</v>
      </c>
      <c r="F120" s="17" t="s">
        <v>815</v>
      </c>
      <c r="G120" s="2" t="s">
        <v>2</v>
      </c>
      <c r="H120" s="2" t="s">
        <v>91</v>
      </c>
      <c r="I120" s="15">
        <v>326.11619567600002</v>
      </c>
      <c r="J120" s="13">
        <v>398.33770645599998</v>
      </c>
      <c r="K120" s="12" t="s">
        <v>1428</v>
      </c>
      <c r="L120" s="12">
        <v>57.13</v>
      </c>
      <c r="M120" s="12" t="s">
        <v>1429</v>
      </c>
      <c r="N120" s="12" t="s">
        <v>1430</v>
      </c>
      <c r="O120" s="20">
        <v>27</v>
      </c>
      <c r="P120" s="12">
        <v>7.13</v>
      </c>
      <c r="Q120" s="15">
        <f t="shared" si="10"/>
        <v>13.65232391352</v>
      </c>
      <c r="R120" s="15">
        <f t="shared" si="6"/>
        <v>13.65232391352</v>
      </c>
      <c r="S120" s="15">
        <v>13.65232391352</v>
      </c>
      <c r="T120" s="3">
        <v>19.5</v>
      </c>
      <c r="U120" s="15">
        <f t="shared" si="7"/>
        <v>11.043394348112001</v>
      </c>
      <c r="V120" s="15">
        <f t="shared" si="8"/>
        <v>5.8476760864799999</v>
      </c>
      <c r="W120" s="15">
        <f t="shared" si="9"/>
        <v>8.4566056518879993</v>
      </c>
    </row>
    <row r="121" spans="1:23" ht="15">
      <c r="A121" s="19">
        <v>120</v>
      </c>
      <c r="B121" s="19" t="s">
        <v>143</v>
      </c>
      <c r="C121" s="7" t="s">
        <v>1421</v>
      </c>
      <c r="D121" s="5" t="s">
        <v>1</v>
      </c>
      <c r="E121" s="17" t="s">
        <v>816</v>
      </c>
      <c r="F121" s="17" t="s">
        <v>817</v>
      </c>
      <c r="G121" s="2" t="s">
        <v>2</v>
      </c>
      <c r="H121" s="2" t="s">
        <v>91</v>
      </c>
      <c r="I121" s="15">
        <v>1000.81612668</v>
      </c>
      <c r="J121" s="13">
        <v>1079.2425425599999</v>
      </c>
      <c r="K121" s="12" t="s">
        <v>1428</v>
      </c>
      <c r="L121" s="12">
        <v>57.13</v>
      </c>
      <c r="M121" s="12" t="s">
        <v>1429</v>
      </c>
      <c r="N121" s="12" t="s">
        <v>1430</v>
      </c>
      <c r="O121" s="20">
        <v>27</v>
      </c>
      <c r="P121" s="12">
        <v>7.13</v>
      </c>
      <c r="Q121" s="15">
        <f t="shared" si="10"/>
        <v>27.146322533599999</v>
      </c>
      <c r="R121" s="15">
        <f t="shared" si="6"/>
        <v>27.146322533599999</v>
      </c>
      <c r="S121" s="15">
        <v>27.146322533599999</v>
      </c>
      <c r="T121" s="3">
        <v>44.8</v>
      </c>
      <c r="U121" s="15">
        <f t="shared" si="7"/>
        <v>19.139793520160001</v>
      </c>
      <c r="V121" s="15">
        <f t="shared" si="8"/>
        <v>17.653677466399998</v>
      </c>
      <c r="W121" s="15">
        <f t="shared" si="9"/>
        <v>25.660206479839996</v>
      </c>
    </row>
    <row r="122" spans="1:23" ht="15">
      <c r="A122" s="19">
        <v>121</v>
      </c>
      <c r="B122" s="19" t="s">
        <v>144</v>
      </c>
      <c r="C122" s="7" t="s">
        <v>1421</v>
      </c>
      <c r="D122" s="5" t="s">
        <v>1</v>
      </c>
      <c r="E122" s="17" t="s">
        <v>687</v>
      </c>
      <c r="F122" s="17" t="s">
        <v>818</v>
      </c>
      <c r="G122" s="2" t="s">
        <v>2</v>
      </c>
      <c r="H122" s="2" t="s">
        <v>3</v>
      </c>
      <c r="I122" s="15">
        <v>3630.8759113199999</v>
      </c>
      <c r="J122" s="13">
        <v>3701.89428632</v>
      </c>
      <c r="K122" s="12" t="s">
        <v>1428</v>
      </c>
      <c r="L122" s="12">
        <v>57.13</v>
      </c>
      <c r="M122" s="12" t="s">
        <v>1429</v>
      </c>
      <c r="N122" s="12" t="s">
        <v>1430</v>
      </c>
      <c r="O122" s="20">
        <v>27</v>
      </c>
      <c r="P122" s="12">
        <v>7.13</v>
      </c>
      <c r="Q122" s="15">
        <f>60+630.876*2.5%+P122</f>
        <v>82.901899999999998</v>
      </c>
      <c r="R122" s="15">
        <f t="shared" si="6"/>
        <v>79.74751822639999</v>
      </c>
      <c r="S122" s="12">
        <v>57.13</v>
      </c>
      <c r="T122" s="3">
        <v>63.39</v>
      </c>
      <c r="U122" s="15">
        <f t="shared" si="7"/>
        <v>50.700510935840001</v>
      </c>
      <c r="V122" s="15">
        <f t="shared" si="8"/>
        <v>6.259999999999998</v>
      </c>
      <c r="W122" s="15">
        <f t="shared" si="9"/>
        <v>12.68948906416</v>
      </c>
    </row>
    <row r="123" spans="1:23" ht="15">
      <c r="A123" s="19">
        <v>122</v>
      </c>
      <c r="B123" s="19" t="s">
        <v>145</v>
      </c>
      <c r="C123" s="7" t="s">
        <v>1421</v>
      </c>
      <c r="D123" s="5" t="s">
        <v>1</v>
      </c>
      <c r="E123" s="17" t="s">
        <v>819</v>
      </c>
      <c r="F123" s="17" t="s">
        <v>820</v>
      </c>
      <c r="G123" s="2" t="s">
        <v>2</v>
      </c>
      <c r="H123" s="2" t="s">
        <v>3</v>
      </c>
      <c r="I123" s="15">
        <v>1760.98720217</v>
      </c>
      <c r="J123" s="13">
        <v>1838.29056188</v>
      </c>
      <c r="K123" s="12" t="s">
        <v>1428</v>
      </c>
      <c r="L123" s="12">
        <v>57.13</v>
      </c>
      <c r="M123" s="12" t="s">
        <v>1429</v>
      </c>
      <c r="N123" s="12" t="s">
        <v>1430</v>
      </c>
      <c r="O123" s="20">
        <v>27</v>
      </c>
      <c r="P123" s="12">
        <v>7.13</v>
      </c>
      <c r="Q123" s="15">
        <f t="shared" si="10"/>
        <v>42.349744043400001</v>
      </c>
      <c r="R123" s="15">
        <f t="shared" si="6"/>
        <v>42.349744043400001</v>
      </c>
      <c r="S123" s="15">
        <v>42.35</v>
      </c>
      <c r="T123" s="3">
        <v>53.03</v>
      </c>
      <c r="U123" s="15">
        <f t="shared" si="7"/>
        <v>28.261846426040002</v>
      </c>
      <c r="V123" s="15">
        <f t="shared" si="8"/>
        <v>10.68</v>
      </c>
      <c r="W123" s="15">
        <f t="shared" si="9"/>
        <v>24.768153573959999</v>
      </c>
    </row>
    <row r="124" spans="1:23" ht="15">
      <c r="A124" s="19">
        <v>123</v>
      </c>
      <c r="B124" s="19" t="s">
        <v>146</v>
      </c>
      <c r="C124" s="7" t="s">
        <v>1421</v>
      </c>
      <c r="D124" s="5" t="s">
        <v>1</v>
      </c>
      <c r="E124" s="17" t="s">
        <v>821</v>
      </c>
      <c r="F124" s="17" t="s">
        <v>818</v>
      </c>
      <c r="G124" s="2" t="s">
        <v>2</v>
      </c>
      <c r="H124" s="2" t="s">
        <v>3</v>
      </c>
      <c r="I124" s="15">
        <v>3642.6099721</v>
      </c>
      <c r="J124" s="13">
        <v>3714.1609180099999</v>
      </c>
      <c r="K124" s="12" t="s">
        <v>1428</v>
      </c>
      <c r="L124" s="12">
        <v>57.13</v>
      </c>
      <c r="M124" s="12" t="s">
        <v>1429</v>
      </c>
      <c r="N124" s="12" t="s">
        <v>1430</v>
      </c>
      <c r="O124" s="20">
        <v>27</v>
      </c>
      <c r="P124" s="12">
        <v>7.13</v>
      </c>
      <c r="Q124" s="15">
        <f>60+642.61*2.5%+P124</f>
        <v>83.195250000000001</v>
      </c>
      <c r="R124" s="15">
        <f t="shared" si="6"/>
        <v>79.982199441999995</v>
      </c>
      <c r="S124" s="12">
        <v>57.13</v>
      </c>
      <c r="T124" s="3">
        <v>68.58</v>
      </c>
      <c r="U124" s="15">
        <f t="shared" si="7"/>
        <v>50.841319665200004</v>
      </c>
      <c r="V124" s="15">
        <f t="shared" si="8"/>
        <v>11.449999999999996</v>
      </c>
      <c r="W124" s="15">
        <f t="shared" si="9"/>
        <v>17.738680334799994</v>
      </c>
    </row>
    <row r="125" spans="1:23" ht="15">
      <c r="A125" s="19">
        <v>124</v>
      </c>
      <c r="B125" s="19" t="s">
        <v>147</v>
      </c>
      <c r="C125" s="7" t="s">
        <v>1421</v>
      </c>
      <c r="D125" s="5" t="s">
        <v>1</v>
      </c>
      <c r="E125" s="17" t="s">
        <v>643</v>
      </c>
      <c r="F125" s="17" t="s">
        <v>822</v>
      </c>
      <c r="G125" s="2" t="s">
        <v>2</v>
      </c>
      <c r="H125" s="2" t="s">
        <v>131</v>
      </c>
      <c r="I125" s="15">
        <v>1399.3062313299999</v>
      </c>
      <c r="J125" s="13">
        <v>1468.4528796699999</v>
      </c>
      <c r="K125" s="12" t="s">
        <v>1428</v>
      </c>
      <c r="L125" s="12">
        <v>57.13</v>
      </c>
      <c r="M125" s="12" t="s">
        <v>1429</v>
      </c>
      <c r="N125" s="12" t="s">
        <v>1430</v>
      </c>
      <c r="O125" s="20">
        <v>27</v>
      </c>
      <c r="P125" s="12">
        <v>7.13</v>
      </c>
      <c r="Q125" s="15">
        <f t="shared" si="10"/>
        <v>35.116124626599998</v>
      </c>
      <c r="R125" s="15">
        <f t="shared" si="6"/>
        <v>35.116124626599998</v>
      </c>
      <c r="S125" s="15">
        <v>35.116124626599998</v>
      </c>
      <c r="T125" s="3">
        <v>51.2</v>
      </c>
      <c r="U125" s="15">
        <f t="shared" si="7"/>
        <v>23.92167477596</v>
      </c>
      <c r="V125" s="15">
        <f t="shared" si="8"/>
        <v>16.083875373400005</v>
      </c>
      <c r="W125" s="15">
        <f t="shared" si="9"/>
        <v>27.278325224040003</v>
      </c>
    </row>
    <row r="126" spans="1:23" ht="15">
      <c r="A126" s="19">
        <v>125</v>
      </c>
      <c r="B126" s="19" t="s">
        <v>148</v>
      </c>
      <c r="C126" s="7" t="s">
        <v>1421</v>
      </c>
      <c r="D126" s="5" t="s">
        <v>1</v>
      </c>
      <c r="E126" s="17" t="s">
        <v>823</v>
      </c>
      <c r="F126" s="17" t="s">
        <v>824</v>
      </c>
      <c r="G126" s="2" t="s">
        <v>2</v>
      </c>
      <c r="H126" s="2" t="s">
        <v>3</v>
      </c>
      <c r="I126" s="15">
        <v>336.65987811700001</v>
      </c>
      <c r="J126" s="13">
        <v>380.73385459500003</v>
      </c>
      <c r="K126" s="12" t="s">
        <v>1428</v>
      </c>
      <c r="L126" s="12">
        <v>57.13</v>
      </c>
      <c r="M126" s="12" t="s">
        <v>1429</v>
      </c>
      <c r="N126" s="12" t="s">
        <v>1430</v>
      </c>
      <c r="O126" s="20">
        <v>27</v>
      </c>
      <c r="P126" s="12">
        <v>7.13</v>
      </c>
      <c r="Q126" s="15">
        <f t="shared" si="10"/>
        <v>13.86319756234</v>
      </c>
      <c r="R126" s="15">
        <f t="shared" si="6"/>
        <v>13.86319756234</v>
      </c>
      <c r="S126" s="15">
        <v>13.86319756234</v>
      </c>
      <c r="T126" s="3">
        <v>18.59</v>
      </c>
      <c r="U126" s="15">
        <f t="shared" si="7"/>
        <v>11.169918537404001</v>
      </c>
      <c r="V126" s="15">
        <f t="shared" si="8"/>
        <v>4.72680243766</v>
      </c>
      <c r="W126" s="15">
        <f t="shared" si="9"/>
        <v>7.4200814625959985</v>
      </c>
    </row>
    <row r="127" spans="1:23" ht="15">
      <c r="A127" s="19">
        <v>126</v>
      </c>
      <c r="B127" s="19" t="s">
        <v>149</v>
      </c>
      <c r="C127" s="7" t="s">
        <v>1421</v>
      </c>
      <c r="D127" s="5" t="s">
        <v>1</v>
      </c>
      <c r="E127" s="17" t="s">
        <v>732</v>
      </c>
      <c r="F127" s="17" t="s">
        <v>825</v>
      </c>
      <c r="G127" s="2" t="s">
        <v>2</v>
      </c>
      <c r="H127" s="2" t="s">
        <v>3</v>
      </c>
      <c r="I127" s="15">
        <v>380.22375952200002</v>
      </c>
      <c r="J127" s="13">
        <v>427.60538582800001</v>
      </c>
      <c r="K127" s="12" t="s">
        <v>1428</v>
      </c>
      <c r="L127" s="12">
        <v>57.13</v>
      </c>
      <c r="M127" s="12" t="s">
        <v>1429</v>
      </c>
      <c r="N127" s="12" t="s">
        <v>1430</v>
      </c>
      <c r="O127" s="20">
        <v>27</v>
      </c>
      <c r="P127" s="12">
        <v>7.13</v>
      </c>
      <c r="Q127" s="15">
        <f t="shared" si="10"/>
        <v>14.734475190440001</v>
      </c>
      <c r="R127" s="15">
        <f t="shared" si="6"/>
        <v>14.734475190440001</v>
      </c>
      <c r="S127" s="15">
        <v>14.734475190440001</v>
      </c>
      <c r="T127" s="3">
        <v>19.2</v>
      </c>
      <c r="U127" s="15">
        <f t="shared" si="7"/>
        <v>11.692685114264</v>
      </c>
      <c r="V127" s="15">
        <f t="shared" si="8"/>
        <v>4.465524809559998</v>
      </c>
      <c r="W127" s="15">
        <f t="shared" si="9"/>
        <v>7.5073148857359993</v>
      </c>
    </row>
    <row r="128" spans="1:23" ht="15">
      <c r="A128" s="19">
        <v>127</v>
      </c>
      <c r="B128" s="19" t="s">
        <v>150</v>
      </c>
      <c r="C128" s="7" t="s">
        <v>1421</v>
      </c>
      <c r="D128" s="5" t="s">
        <v>1</v>
      </c>
      <c r="E128" s="17" t="s">
        <v>826</v>
      </c>
      <c r="F128" s="17" t="s">
        <v>827</v>
      </c>
      <c r="G128" s="2" t="s">
        <v>2</v>
      </c>
      <c r="H128" s="2" t="s">
        <v>3</v>
      </c>
      <c r="I128" s="15">
        <v>408.08091664900002</v>
      </c>
      <c r="J128" s="13">
        <v>460.66975403200001</v>
      </c>
      <c r="K128" s="12" t="s">
        <v>1428</v>
      </c>
      <c r="L128" s="12">
        <v>57.13</v>
      </c>
      <c r="M128" s="12" t="s">
        <v>1429</v>
      </c>
      <c r="N128" s="12" t="s">
        <v>1430</v>
      </c>
      <c r="O128" s="20">
        <v>27</v>
      </c>
      <c r="P128" s="12">
        <v>7.13</v>
      </c>
      <c r="Q128" s="15">
        <f t="shared" si="10"/>
        <v>15.291618332980001</v>
      </c>
      <c r="R128" s="15">
        <f t="shared" si="6"/>
        <v>15.291618332980001</v>
      </c>
      <c r="S128" s="15">
        <v>15.291618332980001</v>
      </c>
      <c r="T128" s="3">
        <v>19.2</v>
      </c>
      <c r="U128" s="15">
        <f t="shared" si="7"/>
        <v>12.026970999788</v>
      </c>
      <c r="V128" s="15">
        <f t="shared" si="8"/>
        <v>3.9083816670199987</v>
      </c>
      <c r="W128" s="15">
        <f t="shared" si="9"/>
        <v>7.173029000211999</v>
      </c>
    </row>
    <row r="129" spans="1:23" ht="15">
      <c r="A129" s="19">
        <v>128</v>
      </c>
      <c r="B129" s="19" t="s">
        <v>151</v>
      </c>
      <c r="C129" s="7" t="s">
        <v>1421</v>
      </c>
      <c r="D129" s="5" t="s">
        <v>11</v>
      </c>
      <c r="E129" s="17" t="s">
        <v>828</v>
      </c>
      <c r="F129" s="17" t="s">
        <v>829</v>
      </c>
      <c r="G129" s="2" t="s">
        <v>2</v>
      </c>
      <c r="H129" s="2" t="s">
        <v>141</v>
      </c>
      <c r="I129" s="15">
        <v>453.54574871199998</v>
      </c>
      <c r="J129" s="13">
        <v>511.695096116</v>
      </c>
      <c r="K129" s="12" t="s">
        <v>1428</v>
      </c>
      <c r="L129" s="12">
        <v>57.13</v>
      </c>
      <c r="M129" s="12" t="s">
        <v>1429</v>
      </c>
      <c r="N129" s="12" t="s">
        <v>1430</v>
      </c>
      <c r="O129" s="20">
        <v>27</v>
      </c>
      <c r="P129" s="12">
        <v>7.13</v>
      </c>
      <c r="Q129" s="15">
        <f t="shared" si="10"/>
        <v>16.20091497424</v>
      </c>
      <c r="R129" s="15">
        <f t="shared" si="6"/>
        <v>16.20091497424</v>
      </c>
      <c r="S129" s="15">
        <v>16.20091497424</v>
      </c>
      <c r="T129" s="3">
        <v>20.11</v>
      </c>
      <c r="U129" s="15">
        <f t="shared" si="7"/>
        <v>12.572548984543999</v>
      </c>
      <c r="V129" s="15">
        <f t="shared" si="8"/>
        <v>3.9090850257599996</v>
      </c>
      <c r="W129" s="15">
        <f t="shared" si="9"/>
        <v>7.5374510154559999</v>
      </c>
    </row>
    <row r="130" spans="1:23" ht="15">
      <c r="A130" s="19">
        <v>129</v>
      </c>
      <c r="B130" s="19" t="s">
        <v>152</v>
      </c>
      <c r="C130" s="7" t="s">
        <v>1421</v>
      </c>
      <c r="D130" s="5" t="s">
        <v>1</v>
      </c>
      <c r="E130" s="17" t="s">
        <v>828</v>
      </c>
      <c r="F130" s="17" t="s">
        <v>830</v>
      </c>
      <c r="G130" s="2" t="s">
        <v>2</v>
      </c>
      <c r="H130" s="2" t="s">
        <v>3</v>
      </c>
      <c r="I130" s="15">
        <v>490.98865116600001</v>
      </c>
      <c r="J130" s="13">
        <v>549.46567660100004</v>
      </c>
      <c r="K130" s="12" t="s">
        <v>1428</v>
      </c>
      <c r="L130" s="12">
        <v>57.13</v>
      </c>
      <c r="M130" s="12" t="s">
        <v>1429</v>
      </c>
      <c r="N130" s="12" t="s">
        <v>1430</v>
      </c>
      <c r="O130" s="20">
        <v>27</v>
      </c>
      <c r="P130" s="12">
        <v>7.13</v>
      </c>
      <c r="Q130" s="15">
        <f t="shared" si="10"/>
        <v>16.949773023319999</v>
      </c>
      <c r="R130" s="15">
        <f t="shared" si="6"/>
        <v>16.949773023319999</v>
      </c>
      <c r="S130" s="15">
        <v>16.949773023319999</v>
      </c>
      <c r="T130" s="3">
        <v>20.72</v>
      </c>
      <c r="U130" s="15">
        <f t="shared" si="7"/>
        <v>13.021863813991999</v>
      </c>
      <c r="V130" s="15">
        <f t="shared" si="8"/>
        <v>3.7702269766800001</v>
      </c>
      <c r="W130" s="15">
        <f t="shared" si="9"/>
        <v>7.698136186008</v>
      </c>
    </row>
    <row r="131" spans="1:23" ht="15">
      <c r="A131" s="19">
        <v>130</v>
      </c>
      <c r="B131" s="19" t="s">
        <v>153</v>
      </c>
      <c r="C131" s="7" t="s">
        <v>1421</v>
      </c>
      <c r="D131" s="5" t="s">
        <v>1</v>
      </c>
      <c r="E131" s="17" t="s">
        <v>647</v>
      </c>
      <c r="F131" s="17" t="s">
        <v>831</v>
      </c>
      <c r="G131" s="2" t="s">
        <v>2</v>
      </c>
      <c r="H131" s="2" t="s">
        <v>3</v>
      </c>
      <c r="I131" s="15">
        <v>520.97839699600001</v>
      </c>
      <c r="J131" s="13">
        <v>582.813393002</v>
      </c>
      <c r="K131" s="12" t="s">
        <v>1428</v>
      </c>
      <c r="L131" s="12">
        <v>57.13</v>
      </c>
      <c r="M131" s="12" t="s">
        <v>1429</v>
      </c>
      <c r="N131" s="12" t="s">
        <v>1430</v>
      </c>
      <c r="O131" s="20">
        <v>27</v>
      </c>
      <c r="P131" s="12">
        <v>7.13</v>
      </c>
      <c r="Q131" s="15">
        <f t="shared" si="10"/>
        <v>17.549567939919999</v>
      </c>
      <c r="R131" s="15">
        <f t="shared" ref="R131:R194" si="11">I131*2%+P131</f>
        <v>17.549567939919999</v>
      </c>
      <c r="S131" s="15">
        <v>17.549567939919999</v>
      </c>
      <c r="T131" s="3">
        <v>21.64</v>
      </c>
      <c r="U131" s="15">
        <f t="shared" ref="U131:U194" si="12">I131*0.012+P131</f>
        <v>13.381740763951999</v>
      </c>
      <c r="V131" s="15">
        <f t="shared" ref="V131:V194" si="13">T131-S131</f>
        <v>4.0904320600800013</v>
      </c>
      <c r="W131" s="15">
        <f t="shared" ref="W131:W194" si="14">T131-U131</f>
        <v>8.2582592360480014</v>
      </c>
    </row>
    <row r="132" spans="1:23" ht="15">
      <c r="A132" s="19">
        <v>131</v>
      </c>
      <c r="B132" s="19" t="s">
        <v>154</v>
      </c>
      <c r="C132" s="7" t="s">
        <v>1421</v>
      </c>
      <c r="D132" s="5" t="s">
        <v>11</v>
      </c>
      <c r="E132" s="17" t="s">
        <v>749</v>
      </c>
      <c r="F132" s="17" t="s">
        <v>832</v>
      </c>
      <c r="G132" s="2" t="s">
        <v>2</v>
      </c>
      <c r="H132" s="2" t="s">
        <v>155</v>
      </c>
      <c r="I132" s="15">
        <v>428.18429954200002</v>
      </c>
      <c r="J132" s="13">
        <v>478.72682646999999</v>
      </c>
      <c r="K132" s="12" t="s">
        <v>1428</v>
      </c>
      <c r="L132" s="12">
        <v>57.13</v>
      </c>
      <c r="M132" s="12" t="s">
        <v>1429</v>
      </c>
      <c r="N132" s="12" t="s">
        <v>1430</v>
      </c>
      <c r="O132" s="20">
        <v>27</v>
      </c>
      <c r="P132" s="12">
        <v>7.13</v>
      </c>
      <c r="Q132" s="15">
        <f t="shared" si="10"/>
        <v>15.693685990839999</v>
      </c>
      <c r="R132" s="15">
        <f t="shared" si="11"/>
        <v>15.693685990839999</v>
      </c>
      <c r="S132" s="15">
        <v>15.693685990839999</v>
      </c>
      <c r="T132" s="3">
        <v>23.16</v>
      </c>
      <c r="U132" s="15">
        <f t="shared" si="12"/>
        <v>12.268211594504001</v>
      </c>
      <c r="V132" s="15">
        <f t="shared" si="13"/>
        <v>7.4663140091600013</v>
      </c>
      <c r="W132" s="15">
        <f t="shared" si="14"/>
        <v>10.891788405495999</v>
      </c>
    </row>
    <row r="133" spans="1:23" ht="15">
      <c r="A133" s="19">
        <v>132</v>
      </c>
      <c r="B133" s="19" t="s">
        <v>156</v>
      </c>
      <c r="C133" s="7" t="s">
        <v>1421</v>
      </c>
      <c r="D133" s="5" t="s">
        <v>11</v>
      </c>
      <c r="E133" s="17" t="s">
        <v>749</v>
      </c>
      <c r="F133" s="17" t="s">
        <v>833</v>
      </c>
      <c r="G133" s="2" t="s">
        <v>2</v>
      </c>
      <c r="H133" s="2" t="s">
        <v>3</v>
      </c>
      <c r="I133" s="15">
        <v>448.194036031</v>
      </c>
      <c r="J133" s="13">
        <v>499.08544500199997</v>
      </c>
      <c r="K133" s="12" t="s">
        <v>1428</v>
      </c>
      <c r="L133" s="12">
        <v>57.13</v>
      </c>
      <c r="M133" s="12" t="s">
        <v>1429</v>
      </c>
      <c r="N133" s="12" t="s">
        <v>1430</v>
      </c>
      <c r="O133" s="20">
        <v>27</v>
      </c>
      <c r="P133" s="12">
        <v>7.13</v>
      </c>
      <c r="Q133" s="15">
        <f t="shared" si="10"/>
        <v>16.09388072062</v>
      </c>
      <c r="R133" s="15">
        <f t="shared" si="11"/>
        <v>16.09388072062</v>
      </c>
      <c r="S133" s="15">
        <v>16.09388072062</v>
      </c>
      <c r="T133" s="3">
        <v>23.46</v>
      </c>
      <c r="U133" s="15">
        <f t="shared" si="12"/>
        <v>12.508328432372</v>
      </c>
      <c r="V133" s="15">
        <f t="shared" si="13"/>
        <v>7.3661192793800012</v>
      </c>
      <c r="W133" s="15">
        <f t="shared" si="14"/>
        <v>10.951671567628001</v>
      </c>
    </row>
    <row r="134" spans="1:23" ht="15">
      <c r="A134" s="19">
        <v>133</v>
      </c>
      <c r="B134" s="19" t="s">
        <v>157</v>
      </c>
      <c r="C134" s="7" t="s">
        <v>1421</v>
      </c>
      <c r="D134" s="5" t="s">
        <v>11</v>
      </c>
      <c r="E134" s="17" t="s">
        <v>665</v>
      </c>
      <c r="F134" s="17" t="s">
        <v>834</v>
      </c>
      <c r="G134" s="2" t="s">
        <v>2</v>
      </c>
      <c r="H134" s="2" t="s">
        <v>155</v>
      </c>
      <c r="I134" s="15">
        <v>468.85439589999999</v>
      </c>
      <c r="J134" s="13">
        <v>519.17008290499996</v>
      </c>
      <c r="K134" s="12" t="s">
        <v>1428</v>
      </c>
      <c r="L134" s="12">
        <v>57.13</v>
      </c>
      <c r="M134" s="12" t="s">
        <v>1429</v>
      </c>
      <c r="N134" s="12" t="s">
        <v>1430</v>
      </c>
      <c r="O134" s="20">
        <v>27</v>
      </c>
      <c r="P134" s="12">
        <v>7.13</v>
      </c>
      <c r="Q134" s="15">
        <f t="shared" si="10"/>
        <v>16.507087918</v>
      </c>
      <c r="R134" s="15">
        <f t="shared" si="11"/>
        <v>16.507087918</v>
      </c>
      <c r="S134" s="15">
        <v>16.507087918</v>
      </c>
      <c r="T134" s="3">
        <v>22.86</v>
      </c>
      <c r="U134" s="15">
        <f t="shared" si="12"/>
        <v>12.7562527508</v>
      </c>
      <c r="V134" s="15">
        <f t="shared" si="13"/>
        <v>6.3529120819999996</v>
      </c>
      <c r="W134" s="15">
        <f t="shared" si="14"/>
        <v>10.1037472492</v>
      </c>
    </row>
    <row r="135" spans="1:23" ht="15">
      <c r="A135" s="19">
        <v>134</v>
      </c>
      <c r="B135" s="19" t="s">
        <v>158</v>
      </c>
      <c r="C135" s="7" t="s">
        <v>1421</v>
      </c>
      <c r="D135" s="5" t="s">
        <v>11</v>
      </c>
      <c r="E135" s="17" t="s">
        <v>707</v>
      </c>
      <c r="F135" s="17" t="s">
        <v>835</v>
      </c>
      <c r="G135" s="2" t="s">
        <v>2</v>
      </c>
      <c r="H135" s="2" t="s">
        <v>155</v>
      </c>
      <c r="I135" s="15">
        <v>495.86373108499998</v>
      </c>
      <c r="J135" s="13">
        <v>544.89451143400004</v>
      </c>
      <c r="K135" s="12" t="s">
        <v>1428</v>
      </c>
      <c r="L135" s="12">
        <v>57.13</v>
      </c>
      <c r="M135" s="12" t="s">
        <v>1429</v>
      </c>
      <c r="N135" s="12" t="s">
        <v>1430</v>
      </c>
      <c r="O135" s="20">
        <v>27</v>
      </c>
      <c r="P135" s="12">
        <v>7.13</v>
      </c>
      <c r="Q135" s="15">
        <f t="shared" si="10"/>
        <v>17.047274621700002</v>
      </c>
      <c r="R135" s="15">
        <f t="shared" si="11"/>
        <v>17.047274621700002</v>
      </c>
      <c r="S135" s="15">
        <v>17.047274621700002</v>
      </c>
      <c r="T135" s="3">
        <v>21.64</v>
      </c>
      <c r="U135" s="15">
        <f t="shared" si="12"/>
        <v>13.080364773019999</v>
      </c>
      <c r="V135" s="15">
        <f t="shared" si="13"/>
        <v>4.5927253782999991</v>
      </c>
      <c r="W135" s="15">
        <f t="shared" si="14"/>
        <v>8.5596352269800011</v>
      </c>
    </row>
    <row r="136" spans="1:23" ht="15">
      <c r="A136" s="19">
        <v>135</v>
      </c>
      <c r="B136" s="19" t="s">
        <v>159</v>
      </c>
      <c r="C136" s="7" t="s">
        <v>1421</v>
      </c>
      <c r="D136" s="5" t="s">
        <v>1</v>
      </c>
      <c r="E136" s="17" t="s">
        <v>836</v>
      </c>
      <c r="F136" s="17" t="s">
        <v>837</v>
      </c>
      <c r="G136" s="2" t="s">
        <v>2</v>
      </c>
      <c r="H136" s="2" t="s">
        <v>3</v>
      </c>
      <c r="I136" s="15">
        <v>648.57308281099995</v>
      </c>
      <c r="J136" s="13">
        <v>695.76710048400003</v>
      </c>
      <c r="K136" s="12" t="s">
        <v>1428</v>
      </c>
      <c r="L136" s="12">
        <v>57.13</v>
      </c>
      <c r="M136" s="12" t="s">
        <v>1429</v>
      </c>
      <c r="N136" s="12" t="s">
        <v>1430</v>
      </c>
      <c r="O136" s="20">
        <v>27</v>
      </c>
      <c r="P136" s="12">
        <v>7.13</v>
      </c>
      <c r="Q136" s="15">
        <f t="shared" si="10"/>
        <v>20.10146165622</v>
      </c>
      <c r="R136" s="15">
        <f t="shared" si="11"/>
        <v>20.10146165622</v>
      </c>
      <c r="S136" s="15">
        <v>20.10146165622</v>
      </c>
      <c r="T136" s="3">
        <v>19.809999999999999</v>
      </c>
      <c r="U136" s="15">
        <f t="shared" si="12"/>
        <v>14.912876993731999</v>
      </c>
      <c r="V136" s="15" t="s">
        <v>1431</v>
      </c>
      <c r="W136" s="15">
        <f t="shared" si="14"/>
        <v>4.897123006268</v>
      </c>
    </row>
    <row r="137" spans="1:23" ht="15">
      <c r="A137" s="19">
        <v>136</v>
      </c>
      <c r="B137" s="19" t="s">
        <v>160</v>
      </c>
      <c r="C137" s="7" t="s">
        <v>1421</v>
      </c>
      <c r="D137" s="5" t="s">
        <v>1</v>
      </c>
      <c r="E137" s="17" t="s">
        <v>744</v>
      </c>
      <c r="F137" s="17" t="s">
        <v>838</v>
      </c>
      <c r="G137" s="2" t="s">
        <v>2</v>
      </c>
      <c r="H137" s="2" t="s">
        <v>3</v>
      </c>
      <c r="I137" s="15">
        <v>713.31374397100001</v>
      </c>
      <c r="J137" s="13">
        <v>765.89477761900002</v>
      </c>
      <c r="K137" s="12" t="s">
        <v>1428</v>
      </c>
      <c r="L137" s="12">
        <v>57.13</v>
      </c>
      <c r="M137" s="12" t="s">
        <v>1429</v>
      </c>
      <c r="N137" s="12" t="s">
        <v>1430</v>
      </c>
      <c r="O137" s="20">
        <v>27</v>
      </c>
      <c r="P137" s="12">
        <v>7.13</v>
      </c>
      <c r="Q137" s="15">
        <f t="shared" si="10"/>
        <v>21.396274879420002</v>
      </c>
      <c r="R137" s="15">
        <f t="shared" si="11"/>
        <v>21.396274879420002</v>
      </c>
      <c r="S137" s="15">
        <v>21.396274879420002</v>
      </c>
      <c r="T137" s="3">
        <v>20.11</v>
      </c>
      <c r="U137" s="15">
        <f t="shared" si="12"/>
        <v>15.689764927652</v>
      </c>
      <c r="V137" s="15" t="s">
        <v>1431</v>
      </c>
      <c r="W137" s="15">
        <f t="shared" si="14"/>
        <v>4.4202350723479995</v>
      </c>
    </row>
    <row r="138" spans="1:23" ht="15">
      <c r="A138" s="19">
        <v>137</v>
      </c>
      <c r="B138" s="19" t="s">
        <v>161</v>
      </c>
      <c r="C138" s="7" t="s">
        <v>1421</v>
      </c>
      <c r="D138" s="5" t="s">
        <v>11</v>
      </c>
      <c r="E138" s="17" t="s">
        <v>716</v>
      </c>
      <c r="F138" s="17" t="s">
        <v>839</v>
      </c>
      <c r="G138" s="2" t="s">
        <v>2</v>
      </c>
      <c r="H138" s="2" t="s">
        <v>155</v>
      </c>
      <c r="I138" s="15">
        <v>680.88723306400004</v>
      </c>
      <c r="J138" s="13">
        <v>741.02316950900001</v>
      </c>
      <c r="K138" s="12" t="s">
        <v>1428</v>
      </c>
      <c r="L138" s="12">
        <v>57.13</v>
      </c>
      <c r="M138" s="12" t="s">
        <v>1429</v>
      </c>
      <c r="N138" s="12" t="s">
        <v>1430</v>
      </c>
      <c r="O138" s="20">
        <v>27</v>
      </c>
      <c r="P138" s="12">
        <v>7.13</v>
      </c>
      <c r="Q138" s="15">
        <f t="shared" si="10"/>
        <v>20.747744661280002</v>
      </c>
      <c r="R138" s="15">
        <f t="shared" si="11"/>
        <v>20.747744661280002</v>
      </c>
      <c r="S138" s="15">
        <v>20.747744661280002</v>
      </c>
      <c r="T138" s="3">
        <v>22.86</v>
      </c>
      <c r="U138" s="15">
        <f t="shared" si="12"/>
        <v>15.300646796768</v>
      </c>
      <c r="V138" s="15">
        <f t="shared" si="13"/>
        <v>2.1122553387199972</v>
      </c>
      <c r="W138" s="15">
        <f t="shared" si="14"/>
        <v>7.5593532032319999</v>
      </c>
    </row>
    <row r="139" spans="1:23" ht="15">
      <c r="A139" s="19">
        <v>138</v>
      </c>
      <c r="B139" s="19" t="s">
        <v>162</v>
      </c>
      <c r="C139" s="7" t="s">
        <v>1421</v>
      </c>
      <c r="D139" s="5" t="s">
        <v>50</v>
      </c>
      <c r="E139" s="17" t="s">
        <v>840</v>
      </c>
      <c r="F139" s="17" t="s">
        <v>841</v>
      </c>
      <c r="G139" s="2" t="s">
        <v>2</v>
      </c>
      <c r="H139" s="2" t="s">
        <v>64</v>
      </c>
      <c r="I139" s="15">
        <v>2433.2127974300001</v>
      </c>
      <c r="J139" s="13">
        <v>2502.6976694800001</v>
      </c>
      <c r="K139" s="12" t="s">
        <v>1428</v>
      </c>
      <c r="L139" s="12">
        <v>57.13</v>
      </c>
      <c r="M139" s="12" t="s">
        <v>1429</v>
      </c>
      <c r="N139" s="12" t="s">
        <v>1430</v>
      </c>
      <c r="O139" s="20">
        <v>27</v>
      </c>
      <c r="P139" s="12">
        <v>7.13</v>
      </c>
      <c r="Q139" s="15">
        <f t="shared" si="10"/>
        <v>55.794255948600004</v>
      </c>
      <c r="R139" s="15">
        <f t="shared" si="11"/>
        <v>55.794255948600004</v>
      </c>
      <c r="S139" s="15">
        <v>55.794255948600004</v>
      </c>
      <c r="T139" s="3">
        <v>55.16</v>
      </c>
      <c r="U139" s="15">
        <f t="shared" si="12"/>
        <v>36.32855356916</v>
      </c>
      <c r="V139" s="15" t="s">
        <v>1431</v>
      </c>
      <c r="W139" s="15">
        <f t="shared" si="14"/>
        <v>18.831446430839996</v>
      </c>
    </row>
    <row r="140" spans="1:23" ht="15">
      <c r="A140" s="19">
        <v>139</v>
      </c>
      <c r="B140" s="19" t="s">
        <v>163</v>
      </c>
      <c r="C140" s="7" t="s">
        <v>1421</v>
      </c>
      <c r="D140" s="5" t="s">
        <v>1</v>
      </c>
      <c r="E140" s="17" t="s">
        <v>842</v>
      </c>
      <c r="F140" s="17" t="s">
        <v>843</v>
      </c>
      <c r="G140" s="2" t="s">
        <v>2</v>
      </c>
      <c r="H140" s="2" t="s">
        <v>3</v>
      </c>
      <c r="I140" s="15">
        <v>336.88578968100001</v>
      </c>
      <c r="J140" s="13">
        <v>413.076517239</v>
      </c>
      <c r="K140" s="12" t="s">
        <v>1428</v>
      </c>
      <c r="L140" s="12">
        <v>57.13</v>
      </c>
      <c r="M140" s="12" t="s">
        <v>1429</v>
      </c>
      <c r="N140" s="12" t="s">
        <v>1430</v>
      </c>
      <c r="O140" s="20">
        <v>27</v>
      </c>
      <c r="P140" s="12">
        <v>7.13</v>
      </c>
      <c r="Q140" s="15">
        <f t="shared" si="10"/>
        <v>13.86771579362</v>
      </c>
      <c r="R140" s="15">
        <f t="shared" si="11"/>
        <v>13.86771579362</v>
      </c>
      <c r="S140" s="15">
        <v>13.86771579362</v>
      </c>
      <c r="T140" s="3">
        <v>18.28</v>
      </c>
      <c r="U140" s="15">
        <f t="shared" si="12"/>
        <v>11.172629476172</v>
      </c>
      <c r="V140" s="15">
        <f t="shared" si="13"/>
        <v>4.4122842063800007</v>
      </c>
      <c r="W140" s="15">
        <f t="shared" si="14"/>
        <v>7.1073705238280009</v>
      </c>
    </row>
    <row r="141" spans="1:23" ht="15">
      <c r="A141" s="19">
        <v>140</v>
      </c>
      <c r="B141" s="19" t="s">
        <v>164</v>
      </c>
      <c r="C141" s="7" t="s">
        <v>1421</v>
      </c>
      <c r="D141" s="5" t="s">
        <v>1</v>
      </c>
      <c r="E141" s="17" t="s">
        <v>844</v>
      </c>
      <c r="F141" s="17" t="s">
        <v>845</v>
      </c>
      <c r="G141" s="2" t="s">
        <v>2</v>
      </c>
      <c r="H141" s="2" t="s">
        <v>91</v>
      </c>
      <c r="I141" s="15">
        <v>1072.4471806399999</v>
      </c>
      <c r="J141" s="13">
        <v>1138.7300917699999</v>
      </c>
      <c r="K141" s="12" t="s">
        <v>1428</v>
      </c>
      <c r="L141" s="12">
        <v>57.13</v>
      </c>
      <c r="M141" s="12" t="s">
        <v>1429</v>
      </c>
      <c r="N141" s="12" t="s">
        <v>1430</v>
      </c>
      <c r="O141" s="20">
        <v>27</v>
      </c>
      <c r="P141" s="12">
        <v>7.13</v>
      </c>
      <c r="Q141" s="15">
        <f t="shared" si="10"/>
        <v>28.5789436128</v>
      </c>
      <c r="R141" s="15">
        <f t="shared" si="11"/>
        <v>28.5789436128</v>
      </c>
      <c r="S141" s="15">
        <v>28.5789436128</v>
      </c>
      <c r="T141" s="3">
        <v>37.18</v>
      </c>
      <c r="U141" s="15">
        <f t="shared" si="12"/>
        <v>19.999366167679998</v>
      </c>
      <c r="V141" s="15">
        <f t="shared" si="13"/>
        <v>8.6010563871999999</v>
      </c>
      <c r="W141" s="15">
        <f t="shared" si="14"/>
        <v>17.180633832320002</v>
      </c>
    </row>
    <row r="142" spans="1:23" ht="15">
      <c r="A142" s="19">
        <v>141</v>
      </c>
      <c r="B142" s="19" t="s">
        <v>165</v>
      </c>
      <c r="C142" s="7" t="s">
        <v>1421</v>
      </c>
      <c r="D142" s="5" t="s">
        <v>1</v>
      </c>
      <c r="E142" s="17" t="s">
        <v>814</v>
      </c>
      <c r="F142" s="17" t="s">
        <v>846</v>
      </c>
      <c r="G142" s="2" t="s">
        <v>2</v>
      </c>
      <c r="H142" s="2" t="s">
        <v>91</v>
      </c>
      <c r="I142" s="15">
        <v>1047.18505301</v>
      </c>
      <c r="J142" s="13">
        <v>1110.21434157</v>
      </c>
      <c r="K142" s="12" t="s">
        <v>1428</v>
      </c>
      <c r="L142" s="12">
        <v>57.13</v>
      </c>
      <c r="M142" s="12" t="s">
        <v>1429</v>
      </c>
      <c r="N142" s="12" t="s">
        <v>1430</v>
      </c>
      <c r="O142" s="20">
        <v>27</v>
      </c>
      <c r="P142" s="12">
        <v>7.13</v>
      </c>
      <c r="Q142" s="15">
        <f t="shared" si="10"/>
        <v>28.073701060200001</v>
      </c>
      <c r="R142" s="15">
        <f t="shared" si="11"/>
        <v>28.073701060200001</v>
      </c>
      <c r="S142" s="15">
        <v>28.073701060200001</v>
      </c>
      <c r="T142" s="3">
        <v>35.659999999999997</v>
      </c>
      <c r="U142" s="15">
        <f t="shared" si="12"/>
        <v>19.69622063612</v>
      </c>
      <c r="V142" s="15">
        <f t="shared" si="13"/>
        <v>7.5862989397999954</v>
      </c>
      <c r="W142" s="15">
        <f t="shared" si="14"/>
        <v>15.963779363879997</v>
      </c>
    </row>
    <row r="143" spans="1:23" ht="15">
      <c r="A143" s="19">
        <v>142</v>
      </c>
      <c r="B143" s="19" t="s">
        <v>166</v>
      </c>
      <c r="C143" s="7" t="s">
        <v>1421</v>
      </c>
      <c r="D143" s="5" t="s">
        <v>1</v>
      </c>
      <c r="E143" s="17" t="s">
        <v>663</v>
      </c>
      <c r="F143" s="17" t="s">
        <v>847</v>
      </c>
      <c r="G143" s="2" t="s">
        <v>2</v>
      </c>
      <c r="H143" s="2" t="s">
        <v>3</v>
      </c>
      <c r="I143" s="15">
        <v>1029.5938871000001</v>
      </c>
      <c r="J143" s="13">
        <v>1085.7941387799999</v>
      </c>
      <c r="K143" s="12" t="s">
        <v>1428</v>
      </c>
      <c r="L143" s="12">
        <v>57.13</v>
      </c>
      <c r="M143" s="12" t="s">
        <v>1429</v>
      </c>
      <c r="N143" s="12" t="s">
        <v>1430</v>
      </c>
      <c r="O143" s="20">
        <v>27</v>
      </c>
      <c r="P143" s="12">
        <v>7.13</v>
      </c>
      <c r="Q143" s="15">
        <f t="shared" si="10"/>
        <v>27.721877742</v>
      </c>
      <c r="R143" s="15">
        <f t="shared" si="11"/>
        <v>27.721877742</v>
      </c>
      <c r="S143" s="15">
        <v>27.721877742</v>
      </c>
      <c r="T143" s="3">
        <v>27.43</v>
      </c>
      <c r="U143" s="15">
        <f t="shared" si="12"/>
        <v>19.485126645200001</v>
      </c>
      <c r="V143" s="15">
        <f t="shared" si="13"/>
        <v>-0.2918777420000005</v>
      </c>
      <c r="W143" s="15">
        <f t="shared" si="14"/>
        <v>7.9448733547999986</v>
      </c>
    </row>
    <row r="144" spans="1:23" ht="15">
      <c r="A144" s="19">
        <v>143</v>
      </c>
      <c r="B144" s="19" t="s">
        <v>167</v>
      </c>
      <c r="C144" s="7" t="s">
        <v>1421</v>
      </c>
      <c r="D144" s="5" t="s">
        <v>1</v>
      </c>
      <c r="E144" s="17" t="s">
        <v>848</v>
      </c>
      <c r="F144" s="17" t="s">
        <v>849</v>
      </c>
      <c r="G144" s="2" t="s">
        <v>2</v>
      </c>
      <c r="H144" s="2" t="s">
        <v>91</v>
      </c>
      <c r="I144" s="15">
        <v>1000.06204829</v>
      </c>
      <c r="J144" s="13">
        <v>1069.0224045699999</v>
      </c>
      <c r="K144" s="12" t="s">
        <v>1428</v>
      </c>
      <c r="L144" s="12">
        <v>57.13</v>
      </c>
      <c r="M144" s="12" t="s">
        <v>1429</v>
      </c>
      <c r="N144" s="12" t="s">
        <v>1430</v>
      </c>
      <c r="O144" s="20">
        <v>27</v>
      </c>
      <c r="P144" s="12">
        <v>7.13</v>
      </c>
      <c r="Q144" s="15">
        <f t="shared" si="10"/>
        <v>27.1312409658</v>
      </c>
      <c r="R144" s="15">
        <f t="shared" si="11"/>
        <v>27.1312409658</v>
      </c>
      <c r="S144" s="15">
        <v>27.1312409658</v>
      </c>
      <c r="T144" s="3">
        <v>32.61</v>
      </c>
      <c r="U144" s="15">
        <f t="shared" si="12"/>
        <v>19.130744579480002</v>
      </c>
      <c r="V144" s="15">
        <f t="shared" si="13"/>
        <v>5.4787590341999994</v>
      </c>
      <c r="W144" s="15">
        <f t="shared" si="14"/>
        <v>13.479255420519998</v>
      </c>
    </row>
    <row r="145" spans="1:23" ht="15">
      <c r="A145" s="19">
        <v>144</v>
      </c>
      <c r="B145" s="19" t="s">
        <v>168</v>
      </c>
      <c r="C145" s="7" t="s">
        <v>1421</v>
      </c>
      <c r="D145" s="5" t="s">
        <v>1</v>
      </c>
      <c r="E145" s="17" t="s">
        <v>850</v>
      </c>
      <c r="F145" s="17" t="s">
        <v>851</v>
      </c>
      <c r="G145" s="2" t="s">
        <v>2</v>
      </c>
      <c r="H145" s="2" t="s">
        <v>91</v>
      </c>
      <c r="I145" s="15">
        <v>995.88201580800001</v>
      </c>
      <c r="J145" s="13">
        <v>1070.8778083</v>
      </c>
      <c r="K145" s="12" t="s">
        <v>1428</v>
      </c>
      <c r="L145" s="12">
        <v>57.13</v>
      </c>
      <c r="M145" s="12" t="s">
        <v>1429</v>
      </c>
      <c r="N145" s="12" t="s">
        <v>1430</v>
      </c>
      <c r="O145" s="20">
        <v>27</v>
      </c>
      <c r="P145" s="12">
        <v>7.13</v>
      </c>
      <c r="Q145" s="15">
        <f t="shared" si="10"/>
        <v>27.047640316159999</v>
      </c>
      <c r="R145" s="15">
        <f t="shared" si="11"/>
        <v>27.047640316159999</v>
      </c>
      <c r="S145" s="15">
        <v>27.047640316159999</v>
      </c>
      <c r="T145" s="3">
        <v>41.45</v>
      </c>
      <c r="U145" s="15">
        <f t="shared" si="12"/>
        <v>19.080584189696001</v>
      </c>
      <c r="V145" s="15">
        <f t="shared" si="13"/>
        <v>14.402359683840004</v>
      </c>
      <c r="W145" s="15">
        <f t="shared" si="14"/>
        <v>22.369415810304002</v>
      </c>
    </row>
    <row r="146" spans="1:23" ht="15">
      <c r="A146" s="19">
        <v>145</v>
      </c>
      <c r="B146" s="19" t="s">
        <v>169</v>
      </c>
      <c r="C146" s="7" t="s">
        <v>1421</v>
      </c>
      <c r="D146" s="5" t="s">
        <v>1</v>
      </c>
      <c r="E146" s="17" t="s">
        <v>852</v>
      </c>
      <c r="F146" s="17" t="s">
        <v>853</v>
      </c>
      <c r="G146" s="2" t="s">
        <v>2</v>
      </c>
      <c r="H146" s="2" t="s">
        <v>3</v>
      </c>
      <c r="I146" s="15">
        <v>3737.7530377600001</v>
      </c>
      <c r="J146" s="13">
        <v>3814.0718926700001</v>
      </c>
      <c r="K146" s="12" t="s">
        <v>1428</v>
      </c>
      <c r="L146" s="12">
        <v>57.13</v>
      </c>
      <c r="M146" s="12" t="s">
        <v>1429</v>
      </c>
      <c r="N146" s="12" t="s">
        <v>1430</v>
      </c>
      <c r="O146" s="20">
        <v>27</v>
      </c>
      <c r="P146" s="12">
        <v>7.13</v>
      </c>
      <c r="Q146" s="15">
        <f>60+737.753*2.5%+P146</f>
        <v>85.573824999999999</v>
      </c>
      <c r="R146" s="15">
        <f t="shared" si="11"/>
        <v>81.885060755200001</v>
      </c>
      <c r="S146" s="12">
        <v>57.13</v>
      </c>
      <c r="T146" s="3">
        <v>58.52</v>
      </c>
      <c r="U146" s="15">
        <f t="shared" si="12"/>
        <v>51.983036453120008</v>
      </c>
      <c r="V146" s="15">
        <f t="shared" si="13"/>
        <v>1.3900000000000006</v>
      </c>
      <c r="W146" s="15">
        <f t="shared" si="14"/>
        <v>6.5369635468799956</v>
      </c>
    </row>
    <row r="147" spans="1:23" ht="15">
      <c r="A147" s="19">
        <v>146</v>
      </c>
      <c r="B147" s="19" t="s">
        <v>170</v>
      </c>
      <c r="C147" s="7" t="s">
        <v>1421</v>
      </c>
      <c r="D147" s="5" t="s">
        <v>1</v>
      </c>
      <c r="E147" s="17" t="s">
        <v>854</v>
      </c>
      <c r="F147" s="17" t="s">
        <v>855</v>
      </c>
      <c r="G147" s="2" t="s">
        <v>2</v>
      </c>
      <c r="H147" s="2" t="s">
        <v>3</v>
      </c>
      <c r="I147" s="15">
        <v>3677.7138470999998</v>
      </c>
      <c r="J147" s="13">
        <v>3739.2568054899998</v>
      </c>
      <c r="K147" s="12" t="s">
        <v>1428</v>
      </c>
      <c r="L147" s="12">
        <v>57.13</v>
      </c>
      <c r="M147" s="12" t="s">
        <v>1429</v>
      </c>
      <c r="N147" s="12" t="s">
        <v>1430</v>
      </c>
      <c r="O147" s="20">
        <v>27</v>
      </c>
      <c r="P147" s="12">
        <v>7.13</v>
      </c>
      <c r="Q147" s="15">
        <f>60+677.714*2.5%+P147</f>
        <v>84.072850000000003</v>
      </c>
      <c r="R147" s="15">
        <f t="shared" si="11"/>
        <v>80.684276941999997</v>
      </c>
      <c r="S147" s="12">
        <v>57.13</v>
      </c>
      <c r="T147" s="3">
        <v>63.09</v>
      </c>
      <c r="U147" s="15">
        <f t="shared" si="12"/>
        <v>51.262566165199999</v>
      </c>
      <c r="V147" s="15">
        <f t="shared" si="13"/>
        <v>5.9600000000000009</v>
      </c>
      <c r="W147" s="15">
        <f t="shared" si="14"/>
        <v>11.827433834800004</v>
      </c>
    </row>
    <row r="148" spans="1:23" ht="15">
      <c r="A148" s="19">
        <v>147</v>
      </c>
      <c r="B148" s="19" t="s">
        <v>171</v>
      </c>
      <c r="C148" s="7" t="s">
        <v>1421</v>
      </c>
      <c r="D148" s="5" t="s">
        <v>1</v>
      </c>
      <c r="E148" s="17" t="s">
        <v>856</v>
      </c>
      <c r="F148" s="17" t="s">
        <v>857</v>
      </c>
      <c r="G148" s="2" t="s">
        <v>2</v>
      </c>
      <c r="H148" s="2" t="s">
        <v>3</v>
      </c>
      <c r="I148" s="15">
        <v>2645.8194598499999</v>
      </c>
      <c r="J148" s="13">
        <v>2722.8661603800001</v>
      </c>
      <c r="K148" s="12" t="s">
        <v>1428</v>
      </c>
      <c r="L148" s="12">
        <v>57.13</v>
      </c>
      <c r="M148" s="12" t="s">
        <v>1429</v>
      </c>
      <c r="N148" s="12" t="s">
        <v>1430</v>
      </c>
      <c r="O148" s="20">
        <v>27</v>
      </c>
      <c r="P148" s="12">
        <v>7.13</v>
      </c>
      <c r="Q148" s="15">
        <f t="shared" si="10"/>
        <v>60.046389197000003</v>
      </c>
      <c r="R148" s="15">
        <f t="shared" si="11"/>
        <v>60.046389197000003</v>
      </c>
      <c r="S148" s="12">
        <v>57.13</v>
      </c>
      <c r="T148" s="3">
        <v>62.17</v>
      </c>
      <c r="U148" s="15">
        <f t="shared" si="12"/>
        <v>38.879833518200002</v>
      </c>
      <c r="V148" s="15">
        <f t="shared" si="13"/>
        <v>5.0399999999999991</v>
      </c>
      <c r="W148" s="15">
        <f t="shared" si="14"/>
        <v>23.2901664818</v>
      </c>
    </row>
    <row r="149" spans="1:23" ht="15">
      <c r="A149" s="19">
        <v>148</v>
      </c>
      <c r="B149" s="19" t="s">
        <v>172</v>
      </c>
      <c r="C149" s="7" t="s">
        <v>1421</v>
      </c>
      <c r="D149" s="5" t="s">
        <v>1</v>
      </c>
      <c r="E149" s="17" t="s">
        <v>858</v>
      </c>
      <c r="F149" s="17" t="s">
        <v>859</v>
      </c>
      <c r="G149" s="2" t="s">
        <v>2</v>
      </c>
      <c r="H149" s="2" t="s">
        <v>131</v>
      </c>
      <c r="I149" s="15">
        <v>1833.7325250599999</v>
      </c>
      <c r="J149" s="13">
        <v>1905.26592867</v>
      </c>
      <c r="K149" s="12" t="s">
        <v>1428</v>
      </c>
      <c r="L149" s="12">
        <v>57.13</v>
      </c>
      <c r="M149" s="12" t="s">
        <v>1429</v>
      </c>
      <c r="N149" s="12" t="s">
        <v>1430</v>
      </c>
      <c r="O149" s="20">
        <v>27</v>
      </c>
      <c r="P149" s="12">
        <v>7.13</v>
      </c>
      <c r="Q149" s="15">
        <f t="shared" si="10"/>
        <v>43.804650501200001</v>
      </c>
      <c r="R149" s="15">
        <f t="shared" si="11"/>
        <v>43.804650501200001</v>
      </c>
      <c r="S149" s="15">
        <v>43.804650501200001</v>
      </c>
      <c r="T149" s="3">
        <v>43.58</v>
      </c>
      <c r="U149" s="15">
        <f t="shared" si="12"/>
        <v>29.134790300719999</v>
      </c>
      <c r="V149" s="15" t="s">
        <v>1431</v>
      </c>
      <c r="W149" s="15">
        <f t="shared" si="14"/>
        <v>14.445209699279999</v>
      </c>
    </row>
    <row r="150" spans="1:23" ht="15">
      <c r="A150" s="19">
        <v>149</v>
      </c>
      <c r="B150" s="19" t="s">
        <v>173</v>
      </c>
      <c r="C150" s="7" t="s">
        <v>1421</v>
      </c>
      <c r="D150" s="5" t="s">
        <v>11</v>
      </c>
      <c r="E150" s="17" t="s">
        <v>719</v>
      </c>
      <c r="F150" s="17" t="s">
        <v>860</v>
      </c>
      <c r="G150" s="2" t="s">
        <v>2</v>
      </c>
      <c r="H150" s="2" t="s">
        <v>62</v>
      </c>
      <c r="I150" s="15">
        <v>1564.4846488600001</v>
      </c>
      <c r="J150" s="13">
        <v>1619.2188230300001</v>
      </c>
      <c r="K150" s="12" t="s">
        <v>1428</v>
      </c>
      <c r="L150" s="12">
        <v>57.13</v>
      </c>
      <c r="M150" s="12" t="s">
        <v>1429</v>
      </c>
      <c r="N150" s="12" t="s">
        <v>1430</v>
      </c>
      <c r="O150" s="20">
        <v>27</v>
      </c>
      <c r="P150" s="12">
        <v>7.13</v>
      </c>
      <c r="Q150" s="15">
        <f t="shared" si="10"/>
        <v>38.4196929772</v>
      </c>
      <c r="R150" s="15">
        <f t="shared" si="11"/>
        <v>38.4196929772</v>
      </c>
      <c r="S150" s="15">
        <v>38.4196929772</v>
      </c>
      <c r="T150" s="3">
        <v>41.14</v>
      </c>
      <c r="U150" s="15">
        <f t="shared" si="12"/>
        <v>25.903815786319999</v>
      </c>
      <c r="V150" s="15">
        <f t="shared" si="13"/>
        <v>2.7203070228000001</v>
      </c>
      <c r="W150" s="15">
        <f t="shared" si="14"/>
        <v>15.236184213680001</v>
      </c>
    </row>
    <row r="151" spans="1:23" ht="15">
      <c r="A151" s="19">
        <v>150</v>
      </c>
      <c r="B151" s="19" t="s">
        <v>174</v>
      </c>
      <c r="C151" s="7" t="s">
        <v>1421</v>
      </c>
      <c r="D151" s="5" t="s">
        <v>11</v>
      </c>
      <c r="E151" s="17" t="s">
        <v>828</v>
      </c>
      <c r="F151" s="17" t="s">
        <v>861</v>
      </c>
      <c r="G151" s="2" t="s">
        <v>2</v>
      </c>
      <c r="H151" s="2" t="s">
        <v>62</v>
      </c>
      <c r="I151" s="15">
        <v>1567.9925974800001</v>
      </c>
      <c r="J151" s="13">
        <v>1628.9928307299999</v>
      </c>
      <c r="K151" s="12" t="s">
        <v>1428</v>
      </c>
      <c r="L151" s="12">
        <v>57.13</v>
      </c>
      <c r="M151" s="12" t="s">
        <v>1429</v>
      </c>
      <c r="N151" s="12" t="s">
        <v>1430</v>
      </c>
      <c r="O151" s="20">
        <v>27</v>
      </c>
      <c r="P151" s="12">
        <v>7.13</v>
      </c>
      <c r="Q151" s="15">
        <f t="shared" si="10"/>
        <v>38.489851949600002</v>
      </c>
      <c r="R151" s="15">
        <f t="shared" si="11"/>
        <v>38.489851949600002</v>
      </c>
      <c r="S151" s="15">
        <v>38.489851949600002</v>
      </c>
      <c r="T151" s="3">
        <v>38.700000000000003</v>
      </c>
      <c r="U151" s="15">
        <f t="shared" si="12"/>
        <v>25.945911169759999</v>
      </c>
      <c r="V151" s="15">
        <f t="shared" si="13"/>
        <v>0.21014805040000084</v>
      </c>
      <c r="W151" s="15">
        <f t="shared" si="14"/>
        <v>12.754088830240004</v>
      </c>
    </row>
    <row r="152" spans="1:23" ht="15">
      <c r="A152" s="19">
        <v>151</v>
      </c>
      <c r="B152" s="19" t="s">
        <v>175</v>
      </c>
      <c r="C152" s="7" t="s">
        <v>1421</v>
      </c>
      <c r="D152" s="5" t="s">
        <v>50</v>
      </c>
      <c r="E152" s="17" t="s">
        <v>862</v>
      </c>
      <c r="F152" s="17" t="s">
        <v>863</v>
      </c>
      <c r="G152" s="2" t="s">
        <v>2</v>
      </c>
      <c r="H152" s="2" t="s">
        <v>64</v>
      </c>
      <c r="I152" s="15">
        <v>1504.53683183</v>
      </c>
      <c r="J152" s="13">
        <v>1572.3915906</v>
      </c>
      <c r="K152" s="12" t="s">
        <v>1428</v>
      </c>
      <c r="L152" s="12">
        <v>57.13</v>
      </c>
      <c r="M152" s="12" t="s">
        <v>1429</v>
      </c>
      <c r="N152" s="12" t="s">
        <v>1430</v>
      </c>
      <c r="O152" s="20">
        <v>27</v>
      </c>
      <c r="P152" s="12">
        <v>7.13</v>
      </c>
      <c r="Q152" s="15">
        <f t="shared" si="10"/>
        <v>37.220736636600002</v>
      </c>
      <c r="R152" s="15">
        <f t="shared" si="11"/>
        <v>37.220736636600002</v>
      </c>
      <c r="S152" s="15">
        <v>37.220736636600002</v>
      </c>
      <c r="T152" s="3">
        <v>50.59</v>
      </c>
      <c r="U152" s="15">
        <f t="shared" si="12"/>
        <v>25.184441981959999</v>
      </c>
      <c r="V152" s="15">
        <f t="shared" si="13"/>
        <v>13.369263363400002</v>
      </c>
      <c r="W152" s="15">
        <f t="shared" si="14"/>
        <v>25.405558018040004</v>
      </c>
    </row>
    <row r="153" spans="1:23" ht="15">
      <c r="A153" s="19">
        <v>152</v>
      </c>
      <c r="B153" s="19" t="s">
        <v>176</v>
      </c>
      <c r="C153" s="7" t="s">
        <v>1421</v>
      </c>
      <c r="D153" s="5" t="s">
        <v>50</v>
      </c>
      <c r="E153" s="17" t="s">
        <v>695</v>
      </c>
      <c r="F153" s="17" t="s">
        <v>864</v>
      </c>
      <c r="G153" s="2" t="s">
        <v>2</v>
      </c>
      <c r="H153" s="2" t="s">
        <v>64</v>
      </c>
      <c r="I153" s="15">
        <v>1983.9787321599999</v>
      </c>
      <c r="J153" s="13">
        <v>2051.5114383</v>
      </c>
      <c r="K153" s="12" t="s">
        <v>1428</v>
      </c>
      <c r="L153" s="12">
        <v>57.13</v>
      </c>
      <c r="M153" s="12" t="s">
        <v>1429</v>
      </c>
      <c r="N153" s="12" t="s">
        <v>1430</v>
      </c>
      <c r="O153" s="20">
        <v>27</v>
      </c>
      <c r="P153" s="12">
        <v>7.13</v>
      </c>
      <c r="Q153" s="15">
        <f t="shared" si="10"/>
        <v>46.809574643200001</v>
      </c>
      <c r="R153" s="15">
        <f t="shared" si="11"/>
        <v>46.809574643200001</v>
      </c>
      <c r="S153" s="15">
        <v>46.809574643200001</v>
      </c>
      <c r="T153" s="3">
        <v>48.76</v>
      </c>
      <c r="U153" s="15">
        <f t="shared" si="12"/>
        <v>30.93774478592</v>
      </c>
      <c r="V153" s="15">
        <f t="shared" si="13"/>
        <v>1.9504253567999967</v>
      </c>
      <c r="W153" s="15">
        <f t="shared" si="14"/>
        <v>17.822255214079998</v>
      </c>
    </row>
    <row r="154" spans="1:23" ht="15">
      <c r="A154" s="19">
        <v>153</v>
      </c>
      <c r="B154" s="19" t="s">
        <v>177</v>
      </c>
      <c r="C154" s="7" t="s">
        <v>1421</v>
      </c>
      <c r="D154" s="5" t="s">
        <v>1</v>
      </c>
      <c r="E154" s="17" t="s">
        <v>844</v>
      </c>
      <c r="F154" s="17" t="s">
        <v>865</v>
      </c>
      <c r="G154" s="2" t="s">
        <v>2</v>
      </c>
      <c r="H154" s="2" t="s">
        <v>3</v>
      </c>
      <c r="I154" s="15">
        <v>2001.7796969000001</v>
      </c>
      <c r="J154" s="13">
        <v>2066.1547876200002</v>
      </c>
      <c r="K154" s="12" t="s">
        <v>1428</v>
      </c>
      <c r="L154" s="12">
        <v>57.13</v>
      </c>
      <c r="M154" s="12" t="s">
        <v>1429</v>
      </c>
      <c r="N154" s="12" t="s">
        <v>1430</v>
      </c>
      <c r="O154" s="20">
        <v>27</v>
      </c>
      <c r="P154" s="12">
        <v>7.13</v>
      </c>
      <c r="Q154" s="15">
        <f t="shared" si="10"/>
        <v>47.165593938000008</v>
      </c>
      <c r="R154" s="15">
        <f t="shared" si="11"/>
        <v>47.165593938000008</v>
      </c>
      <c r="S154" s="15">
        <v>47.165593938000008</v>
      </c>
      <c r="T154" s="3">
        <v>48.46</v>
      </c>
      <c r="U154" s="15">
        <f t="shared" si="12"/>
        <v>31.151356362800001</v>
      </c>
      <c r="V154" s="15">
        <f t="shared" si="13"/>
        <v>1.2944060619999931</v>
      </c>
      <c r="W154" s="15">
        <f t="shared" si="14"/>
        <v>17.308643637199999</v>
      </c>
    </row>
    <row r="155" spans="1:23" ht="15">
      <c r="A155" s="19">
        <v>154</v>
      </c>
      <c r="B155" s="19" t="s">
        <v>178</v>
      </c>
      <c r="C155" s="7" t="s">
        <v>1421</v>
      </c>
      <c r="D155" s="5" t="s">
        <v>1</v>
      </c>
      <c r="E155" s="17" t="s">
        <v>866</v>
      </c>
      <c r="F155" s="17" t="s">
        <v>867</v>
      </c>
      <c r="G155" s="2" t="s">
        <v>2</v>
      </c>
      <c r="H155" s="2" t="s">
        <v>3</v>
      </c>
      <c r="I155" s="15">
        <v>3731.77691271</v>
      </c>
      <c r="J155" s="13">
        <v>3803.7835954900002</v>
      </c>
      <c r="K155" s="12" t="s">
        <v>1428</v>
      </c>
      <c r="L155" s="12">
        <v>57.13</v>
      </c>
      <c r="M155" s="12" t="s">
        <v>1429</v>
      </c>
      <c r="N155" s="12" t="s">
        <v>1430</v>
      </c>
      <c r="O155" s="20">
        <v>27</v>
      </c>
      <c r="P155" s="12">
        <v>7.13</v>
      </c>
      <c r="Q155" s="15">
        <f>60+731.777*2.5%+P155</f>
        <v>85.424424999999999</v>
      </c>
      <c r="R155" s="15">
        <f t="shared" si="11"/>
        <v>81.765538254199996</v>
      </c>
      <c r="S155" s="12">
        <v>57.13</v>
      </c>
      <c r="T155" s="3">
        <v>59.13</v>
      </c>
      <c r="U155" s="15">
        <f t="shared" si="12"/>
        <v>51.911322952520003</v>
      </c>
      <c r="V155" s="15">
        <f t="shared" si="13"/>
        <v>2</v>
      </c>
      <c r="W155" s="15">
        <f t="shared" si="14"/>
        <v>7.2186770474799999</v>
      </c>
    </row>
    <row r="156" spans="1:23" ht="15">
      <c r="A156" s="19">
        <v>155</v>
      </c>
      <c r="B156" s="19" t="s">
        <v>179</v>
      </c>
      <c r="C156" s="7" t="s">
        <v>1421</v>
      </c>
      <c r="D156" s="5" t="s">
        <v>1</v>
      </c>
      <c r="E156" s="17" t="s">
        <v>868</v>
      </c>
      <c r="F156" s="17" t="s">
        <v>869</v>
      </c>
      <c r="G156" s="2" t="s">
        <v>2</v>
      </c>
      <c r="H156" s="2" t="s">
        <v>3</v>
      </c>
      <c r="I156" s="15">
        <v>1396.9256090700001</v>
      </c>
      <c r="J156" s="13">
        <v>1469.2660112399999</v>
      </c>
      <c r="K156" s="12" t="s">
        <v>1428</v>
      </c>
      <c r="L156" s="12">
        <v>57.13</v>
      </c>
      <c r="M156" s="12" t="s">
        <v>1429</v>
      </c>
      <c r="N156" s="12" t="s">
        <v>1430</v>
      </c>
      <c r="O156" s="20">
        <v>27</v>
      </c>
      <c r="P156" s="12">
        <v>7.13</v>
      </c>
      <c r="Q156" s="15">
        <f t="shared" si="10"/>
        <v>35.068512181400003</v>
      </c>
      <c r="R156" s="15">
        <f t="shared" si="11"/>
        <v>35.068512181400003</v>
      </c>
      <c r="S156" s="15">
        <v>35.068512181400003</v>
      </c>
      <c r="T156" s="3">
        <v>43.58</v>
      </c>
      <c r="U156" s="15">
        <f t="shared" si="12"/>
        <v>23.893107308840001</v>
      </c>
      <c r="V156" s="15">
        <f t="shared" si="13"/>
        <v>8.5114878185999956</v>
      </c>
      <c r="W156" s="15">
        <f t="shared" si="14"/>
        <v>19.686892691159997</v>
      </c>
    </row>
    <row r="157" spans="1:23" ht="15">
      <c r="A157" s="19">
        <v>156</v>
      </c>
      <c r="B157" s="19" t="s">
        <v>180</v>
      </c>
      <c r="C157" s="7" t="s">
        <v>1421</v>
      </c>
      <c r="D157" s="5" t="s">
        <v>1</v>
      </c>
      <c r="E157" s="17" t="s">
        <v>870</v>
      </c>
      <c r="F157" s="17" t="s">
        <v>871</v>
      </c>
      <c r="G157" s="2" t="s">
        <v>2</v>
      </c>
      <c r="H157" s="2" t="s">
        <v>3</v>
      </c>
      <c r="I157" s="15">
        <v>1367.80771304</v>
      </c>
      <c r="J157" s="13">
        <v>1426.8015815700001</v>
      </c>
      <c r="K157" s="12" t="s">
        <v>1428</v>
      </c>
      <c r="L157" s="12">
        <v>57.13</v>
      </c>
      <c r="M157" s="12" t="s">
        <v>1429</v>
      </c>
      <c r="N157" s="12" t="s">
        <v>1430</v>
      </c>
      <c r="O157" s="20">
        <v>27</v>
      </c>
      <c r="P157" s="12">
        <v>7.13</v>
      </c>
      <c r="Q157" s="15">
        <f t="shared" si="10"/>
        <v>34.486154260799999</v>
      </c>
      <c r="R157" s="15">
        <f t="shared" si="11"/>
        <v>34.486154260799999</v>
      </c>
      <c r="S157" s="15">
        <v>34.486154260799999</v>
      </c>
      <c r="T157" s="3">
        <v>44.8</v>
      </c>
      <c r="U157" s="15">
        <f t="shared" si="12"/>
        <v>23.54369255648</v>
      </c>
      <c r="V157" s="15">
        <f t="shared" si="13"/>
        <v>10.313845739199998</v>
      </c>
      <c r="W157" s="15">
        <f t="shared" si="14"/>
        <v>21.256307443519997</v>
      </c>
    </row>
    <row r="158" spans="1:23" ht="15">
      <c r="A158" s="19">
        <v>157</v>
      </c>
      <c r="B158" s="19" t="s">
        <v>181</v>
      </c>
      <c r="C158" s="7" t="s">
        <v>1421</v>
      </c>
      <c r="D158" s="5" t="s">
        <v>1</v>
      </c>
      <c r="E158" s="17" t="s">
        <v>649</v>
      </c>
      <c r="F158" s="17" t="s">
        <v>872</v>
      </c>
      <c r="G158" s="2" t="s">
        <v>2</v>
      </c>
      <c r="H158" s="2" t="s">
        <v>131</v>
      </c>
      <c r="I158" s="15">
        <v>1311.4014443799999</v>
      </c>
      <c r="J158" s="13">
        <v>1369.9311004399999</v>
      </c>
      <c r="K158" s="12" t="s">
        <v>1428</v>
      </c>
      <c r="L158" s="12">
        <v>57.13</v>
      </c>
      <c r="M158" s="12" t="s">
        <v>1429</v>
      </c>
      <c r="N158" s="12" t="s">
        <v>1430</v>
      </c>
      <c r="O158" s="20">
        <v>27</v>
      </c>
      <c r="P158" s="12">
        <v>7.13</v>
      </c>
      <c r="Q158" s="15">
        <f t="shared" si="10"/>
        <v>33.3580288876</v>
      </c>
      <c r="R158" s="15">
        <f t="shared" si="11"/>
        <v>33.3580288876</v>
      </c>
      <c r="S158" s="15">
        <v>33.3580288876</v>
      </c>
      <c r="T158" s="3">
        <v>34.74</v>
      </c>
      <c r="U158" s="15">
        <f t="shared" si="12"/>
        <v>22.86681733256</v>
      </c>
      <c r="V158" s="15">
        <f t="shared" si="13"/>
        <v>1.3819711124000023</v>
      </c>
      <c r="W158" s="15">
        <f t="shared" si="14"/>
        <v>11.873182667440002</v>
      </c>
    </row>
    <row r="159" spans="1:23" ht="15">
      <c r="A159" s="19">
        <v>158</v>
      </c>
      <c r="B159" s="19" t="s">
        <v>182</v>
      </c>
      <c r="C159" s="7" t="s">
        <v>1421</v>
      </c>
      <c r="D159" s="5" t="s">
        <v>1</v>
      </c>
      <c r="E159" s="17" t="s">
        <v>738</v>
      </c>
      <c r="F159" s="17" t="s">
        <v>873</v>
      </c>
      <c r="G159" s="2" t="s">
        <v>2</v>
      </c>
      <c r="H159" s="2" t="s">
        <v>3</v>
      </c>
      <c r="I159" s="15">
        <v>1228.52605094</v>
      </c>
      <c r="J159" s="13">
        <v>1290.16431814</v>
      </c>
      <c r="K159" s="12" t="s">
        <v>1428</v>
      </c>
      <c r="L159" s="12">
        <v>57.13</v>
      </c>
      <c r="M159" s="12" t="s">
        <v>1429</v>
      </c>
      <c r="N159" s="12" t="s">
        <v>1430</v>
      </c>
      <c r="O159" s="20">
        <v>27</v>
      </c>
      <c r="P159" s="12">
        <v>7.13</v>
      </c>
      <c r="Q159" s="15">
        <f t="shared" si="10"/>
        <v>31.7005210188</v>
      </c>
      <c r="R159" s="15">
        <f t="shared" si="11"/>
        <v>31.7005210188</v>
      </c>
      <c r="S159" s="15">
        <v>31.7005210188</v>
      </c>
      <c r="T159" s="3">
        <v>6.7</v>
      </c>
      <c r="U159" s="15">
        <f t="shared" si="12"/>
        <v>21.872312611280002</v>
      </c>
      <c r="V159" s="15" t="s">
        <v>1431</v>
      </c>
      <c r="W159" s="15" t="s">
        <v>1431</v>
      </c>
    </row>
    <row r="160" spans="1:23" ht="15">
      <c r="A160" s="19">
        <v>159</v>
      </c>
      <c r="B160" s="19" t="s">
        <v>183</v>
      </c>
      <c r="C160" s="7" t="s">
        <v>1421</v>
      </c>
      <c r="D160" s="5" t="s">
        <v>1</v>
      </c>
      <c r="E160" s="17" t="s">
        <v>669</v>
      </c>
      <c r="F160" s="17" t="s">
        <v>874</v>
      </c>
      <c r="G160" s="2" t="s">
        <v>2</v>
      </c>
      <c r="H160" s="2" t="s">
        <v>3</v>
      </c>
      <c r="I160" s="15">
        <v>1056.51243157</v>
      </c>
      <c r="J160" s="13">
        <v>1110.5706156399999</v>
      </c>
      <c r="K160" s="12" t="s">
        <v>1428</v>
      </c>
      <c r="L160" s="12">
        <v>57.13</v>
      </c>
      <c r="M160" s="12" t="s">
        <v>1429</v>
      </c>
      <c r="N160" s="12" t="s">
        <v>1430</v>
      </c>
      <c r="O160" s="20">
        <v>27</v>
      </c>
      <c r="P160" s="12">
        <v>7.13</v>
      </c>
      <c r="Q160" s="15">
        <f t="shared" si="10"/>
        <v>28.2602486314</v>
      </c>
      <c r="R160" s="15">
        <f t="shared" si="11"/>
        <v>28.2602486314</v>
      </c>
      <c r="S160" s="15">
        <v>28.2602486314</v>
      </c>
      <c r="T160" s="3">
        <v>27.43</v>
      </c>
      <c r="U160" s="15">
        <f t="shared" si="12"/>
        <v>19.808149178840001</v>
      </c>
      <c r="V160" s="15" t="s">
        <v>1431</v>
      </c>
      <c r="W160" s="15">
        <f t="shared" si="14"/>
        <v>7.6218508211599989</v>
      </c>
    </row>
    <row r="161" spans="1:23" ht="15">
      <c r="A161" s="19">
        <v>160</v>
      </c>
      <c r="B161" s="19" t="s">
        <v>184</v>
      </c>
      <c r="C161" s="7" t="s">
        <v>1421</v>
      </c>
      <c r="D161" s="5" t="s">
        <v>1</v>
      </c>
      <c r="E161" s="17" t="s">
        <v>730</v>
      </c>
      <c r="F161" s="17" t="s">
        <v>875</v>
      </c>
      <c r="G161" s="2" t="s">
        <v>2</v>
      </c>
      <c r="H161" s="2" t="s">
        <v>3</v>
      </c>
      <c r="I161" s="15">
        <v>1127.2717128199999</v>
      </c>
      <c r="J161" s="13">
        <v>1180.68935536</v>
      </c>
      <c r="K161" s="12" t="s">
        <v>1428</v>
      </c>
      <c r="L161" s="12">
        <v>57.13</v>
      </c>
      <c r="M161" s="12" t="s">
        <v>1429</v>
      </c>
      <c r="N161" s="12" t="s">
        <v>1430</v>
      </c>
      <c r="O161" s="20">
        <v>27</v>
      </c>
      <c r="P161" s="12">
        <v>7.13</v>
      </c>
      <c r="Q161" s="15">
        <f t="shared" si="10"/>
        <v>29.675434256399999</v>
      </c>
      <c r="R161" s="15">
        <f t="shared" si="11"/>
        <v>29.675434256399999</v>
      </c>
      <c r="S161" s="15">
        <v>29.675434256399999</v>
      </c>
      <c r="T161" s="3">
        <v>28.95</v>
      </c>
      <c r="U161" s="15">
        <f t="shared" si="12"/>
        <v>20.65726055384</v>
      </c>
      <c r="V161" s="15" t="s">
        <v>1431</v>
      </c>
      <c r="W161" s="15">
        <f t="shared" si="14"/>
        <v>8.2927394461599988</v>
      </c>
    </row>
    <row r="162" spans="1:23" ht="15">
      <c r="A162" s="19">
        <v>161</v>
      </c>
      <c r="B162" s="19" t="s">
        <v>185</v>
      </c>
      <c r="C162" s="7" t="s">
        <v>1421</v>
      </c>
      <c r="D162" s="5" t="s">
        <v>1</v>
      </c>
      <c r="E162" s="17" t="s">
        <v>657</v>
      </c>
      <c r="F162" s="17" t="s">
        <v>876</v>
      </c>
      <c r="G162" s="2" t="s">
        <v>2</v>
      </c>
      <c r="H162" s="2" t="s">
        <v>131</v>
      </c>
      <c r="I162" s="15">
        <v>1131.90068172</v>
      </c>
      <c r="J162" s="13">
        <v>1195.0618344100001</v>
      </c>
      <c r="K162" s="12" t="s">
        <v>1428</v>
      </c>
      <c r="L162" s="12">
        <v>57.13</v>
      </c>
      <c r="M162" s="12" t="s">
        <v>1429</v>
      </c>
      <c r="N162" s="12" t="s">
        <v>1430</v>
      </c>
      <c r="O162" s="20">
        <v>27</v>
      </c>
      <c r="P162" s="12">
        <v>7.13</v>
      </c>
      <c r="Q162" s="15">
        <f t="shared" si="10"/>
        <v>29.768013634399999</v>
      </c>
      <c r="R162" s="15">
        <f t="shared" si="11"/>
        <v>29.768013634399999</v>
      </c>
      <c r="S162" s="15">
        <v>29.768013634399999</v>
      </c>
      <c r="T162" s="3">
        <v>38.700000000000003</v>
      </c>
      <c r="U162" s="15">
        <f t="shared" si="12"/>
        <v>20.71280818064</v>
      </c>
      <c r="V162" s="15">
        <f t="shared" si="13"/>
        <v>8.9319863656000038</v>
      </c>
      <c r="W162" s="15">
        <f t="shared" si="14"/>
        <v>17.987191819360003</v>
      </c>
    </row>
    <row r="163" spans="1:23" ht="15">
      <c r="A163" s="19">
        <v>162</v>
      </c>
      <c r="B163" s="19" t="s">
        <v>186</v>
      </c>
      <c r="C163" s="7" t="s">
        <v>1421</v>
      </c>
      <c r="D163" s="5" t="s">
        <v>187</v>
      </c>
      <c r="E163" s="17" t="s">
        <v>645</v>
      </c>
      <c r="F163" s="17" t="s">
        <v>877</v>
      </c>
      <c r="G163" s="2" t="s">
        <v>2</v>
      </c>
      <c r="H163" s="2" t="s">
        <v>188</v>
      </c>
      <c r="I163" s="15">
        <v>307.63141159100002</v>
      </c>
      <c r="J163" s="13">
        <v>348.44068453199998</v>
      </c>
      <c r="K163" s="12" t="s">
        <v>1428</v>
      </c>
      <c r="L163" s="12">
        <v>57.13</v>
      </c>
      <c r="M163" s="12" t="s">
        <v>1429</v>
      </c>
      <c r="N163" s="12" t="s">
        <v>1430</v>
      </c>
      <c r="O163" s="20">
        <v>27</v>
      </c>
      <c r="P163" s="12">
        <v>7.13</v>
      </c>
      <c r="Q163" s="15">
        <f t="shared" si="10"/>
        <v>13.28262823182</v>
      </c>
      <c r="R163" s="15">
        <f t="shared" si="11"/>
        <v>13.28262823182</v>
      </c>
      <c r="S163" s="15">
        <v>13.28262823182</v>
      </c>
      <c r="T163" s="3">
        <v>16.45</v>
      </c>
      <c r="U163" s="15">
        <f t="shared" si="12"/>
        <v>10.821576939092001</v>
      </c>
      <c r="V163" s="15">
        <f t="shared" si="13"/>
        <v>3.1673717681799989</v>
      </c>
      <c r="W163" s="15">
        <f t="shared" si="14"/>
        <v>5.6284230609079984</v>
      </c>
    </row>
    <row r="164" spans="1:23" ht="15">
      <c r="A164" s="19">
        <v>163</v>
      </c>
      <c r="B164" s="19" t="s">
        <v>189</v>
      </c>
      <c r="C164" s="7" t="s">
        <v>1421</v>
      </c>
      <c r="D164" s="5" t="s">
        <v>5</v>
      </c>
      <c r="E164" s="17" t="s">
        <v>691</v>
      </c>
      <c r="F164" s="17" t="s">
        <v>878</v>
      </c>
      <c r="G164" s="2" t="s">
        <v>2</v>
      </c>
      <c r="H164" s="2" t="s">
        <v>3</v>
      </c>
      <c r="I164" s="15">
        <v>430.19344503999997</v>
      </c>
      <c r="J164" s="13">
        <v>470.70786023699998</v>
      </c>
      <c r="K164" s="12" t="s">
        <v>1428</v>
      </c>
      <c r="L164" s="12">
        <v>57.13</v>
      </c>
      <c r="M164" s="12" t="s">
        <v>1429</v>
      </c>
      <c r="N164" s="12" t="s">
        <v>1430</v>
      </c>
      <c r="O164" s="20">
        <v>27</v>
      </c>
      <c r="P164" s="12">
        <v>7.13</v>
      </c>
      <c r="Q164" s="15">
        <f t="shared" si="10"/>
        <v>15.733868900800001</v>
      </c>
      <c r="R164" s="15">
        <f t="shared" si="11"/>
        <v>15.733868900800001</v>
      </c>
      <c r="S164" s="15">
        <v>15.733868900800001</v>
      </c>
      <c r="T164" s="3">
        <v>21.33</v>
      </c>
      <c r="U164" s="15">
        <f t="shared" si="12"/>
        <v>12.292321340480001</v>
      </c>
      <c r="V164" s="15">
        <f t="shared" si="13"/>
        <v>5.5961310991999973</v>
      </c>
      <c r="W164" s="15">
        <f t="shared" si="14"/>
        <v>9.0376786595199974</v>
      </c>
    </row>
    <row r="165" spans="1:23" ht="15">
      <c r="A165" s="19">
        <v>164</v>
      </c>
      <c r="B165" s="19" t="s">
        <v>190</v>
      </c>
      <c r="C165" s="7" t="s">
        <v>1421</v>
      </c>
      <c r="D165" s="5" t="s">
        <v>5</v>
      </c>
      <c r="E165" s="17" t="s">
        <v>751</v>
      </c>
      <c r="F165" s="17" t="s">
        <v>879</v>
      </c>
      <c r="G165" s="2" t="s">
        <v>2</v>
      </c>
      <c r="H165" s="2" t="s">
        <v>3</v>
      </c>
      <c r="I165" s="15">
        <v>537.80998032800005</v>
      </c>
      <c r="J165" s="13">
        <v>585.15999577100001</v>
      </c>
      <c r="K165" s="12" t="s">
        <v>1428</v>
      </c>
      <c r="L165" s="12">
        <v>57.13</v>
      </c>
      <c r="M165" s="12" t="s">
        <v>1429</v>
      </c>
      <c r="N165" s="12" t="s">
        <v>1430</v>
      </c>
      <c r="O165" s="20">
        <v>27</v>
      </c>
      <c r="P165" s="12">
        <v>7.13</v>
      </c>
      <c r="Q165" s="15">
        <f t="shared" si="10"/>
        <v>17.886199606560002</v>
      </c>
      <c r="R165" s="15">
        <f t="shared" si="11"/>
        <v>17.886199606560002</v>
      </c>
      <c r="S165" s="15">
        <v>17.886199606560002</v>
      </c>
      <c r="T165" s="3">
        <v>21.64</v>
      </c>
      <c r="U165" s="15">
        <f t="shared" si="12"/>
        <v>13.583719763936001</v>
      </c>
      <c r="V165" s="15">
        <f t="shared" si="13"/>
        <v>3.7538003934399988</v>
      </c>
      <c r="W165" s="15">
        <f t="shared" si="14"/>
        <v>8.0562802360639996</v>
      </c>
    </row>
    <row r="166" spans="1:23" ht="15">
      <c r="A166" s="19">
        <v>165</v>
      </c>
      <c r="B166" s="19" t="s">
        <v>191</v>
      </c>
      <c r="C166" s="7" t="s">
        <v>1421</v>
      </c>
      <c r="D166" s="5" t="s">
        <v>5</v>
      </c>
      <c r="E166" s="17" t="s">
        <v>752</v>
      </c>
      <c r="F166" s="17" t="s">
        <v>880</v>
      </c>
      <c r="G166" s="2" t="s">
        <v>2</v>
      </c>
      <c r="H166" s="2" t="s">
        <v>3</v>
      </c>
      <c r="I166" s="15">
        <v>735.69638880599996</v>
      </c>
      <c r="J166" s="13">
        <v>798.24405464899996</v>
      </c>
      <c r="K166" s="12" t="s">
        <v>1428</v>
      </c>
      <c r="L166" s="12">
        <v>57.13</v>
      </c>
      <c r="M166" s="12" t="s">
        <v>1429</v>
      </c>
      <c r="N166" s="12" t="s">
        <v>1430</v>
      </c>
      <c r="O166" s="20">
        <v>27</v>
      </c>
      <c r="P166" s="12">
        <v>7.13</v>
      </c>
      <c r="Q166" s="15">
        <f t="shared" si="10"/>
        <v>21.843927776120001</v>
      </c>
      <c r="R166" s="15">
        <f t="shared" si="11"/>
        <v>21.843927776120001</v>
      </c>
      <c r="S166" s="15">
        <v>21.843927776120001</v>
      </c>
      <c r="T166" s="3">
        <v>26.21</v>
      </c>
      <c r="U166" s="15">
        <f t="shared" si="12"/>
        <v>15.958356665672</v>
      </c>
      <c r="V166" s="15">
        <f t="shared" si="13"/>
        <v>4.3660722238799998</v>
      </c>
      <c r="W166" s="15">
        <f t="shared" si="14"/>
        <v>10.251643334328001</v>
      </c>
    </row>
    <row r="167" spans="1:23" ht="15">
      <c r="A167" s="19">
        <v>166</v>
      </c>
      <c r="B167" s="19" t="s">
        <v>192</v>
      </c>
      <c r="C167" s="7" t="s">
        <v>1421</v>
      </c>
      <c r="D167" s="5" t="s">
        <v>5</v>
      </c>
      <c r="E167" s="17" t="s">
        <v>881</v>
      </c>
      <c r="F167" s="17" t="s">
        <v>882</v>
      </c>
      <c r="G167" s="2" t="s">
        <v>2</v>
      </c>
      <c r="H167" s="2" t="s">
        <v>3</v>
      </c>
      <c r="I167" s="15">
        <v>2318.5117293899998</v>
      </c>
      <c r="J167" s="13">
        <v>2392.4111236200001</v>
      </c>
      <c r="K167" s="12" t="s">
        <v>1428</v>
      </c>
      <c r="L167" s="12">
        <v>57.13</v>
      </c>
      <c r="M167" s="12" t="s">
        <v>1429</v>
      </c>
      <c r="N167" s="12" t="s">
        <v>1430</v>
      </c>
      <c r="O167" s="20">
        <v>27</v>
      </c>
      <c r="P167" s="12">
        <v>7.13</v>
      </c>
      <c r="Q167" s="15">
        <f t="shared" si="10"/>
        <v>53.500234587800001</v>
      </c>
      <c r="R167" s="15">
        <f t="shared" si="11"/>
        <v>53.500234587800001</v>
      </c>
      <c r="S167" s="15">
        <v>53.500234587800001</v>
      </c>
      <c r="T167" s="3">
        <v>56.38</v>
      </c>
      <c r="U167" s="15">
        <f t="shared" si="12"/>
        <v>34.952140752680002</v>
      </c>
      <c r="V167" s="15">
        <f t="shared" si="13"/>
        <v>2.8797654122000012</v>
      </c>
      <c r="W167" s="15">
        <f t="shared" si="14"/>
        <v>21.427859247320001</v>
      </c>
    </row>
    <row r="168" spans="1:23" ht="15">
      <c r="A168" s="19">
        <v>167</v>
      </c>
      <c r="B168" s="19" t="s">
        <v>193</v>
      </c>
      <c r="C168" s="7" t="s">
        <v>1421</v>
      </c>
      <c r="D168" s="5" t="s">
        <v>5</v>
      </c>
      <c r="E168" s="17" t="s">
        <v>753</v>
      </c>
      <c r="F168" s="17" t="s">
        <v>883</v>
      </c>
      <c r="G168" s="2" t="s">
        <v>2</v>
      </c>
      <c r="H168" s="2" t="s">
        <v>101</v>
      </c>
      <c r="I168" s="15">
        <v>269.18134986400003</v>
      </c>
      <c r="J168" s="13">
        <v>339.86694129300002</v>
      </c>
      <c r="K168" s="12" t="s">
        <v>1428</v>
      </c>
      <c r="L168" s="12">
        <v>57.13</v>
      </c>
      <c r="M168" s="12" t="s">
        <v>1429</v>
      </c>
      <c r="N168" s="12" t="s">
        <v>1430</v>
      </c>
      <c r="O168" s="20">
        <v>27</v>
      </c>
      <c r="P168" s="12">
        <v>7.13</v>
      </c>
      <c r="Q168" s="15">
        <f t="shared" si="10"/>
        <v>12.513626997279999</v>
      </c>
      <c r="R168" s="15">
        <f t="shared" si="11"/>
        <v>12.513626997279999</v>
      </c>
      <c r="S168" s="15">
        <v>12.513626997279999</v>
      </c>
      <c r="T168" s="3">
        <v>18.59</v>
      </c>
      <c r="U168" s="15">
        <f t="shared" si="12"/>
        <v>10.360176198368</v>
      </c>
      <c r="V168" s="15">
        <f t="shared" si="13"/>
        <v>6.0763730027200005</v>
      </c>
      <c r="W168" s="15">
        <f t="shared" si="14"/>
        <v>8.2298238016319996</v>
      </c>
    </row>
    <row r="169" spans="1:23" ht="15">
      <c r="A169" s="19">
        <v>168</v>
      </c>
      <c r="B169" s="19" t="s">
        <v>194</v>
      </c>
      <c r="C169" s="7" t="s">
        <v>1421</v>
      </c>
      <c r="D169" s="5" t="s">
        <v>5</v>
      </c>
      <c r="E169" s="17" t="s">
        <v>728</v>
      </c>
      <c r="F169" s="17" t="s">
        <v>884</v>
      </c>
      <c r="G169" s="2" t="s">
        <v>2</v>
      </c>
      <c r="H169" s="2" t="s">
        <v>3</v>
      </c>
      <c r="I169" s="15">
        <v>916.98565539599997</v>
      </c>
      <c r="J169" s="13">
        <v>987.87842146800006</v>
      </c>
      <c r="K169" s="12" t="s">
        <v>1428</v>
      </c>
      <c r="L169" s="12">
        <v>57.13</v>
      </c>
      <c r="M169" s="12" t="s">
        <v>1429</v>
      </c>
      <c r="N169" s="12" t="s">
        <v>1430</v>
      </c>
      <c r="O169" s="20">
        <v>27</v>
      </c>
      <c r="P169" s="12">
        <v>7.13</v>
      </c>
      <c r="Q169" s="15">
        <f t="shared" si="10"/>
        <v>25.469713107920001</v>
      </c>
      <c r="R169" s="15">
        <f t="shared" si="11"/>
        <v>25.469713107920001</v>
      </c>
      <c r="S169" s="15">
        <v>25.469713107920001</v>
      </c>
      <c r="T169" s="3">
        <v>28.34</v>
      </c>
      <c r="U169" s="15">
        <f t="shared" si="12"/>
        <v>18.133827864752</v>
      </c>
      <c r="V169" s="15">
        <f t="shared" si="13"/>
        <v>2.8702868920799993</v>
      </c>
      <c r="W169" s="15">
        <f t="shared" si="14"/>
        <v>10.206172135248</v>
      </c>
    </row>
    <row r="170" spans="1:23" ht="15">
      <c r="A170" s="19">
        <v>169</v>
      </c>
      <c r="B170" s="19" t="s">
        <v>195</v>
      </c>
      <c r="C170" s="7" t="s">
        <v>1421</v>
      </c>
      <c r="D170" s="5" t="s">
        <v>5</v>
      </c>
      <c r="E170" s="17" t="s">
        <v>713</v>
      </c>
      <c r="F170" s="17" t="s">
        <v>885</v>
      </c>
      <c r="G170" s="2" t="s">
        <v>2</v>
      </c>
      <c r="H170" s="2" t="s">
        <v>3</v>
      </c>
      <c r="I170" s="15">
        <v>961.32281675700006</v>
      </c>
      <c r="J170" s="13">
        <v>1028.4843221599999</v>
      </c>
      <c r="K170" s="12" t="s">
        <v>1428</v>
      </c>
      <c r="L170" s="12">
        <v>57.13</v>
      </c>
      <c r="M170" s="12" t="s">
        <v>1429</v>
      </c>
      <c r="N170" s="12" t="s">
        <v>1430</v>
      </c>
      <c r="O170" s="20">
        <v>27</v>
      </c>
      <c r="P170" s="12">
        <v>7.13</v>
      </c>
      <c r="Q170" s="15">
        <f t="shared" si="10"/>
        <v>26.356456335139999</v>
      </c>
      <c r="R170" s="15">
        <f t="shared" si="11"/>
        <v>26.356456335139999</v>
      </c>
      <c r="S170" s="15">
        <v>26.356456335139999</v>
      </c>
      <c r="T170" s="3">
        <v>25.6</v>
      </c>
      <c r="U170" s="15">
        <f t="shared" si="12"/>
        <v>18.665873801084</v>
      </c>
      <c r="V170" s="15" t="s">
        <v>1431</v>
      </c>
      <c r="W170" s="15">
        <f t="shared" si="14"/>
        <v>6.934126198916001</v>
      </c>
    </row>
    <row r="171" spans="1:23" ht="15">
      <c r="A171" s="19">
        <v>170</v>
      </c>
      <c r="B171" s="19" t="s">
        <v>196</v>
      </c>
      <c r="C171" s="7" t="s">
        <v>1421</v>
      </c>
      <c r="D171" s="5" t="s">
        <v>5</v>
      </c>
      <c r="E171" s="17" t="s">
        <v>886</v>
      </c>
      <c r="F171" s="17" t="s">
        <v>887</v>
      </c>
      <c r="G171" s="2" t="s">
        <v>2</v>
      </c>
      <c r="H171" s="2" t="s">
        <v>197</v>
      </c>
      <c r="I171" s="15">
        <v>2779.5774638100002</v>
      </c>
      <c r="J171" s="13">
        <v>2851.3698216399998</v>
      </c>
      <c r="K171" s="12" t="s">
        <v>1428</v>
      </c>
      <c r="L171" s="12">
        <v>57.13</v>
      </c>
      <c r="M171" s="12" t="s">
        <v>1429</v>
      </c>
      <c r="N171" s="12" t="s">
        <v>1430</v>
      </c>
      <c r="O171" s="20">
        <v>27</v>
      </c>
      <c r="P171" s="12">
        <v>7.13</v>
      </c>
      <c r="Q171" s="15">
        <f t="shared" si="10"/>
        <v>62.721549276200008</v>
      </c>
      <c r="R171" s="15">
        <f t="shared" si="11"/>
        <v>62.721549276200008</v>
      </c>
      <c r="S171" s="12">
        <v>57.13</v>
      </c>
      <c r="T171" s="3">
        <v>81.99</v>
      </c>
      <c r="U171" s="15">
        <f t="shared" si="12"/>
        <v>40.484929565720002</v>
      </c>
      <c r="V171" s="15">
        <f t="shared" si="13"/>
        <v>24.859999999999992</v>
      </c>
      <c r="W171" s="15">
        <f t="shared" si="14"/>
        <v>41.505070434279993</v>
      </c>
    </row>
    <row r="172" spans="1:23" ht="15">
      <c r="A172" s="19">
        <v>171</v>
      </c>
      <c r="B172" s="19" t="s">
        <v>198</v>
      </c>
      <c r="C172" s="7" t="s">
        <v>1421</v>
      </c>
      <c r="D172" s="5" t="s">
        <v>5</v>
      </c>
      <c r="E172" s="17" t="s">
        <v>807</v>
      </c>
      <c r="F172" s="17" t="s">
        <v>888</v>
      </c>
      <c r="G172" s="2" t="s">
        <v>2</v>
      </c>
      <c r="H172" s="2" t="s">
        <v>197</v>
      </c>
      <c r="I172" s="15">
        <v>1657.17817726</v>
      </c>
      <c r="J172" s="13">
        <v>1731.5414654399999</v>
      </c>
      <c r="K172" s="12" t="s">
        <v>1428</v>
      </c>
      <c r="L172" s="12">
        <v>57.13</v>
      </c>
      <c r="M172" s="12" t="s">
        <v>1429</v>
      </c>
      <c r="N172" s="12" t="s">
        <v>1430</v>
      </c>
      <c r="O172" s="20">
        <v>27</v>
      </c>
      <c r="P172" s="12">
        <v>7.13</v>
      </c>
      <c r="Q172" s="15">
        <f t="shared" si="10"/>
        <v>40.273563545200005</v>
      </c>
      <c r="R172" s="15">
        <f t="shared" si="11"/>
        <v>40.273563545200005</v>
      </c>
      <c r="S172" s="15">
        <v>40.273563545200005</v>
      </c>
      <c r="T172" s="3">
        <v>44.8</v>
      </c>
      <c r="U172" s="15">
        <f t="shared" si="12"/>
        <v>27.016138127119998</v>
      </c>
      <c r="V172" s="15">
        <f t="shared" si="13"/>
        <v>4.5264364547999918</v>
      </c>
      <c r="W172" s="15">
        <f t="shared" si="14"/>
        <v>17.783861872879999</v>
      </c>
    </row>
    <row r="173" spans="1:23" ht="15">
      <c r="A173" s="19">
        <v>172</v>
      </c>
      <c r="B173" s="19" t="s">
        <v>199</v>
      </c>
      <c r="C173" s="7" t="s">
        <v>1421</v>
      </c>
      <c r="D173" s="5" t="s">
        <v>5</v>
      </c>
      <c r="E173" s="17" t="s">
        <v>784</v>
      </c>
      <c r="F173" s="17" t="s">
        <v>889</v>
      </c>
      <c r="G173" s="2" t="s">
        <v>2</v>
      </c>
      <c r="H173" s="2" t="s">
        <v>101</v>
      </c>
      <c r="I173" s="15">
        <v>1659.4642824099999</v>
      </c>
      <c r="J173" s="13">
        <v>1727.0435881000001</v>
      </c>
      <c r="K173" s="12" t="s">
        <v>1428</v>
      </c>
      <c r="L173" s="12">
        <v>57.13</v>
      </c>
      <c r="M173" s="12" t="s">
        <v>1429</v>
      </c>
      <c r="N173" s="12" t="s">
        <v>1430</v>
      </c>
      <c r="O173" s="20">
        <v>27</v>
      </c>
      <c r="P173" s="12">
        <v>7.13</v>
      </c>
      <c r="Q173" s="15">
        <f t="shared" si="10"/>
        <v>40.319285648200001</v>
      </c>
      <c r="R173" s="15">
        <f t="shared" si="11"/>
        <v>40.319285648200001</v>
      </c>
      <c r="S173" s="15">
        <v>40.319285648200001</v>
      </c>
      <c r="T173" s="3">
        <v>41.14</v>
      </c>
      <c r="U173" s="15">
        <f t="shared" si="12"/>
        <v>27.043571388919997</v>
      </c>
      <c r="V173" s="15">
        <f t="shared" si="13"/>
        <v>0.82071435179999952</v>
      </c>
      <c r="W173" s="15">
        <f t="shared" si="14"/>
        <v>14.096428611080004</v>
      </c>
    </row>
    <row r="174" spans="1:23" ht="15">
      <c r="A174" s="19">
        <v>173</v>
      </c>
      <c r="B174" s="19" t="s">
        <v>200</v>
      </c>
      <c r="C174" s="7" t="s">
        <v>1421</v>
      </c>
      <c r="D174" s="5" t="s">
        <v>5</v>
      </c>
      <c r="E174" s="17" t="s">
        <v>735</v>
      </c>
      <c r="F174" s="17" t="s">
        <v>890</v>
      </c>
      <c r="G174" s="2" t="s">
        <v>2</v>
      </c>
      <c r="H174" s="2" t="s">
        <v>101</v>
      </c>
      <c r="I174" s="15">
        <v>1614.24474958</v>
      </c>
      <c r="J174" s="13">
        <v>1668.9375423700001</v>
      </c>
      <c r="K174" s="12" t="s">
        <v>1428</v>
      </c>
      <c r="L174" s="12">
        <v>57.13</v>
      </c>
      <c r="M174" s="12" t="s">
        <v>1429</v>
      </c>
      <c r="N174" s="12" t="s">
        <v>1430</v>
      </c>
      <c r="O174" s="20">
        <v>27</v>
      </c>
      <c r="P174" s="12">
        <v>7.13</v>
      </c>
      <c r="Q174" s="15">
        <f t="shared" si="10"/>
        <v>39.414894991600001</v>
      </c>
      <c r="R174" s="15">
        <f t="shared" si="11"/>
        <v>39.414894991600001</v>
      </c>
      <c r="S174" s="15">
        <v>39.414894991600001</v>
      </c>
      <c r="T174" s="3">
        <v>40.840000000000003</v>
      </c>
      <c r="U174" s="15">
        <f t="shared" si="12"/>
        <v>26.50093699496</v>
      </c>
      <c r="V174" s="15">
        <f t="shared" si="13"/>
        <v>1.4251050084000028</v>
      </c>
      <c r="W174" s="15">
        <f t="shared" si="14"/>
        <v>14.339063005040003</v>
      </c>
    </row>
    <row r="175" spans="1:23" ht="15">
      <c r="A175" s="19">
        <v>174</v>
      </c>
      <c r="B175" s="19" t="s">
        <v>201</v>
      </c>
      <c r="C175" s="7" t="s">
        <v>1421</v>
      </c>
      <c r="D175" s="5" t="s">
        <v>5</v>
      </c>
      <c r="E175" s="17" t="s">
        <v>891</v>
      </c>
      <c r="F175" s="17" t="s">
        <v>892</v>
      </c>
      <c r="G175" s="2" t="s">
        <v>2</v>
      </c>
      <c r="H175" s="2" t="s">
        <v>35</v>
      </c>
      <c r="I175" s="15">
        <v>1531.7077550199999</v>
      </c>
      <c r="J175" s="13">
        <v>1603.6749748699999</v>
      </c>
      <c r="K175" s="12" t="s">
        <v>1428</v>
      </c>
      <c r="L175" s="12">
        <v>57.13</v>
      </c>
      <c r="M175" s="12" t="s">
        <v>1429</v>
      </c>
      <c r="N175" s="12" t="s">
        <v>1430</v>
      </c>
      <c r="O175" s="20">
        <v>27</v>
      </c>
      <c r="P175" s="12">
        <v>7.13</v>
      </c>
      <c r="Q175" s="15">
        <f t="shared" si="10"/>
        <v>37.764155100399996</v>
      </c>
      <c r="R175" s="15">
        <f t="shared" si="11"/>
        <v>37.764155100399996</v>
      </c>
      <c r="S175" s="15">
        <v>37.764155100399996</v>
      </c>
      <c r="T175" s="3">
        <v>45.11</v>
      </c>
      <c r="U175" s="15">
        <f t="shared" si="12"/>
        <v>25.510493060239998</v>
      </c>
      <c r="V175" s="15">
        <f t="shared" si="13"/>
        <v>7.345844899600003</v>
      </c>
      <c r="W175" s="15">
        <f t="shared" si="14"/>
        <v>19.599506939760001</v>
      </c>
    </row>
    <row r="176" spans="1:23" ht="15">
      <c r="A176" s="19">
        <v>175</v>
      </c>
      <c r="B176" s="19" t="s">
        <v>202</v>
      </c>
      <c r="C176" s="7" t="s">
        <v>1421</v>
      </c>
      <c r="D176" s="5" t="s">
        <v>5</v>
      </c>
      <c r="E176" s="17" t="s">
        <v>893</v>
      </c>
      <c r="F176" s="17" t="s">
        <v>894</v>
      </c>
      <c r="G176" s="2" t="s">
        <v>2</v>
      </c>
      <c r="H176" s="2" t="s">
        <v>3</v>
      </c>
      <c r="I176" s="15">
        <v>1583.3612438299999</v>
      </c>
      <c r="J176" s="13">
        <v>1657.4367482299999</v>
      </c>
      <c r="K176" s="12" t="s">
        <v>1428</v>
      </c>
      <c r="L176" s="12">
        <v>57.13</v>
      </c>
      <c r="M176" s="12" t="s">
        <v>1429</v>
      </c>
      <c r="N176" s="12" t="s">
        <v>1430</v>
      </c>
      <c r="O176" s="20">
        <v>27</v>
      </c>
      <c r="P176" s="12">
        <v>7.13</v>
      </c>
      <c r="Q176" s="15">
        <f t="shared" si="10"/>
        <v>38.797224876599998</v>
      </c>
      <c r="R176" s="15">
        <f t="shared" si="11"/>
        <v>38.797224876599998</v>
      </c>
      <c r="S176" s="15">
        <v>38.797224876599998</v>
      </c>
      <c r="T176" s="3">
        <v>46.32</v>
      </c>
      <c r="U176" s="15">
        <f t="shared" si="12"/>
        <v>26.13033492596</v>
      </c>
      <c r="V176" s="15">
        <f t="shared" si="13"/>
        <v>7.5227751234000024</v>
      </c>
      <c r="W176" s="15">
        <f t="shared" si="14"/>
        <v>20.189665074040001</v>
      </c>
    </row>
    <row r="177" spans="1:23" ht="15">
      <c r="A177" s="19">
        <v>176</v>
      </c>
      <c r="B177" s="19" t="s">
        <v>203</v>
      </c>
      <c r="C177" s="7" t="s">
        <v>1421</v>
      </c>
      <c r="D177" s="5" t="s">
        <v>5</v>
      </c>
      <c r="E177" s="17" t="s">
        <v>895</v>
      </c>
      <c r="F177" s="17" t="s">
        <v>896</v>
      </c>
      <c r="G177" s="2" t="s">
        <v>2</v>
      </c>
      <c r="H177" s="2" t="s">
        <v>3</v>
      </c>
      <c r="I177" s="15">
        <v>1543.9520851699999</v>
      </c>
      <c r="J177" s="13">
        <v>1610.5295657900001</v>
      </c>
      <c r="K177" s="12" t="s">
        <v>1428</v>
      </c>
      <c r="L177" s="12">
        <v>57.13</v>
      </c>
      <c r="M177" s="12" t="s">
        <v>1429</v>
      </c>
      <c r="N177" s="12" t="s">
        <v>1430</v>
      </c>
      <c r="O177" s="20">
        <v>27</v>
      </c>
      <c r="P177" s="12">
        <v>7.13</v>
      </c>
      <c r="Q177" s="15">
        <f t="shared" si="10"/>
        <v>38.009041703400001</v>
      </c>
      <c r="R177" s="15">
        <f t="shared" si="11"/>
        <v>38.009041703400001</v>
      </c>
      <c r="S177" s="15">
        <v>38.009041703400001</v>
      </c>
      <c r="T177" s="3">
        <v>37.18</v>
      </c>
      <c r="U177" s="15">
        <f t="shared" si="12"/>
        <v>25.657425022039998</v>
      </c>
      <c r="V177" s="15" t="s">
        <v>1431</v>
      </c>
      <c r="W177" s="15">
        <f t="shared" si="14"/>
        <v>11.522574977960002</v>
      </c>
    </row>
    <row r="178" spans="1:23" ht="15">
      <c r="A178" s="19">
        <v>177</v>
      </c>
      <c r="B178" s="19" t="s">
        <v>204</v>
      </c>
      <c r="C178" s="7" t="s">
        <v>1421</v>
      </c>
      <c r="D178" s="5" t="s">
        <v>5</v>
      </c>
      <c r="E178" s="17" t="s">
        <v>897</v>
      </c>
      <c r="F178" s="17" t="s">
        <v>898</v>
      </c>
      <c r="G178" s="2" t="s">
        <v>2</v>
      </c>
      <c r="H178" s="2" t="s">
        <v>101</v>
      </c>
      <c r="I178" s="15">
        <v>1488.1787634100001</v>
      </c>
      <c r="J178" s="13">
        <v>1551.7296573799999</v>
      </c>
      <c r="K178" s="12" t="s">
        <v>1428</v>
      </c>
      <c r="L178" s="12">
        <v>57.13</v>
      </c>
      <c r="M178" s="12" t="s">
        <v>1429</v>
      </c>
      <c r="N178" s="12" t="s">
        <v>1430</v>
      </c>
      <c r="O178" s="20">
        <v>27</v>
      </c>
      <c r="P178" s="12">
        <v>7.13</v>
      </c>
      <c r="Q178" s="15">
        <f t="shared" si="10"/>
        <v>36.893575268200003</v>
      </c>
      <c r="R178" s="15">
        <f t="shared" si="11"/>
        <v>36.893575268200003</v>
      </c>
      <c r="S178" s="15">
        <v>36.893575268200003</v>
      </c>
      <c r="T178" s="3">
        <v>42.67</v>
      </c>
      <c r="U178" s="15">
        <f t="shared" si="12"/>
        <v>24.988145160920002</v>
      </c>
      <c r="V178" s="15">
        <f t="shared" si="13"/>
        <v>5.7764247317999988</v>
      </c>
      <c r="W178" s="15">
        <f t="shared" si="14"/>
        <v>17.68185483908</v>
      </c>
    </row>
    <row r="179" spans="1:23" ht="15">
      <c r="A179" s="19">
        <v>178</v>
      </c>
      <c r="B179" s="19" t="s">
        <v>205</v>
      </c>
      <c r="C179" s="7" t="s">
        <v>1421</v>
      </c>
      <c r="D179" s="5" t="s">
        <v>5</v>
      </c>
      <c r="E179" s="17" t="s">
        <v>899</v>
      </c>
      <c r="F179" s="17" t="s">
        <v>900</v>
      </c>
      <c r="G179" s="2" t="s">
        <v>2</v>
      </c>
      <c r="H179" s="2" t="s">
        <v>3</v>
      </c>
      <c r="I179" s="15">
        <v>1367.2011566000001</v>
      </c>
      <c r="J179" s="13">
        <v>1434.7175387499999</v>
      </c>
      <c r="K179" s="12" t="s">
        <v>1428</v>
      </c>
      <c r="L179" s="12">
        <v>57.13</v>
      </c>
      <c r="M179" s="12" t="s">
        <v>1429</v>
      </c>
      <c r="N179" s="12" t="s">
        <v>1430</v>
      </c>
      <c r="O179" s="20">
        <v>27</v>
      </c>
      <c r="P179" s="12">
        <v>7.13</v>
      </c>
      <c r="Q179" s="15">
        <f t="shared" si="10"/>
        <v>34.474023132000006</v>
      </c>
      <c r="R179" s="15">
        <f t="shared" si="11"/>
        <v>34.474023132000006</v>
      </c>
      <c r="S179" s="15">
        <v>34.474023132000006</v>
      </c>
      <c r="T179" s="3">
        <v>46.32</v>
      </c>
      <c r="U179" s="15">
        <f t="shared" si="12"/>
        <v>23.536413879200001</v>
      </c>
      <c r="V179" s="15">
        <f t="shared" si="13"/>
        <v>11.845976867999994</v>
      </c>
      <c r="W179" s="15">
        <f t="shared" si="14"/>
        <v>22.783586120799999</v>
      </c>
    </row>
    <row r="180" spans="1:23" ht="15">
      <c r="A180" s="19">
        <v>179</v>
      </c>
      <c r="B180" s="19" t="s">
        <v>206</v>
      </c>
      <c r="C180" s="7" t="s">
        <v>1421</v>
      </c>
      <c r="D180" s="5" t="s">
        <v>5</v>
      </c>
      <c r="E180" s="17" t="s">
        <v>749</v>
      </c>
      <c r="F180" s="17" t="s">
        <v>901</v>
      </c>
      <c r="G180" s="2" t="s">
        <v>2</v>
      </c>
      <c r="H180" s="2" t="s">
        <v>3</v>
      </c>
      <c r="I180" s="15">
        <v>1301.3791043399999</v>
      </c>
      <c r="J180" s="13">
        <v>1356.97297351</v>
      </c>
      <c r="K180" s="12" t="s">
        <v>1428</v>
      </c>
      <c r="L180" s="12">
        <v>57.13</v>
      </c>
      <c r="M180" s="12" t="s">
        <v>1429</v>
      </c>
      <c r="N180" s="12" t="s">
        <v>1430</v>
      </c>
      <c r="O180" s="20">
        <v>27</v>
      </c>
      <c r="P180" s="12">
        <v>7.13</v>
      </c>
      <c r="Q180" s="15">
        <f t="shared" si="10"/>
        <v>33.157582086799998</v>
      </c>
      <c r="R180" s="15">
        <f t="shared" si="11"/>
        <v>33.157582086799998</v>
      </c>
      <c r="S180" s="15">
        <v>33.157582086799998</v>
      </c>
      <c r="T180" s="3">
        <v>44.5</v>
      </c>
      <c r="U180" s="15">
        <f t="shared" si="12"/>
        <v>22.746549252079998</v>
      </c>
      <c r="V180" s="15">
        <f t="shared" si="13"/>
        <v>11.342417913200002</v>
      </c>
      <c r="W180" s="15">
        <f t="shared" si="14"/>
        <v>21.753450747920002</v>
      </c>
    </row>
    <row r="181" spans="1:23" ht="15">
      <c r="A181" s="19">
        <v>180</v>
      </c>
      <c r="B181" s="19" t="s">
        <v>207</v>
      </c>
      <c r="C181" s="7" t="s">
        <v>1421</v>
      </c>
      <c r="D181" s="5" t="s">
        <v>11</v>
      </c>
      <c r="E181" s="17" t="s">
        <v>730</v>
      </c>
      <c r="F181" s="17" t="s">
        <v>902</v>
      </c>
      <c r="G181" s="2" t="s">
        <v>2</v>
      </c>
      <c r="H181" s="2" t="s">
        <v>208</v>
      </c>
      <c r="I181" s="15">
        <v>320.23722026899998</v>
      </c>
      <c r="J181" s="13">
        <v>350.49431475699998</v>
      </c>
      <c r="K181" s="12" t="s">
        <v>1428</v>
      </c>
      <c r="L181" s="12">
        <v>57.13</v>
      </c>
      <c r="M181" s="12" t="s">
        <v>1429</v>
      </c>
      <c r="N181" s="12" t="s">
        <v>1430</v>
      </c>
      <c r="O181" s="20">
        <v>27</v>
      </c>
      <c r="P181" s="12">
        <v>7.13</v>
      </c>
      <c r="Q181" s="15">
        <f t="shared" si="10"/>
        <v>13.53474440538</v>
      </c>
      <c r="R181" s="15">
        <f t="shared" si="11"/>
        <v>13.53474440538</v>
      </c>
      <c r="S181" s="15">
        <v>13.53474440538</v>
      </c>
      <c r="T181" s="3">
        <v>16.760000000000002</v>
      </c>
      <c r="U181" s="15">
        <f t="shared" si="12"/>
        <v>10.972846643227999</v>
      </c>
      <c r="V181" s="15">
        <f t="shared" si="13"/>
        <v>3.2252555946200019</v>
      </c>
      <c r="W181" s="15">
        <f t="shared" si="14"/>
        <v>5.7871533567720022</v>
      </c>
    </row>
    <row r="182" spans="1:23" ht="15">
      <c r="A182" s="19">
        <v>181</v>
      </c>
      <c r="B182" s="19" t="s">
        <v>209</v>
      </c>
      <c r="C182" s="7" t="s">
        <v>1421</v>
      </c>
      <c r="D182" s="5" t="s">
        <v>11</v>
      </c>
      <c r="E182" s="17" t="s">
        <v>641</v>
      </c>
      <c r="F182" s="17" t="s">
        <v>903</v>
      </c>
      <c r="G182" s="2" t="s">
        <v>2</v>
      </c>
      <c r="H182" s="2" t="s">
        <v>210</v>
      </c>
      <c r="I182" s="15">
        <v>332.73633058299998</v>
      </c>
      <c r="J182" s="13">
        <v>362.23934604300001</v>
      </c>
      <c r="K182" s="12" t="s">
        <v>1428</v>
      </c>
      <c r="L182" s="12">
        <v>57.13</v>
      </c>
      <c r="M182" s="12" t="s">
        <v>1429</v>
      </c>
      <c r="N182" s="12" t="s">
        <v>1430</v>
      </c>
      <c r="O182" s="20">
        <v>27</v>
      </c>
      <c r="P182" s="12">
        <v>7.13</v>
      </c>
      <c r="Q182" s="15">
        <f t="shared" si="10"/>
        <v>13.78472661166</v>
      </c>
      <c r="R182" s="15">
        <f t="shared" si="11"/>
        <v>13.78472661166</v>
      </c>
      <c r="S182" s="15">
        <v>13.78472661166</v>
      </c>
      <c r="T182" s="3">
        <v>15.54</v>
      </c>
      <c r="U182" s="15">
        <f t="shared" si="12"/>
        <v>11.122835966996</v>
      </c>
      <c r="V182" s="15">
        <f t="shared" si="13"/>
        <v>1.7552733883399991</v>
      </c>
      <c r="W182" s="15">
        <f t="shared" si="14"/>
        <v>4.4171640330039992</v>
      </c>
    </row>
    <row r="183" spans="1:23" ht="15">
      <c r="A183" s="19">
        <v>182</v>
      </c>
      <c r="B183" s="19" t="s">
        <v>211</v>
      </c>
      <c r="C183" s="7" t="s">
        <v>1421</v>
      </c>
      <c r="D183" s="5" t="s">
        <v>212</v>
      </c>
      <c r="E183" s="17" t="s">
        <v>904</v>
      </c>
      <c r="F183" s="17" t="s">
        <v>905</v>
      </c>
      <c r="G183" s="2" t="s">
        <v>2</v>
      </c>
      <c r="H183" s="2" t="s">
        <v>213</v>
      </c>
      <c r="I183" s="15">
        <v>2790.8337501800002</v>
      </c>
      <c r="J183" s="13">
        <v>2864.0336285100002</v>
      </c>
      <c r="K183" s="12" t="s">
        <v>1428</v>
      </c>
      <c r="L183" s="12">
        <v>57.13</v>
      </c>
      <c r="M183" s="12" t="s">
        <v>1429</v>
      </c>
      <c r="N183" s="12" t="s">
        <v>1430</v>
      </c>
      <c r="O183" s="20">
        <v>27</v>
      </c>
      <c r="P183" s="12">
        <v>7.13</v>
      </c>
      <c r="Q183" s="15">
        <f t="shared" ref="Q183:Q246" si="15">I183*2%+P183</f>
        <v>62.946675003600006</v>
      </c>
      <c r="R183" s="15">
        <f t="shared" si="11"/>
        <v>62.946675003600006</v>
      </c>
      <c r="S183" s="12">
        <v>57.13</v>
      </c>
      <c r="T183" s="3">
        <v>75.59</v>
      </c>
      <c r="U183" s="15">
        <f t="shared" si="12"/>
        <v>40.620005002160006</v>
      </c>
      <c r="V183" s="15">
        <f t="shared" si="13"/>
        <v>18.46</v>
      </c>
      <c r="W183" s="15">
        <f t="shared" si="14"/>
        <v>34.969994997839997</v>
      </c>
    </row>
    <row r="184" spans="1:23" ht="15">
      <c r="A184" s="19">
        <v>183</v>
      </c>
      <c r="B184" s="19" t="s">
        <v>214</v>
      </c>
      <c r="C184" s="7" t="s">
        <v>1421</v>
      </c>
      <c r="D184" s="5" t="s">
        <v>11</v>
      </c>
      <c r="E184" s="17" t="s">
        <v>906</v>
      </c>
      <c r="F184" s="17" t="s">
        <v>907</v>
      </c>
      <c r="G184" s="2" t="s">
        <v>2</v>
      </c>
      <c r="H184" s="2" t="s">
        <v>215</v>
      </c>
      <c r="I184" s="15">
        <v>1251.47578279</v>
      </c>
      <c r="J184" s="13">
        <v>1318.66298478</v>
      </c>
      <c r="K184" s="12" t="s">
        <v>1428</v>
      </c>
      <c r="L184" s="12">
        <v>57.13</v>
      </c>
      <c r="M184" s="12" t="s">
        <v>1429</v>
      </c>
      <c r="N184" s="12" t="s">
        <v>1430</v>
      </c>
      <c r="O184" s="20">
        <v>27</v>
      </c>
      <c r="P184" s="12">
        <v>7.13</v>
      </c>
      <c r="Q184" s="15">
        <f t="shared" si="15"/>
        <v>32.1595156558</v>
      </c>
      <c r="R184" s="15">
        <f t="shared" si="11"/>
        <v>32.1595156558</v>
      </c>
      <c r="S184" s="15">
        <v>32.1595156558</v>
      </c>
      <c r="T184" s="3">
        <v>41.75</v>
      </c>
      <c r="U184" s="15">
        <f t="shared" si="12"/>
        <v>22.14770939348</v>
      </c>
      <c r="V184" s="15">
        <f t="shared" si="13"/>
        <v>9.5904843442000001</v>
      </c>
      <c r="W184" s="15">
        <f t="shared" si="14"/>
        <v>19.60229060652</v>
      </c>
    </row>
    <row r="185" spans="1:23" ht="15">
      <c r="A185" s="19">
        <v>184</v>
      </c>
      <c r="B185" s="19" t="s">
        <v>216</v>
      </c>
      <c r="C185" s="7" t="s">
        <v>1421</v>
      </c>
      <c r="D185" s="5" t="s">
        <v>11</v>
      </c>
      <c r="E185" s="17" t="s">
        <v>742</v>
      </c>
      <c r="F185" s="17" t="s">
        <v>908</v>
      </c>
      <c r="G185" s="2" t="s">
        <v>2</v>
      </c>
      <c r="H185" s="2" t="s">
        <v>217</v>
      </c>
      <c r="I185" s="15">
        <v>372.21574287800001</v>
      </c>
      <c r="J185" s="13">
        <v>406.04714064400002</v>
      </c>
      <c r="K185" s="12" t="s">
        <v>1428</v>
      </c>
      <c r="L185" s="12">
        <v>57.13</v>
      </c>
      <c r="M185" s="12" t="s">
        <v>1429</v>
      </c>
      <c r="N185" s="12" t="s">
        <v>1430</v>
      </c>
      <c r="O185" s="20">
        <v>27</v>
      </c>
      <c r="P185" s="12">
        <v>7.13</v>
      </c>
      <c r="Q185" s="15">
        <f t="shared" si="15"/>
        <v>14.574314857560001</v>
      </c>
      <c r="R185" s="15">
        <f t="shared" si="11"/>
        <v>14.574314857560001</v>
      </c>
      <c r="S185" s="15">
        <v>14.574314857560001</v>
      </c>
      <c r="T185" s="3">
        <v>16.45</v>
      </c>
      <c r="U185" s="15">
        <f t="shared" si="12"/>
        <v>11.596588914535999</v>
      </c>
      <c r="V185" s="15">
        <f t="shared" si="13"/>
        <v>1.8756851424399983</v>
      </c>
      <c r="W185" s="15">
        <f t="shared" si="14"/>
        <v>4.8534110854639998</v>
      </c>
    </row>
    <row r="186" spans="1:23" ht="15">
      <c r="A186" s="19">
        <v>185</v>
      </c>
      <c r="B186" s="19" t="s">
        <v>218</v>
      </c>
      <c r="C186" s="7" t="s">
        <v>1421</v>
      </c>
      <c r="D186" s="5" t="s">
        <v>11</v>
      </c>
      <c r="E186" s="17" t="s">
        <v>641</v>
      </c>
      <c r="F186" s="17" t="s">
        <v>909</v>
      </c>
      <c r="G186" s="2" t="s">
        <v>2</v>
      </c>
      <c r="H186" s="2" t="s">
        <v>217</v>
      </c>
      <c r="I186" s="15">
        <v>514.02891971400004</v>
      </c>
      <c r="J186" s="13">
        <v>555.15382209100005</v>
      </c>
      <c r="K186" s="12" t="s">
        <v>1428</v>
      </c>
      <c r="L186" s="12">
        <v>57.13</v>
      </c>
      <c r="M186" s="12" t="s">
        <v>1429</v>
      </c>
      <c r="N186" s="12" t="s">
        <v>1430</v>
      </c>
      <c r="O186" s="20">
        <v>27</v>
      </c>
      <c r="P186" s="12">
        <v>7.13</v>
      </c>
      <c r="Q186" s="15">
        <f t="shared" si="15"/>
        <v>17.410578394280002</v>
      </c>
      <c r="R186" s="15">
        <f t="shared" si="11"/>
        <v>17.410578394280002</v>
      </c>
      <c r="S186" s="15">
        <v>17.410578394280002</v>
      </c>
      <c r="T186" s="3">
        <v>16.760000000000002</v>
      </c>
      <c r="U186" s="15">
        <f t="shared" si="12"/>
        <v>13.298347036568</v>
      </c>
      <c r="V186" s="15" t="s">
        <v>1431</v>
      </c>
      <c r="W186" s="15">
        <f t="shared" si="14"/>
        <v>3.4616529634320017</v>
      </c>
    </row>
    <row r="187" spans="1:23" ht="15">
      <c r="A187" s="19">
        <v>186</v>
      </c>
      <c r="B187" s="19" t="s">
        <v>219</v>
      </c>
      <c r="C187" s="7" t="s">
        <v>1421</v>
      </c>
      <c r="D187" s="5" t="s">
        <v>50</v>
      </c>
      <c r="E187" s="17" t="s">
        <v>746</v>
      </c>
      <c r="F187" s="17" t="s">
        <v>910</v>
      </c>
      <c r="G187" s="2" t="s">
        <v>2</v>
      </c>
      <c r="H187" s="4" t="s">
        <v>1422</v>
      </c>
      <c r="I187" s="15">
        <v>286.656298564</v>
      </c>
      <c r="J187" s="13">
        <v>343.242103085</v>
      </c>
      <c r="K187" s="12" t="s">
        <v>1428</v>
      </c>
      <c r="L187" s="12">
        <v>57.13</v>
      </c>
      <c r="M187" s="12" t="s">
        <v>1429</v>
      </c>
      <c r="N187" s="12" t="s">
        <v>1430</v>
      </c>
      <c r="O187" s="20">
        <v>27</v>
      </c>
      <c r="P187" s="12">
        <v>7.13</v>
      </c>
      <c r="Q187" s="15">
        <f t="shared" si="15"/>
        <v>12.863125971279999</v>
      </c>
      <c r="R187" s="15">
        <f t="shared" si="11"/>
        <v>12.863125971279999</v>
      </c>
      <c r="S187" s="15">
        <v>12.863125971279999</v>
      </c>
      <c r="T187" s="3">
        <v>15.24</v>
      </c>
      <c r="U187" s="15">
        <f t="shared" si="12"/>
        <v>10.569875582767999</v>
      </c>
      <c r="V187" s="15">
        <f t="shared" si="13"/>
        <v>2.3768740287200014</v>
      </c>
      <c r="W187" s="15">
        <f t="shared" si="14"/>
        <v>4.6701244172320013</v>
      </c>
    </row>
    <row r="188" spans="1:23" ht="15">
      <c r="A188" s="19">
        <v>187</v>
      </c>
      <c r="B188" s="19" t="s">
        <v>220</v>
      </c>
      <c r="C188" s="7" t="s">
        <v>1421</v>
      </c>
      <c r="D188" s="5" t="s">
        <v>221</v>
      </c>
      <c r="E188" s="17" t="s">
        <v>814</v>
      </c>
      <c r="F188" s="17" t="s">
        <v>911</v>
      </c>
      <c r="G188" s="2" t="s">
        <v>2</v>
      </c>
      <c r="H188" s="2" t="s">
        <v>222</v>
      </c>
      <c r="I188" s="15">
        <v>308.65631634599998</v>
      </c>
      <c r="J188" s="13">
        <v>381.52037058100001</v>
      </c>
      <c r="K188" s="12" t="s">
        <v>1428</v>
      </c>
      <c r="L188" s="12">
        <v>57.13</v>
      </c>
      <c r="M188" s="12" t="s">
        <v>1429</v>
      </c>
      <c r="N188" s="12" t="s">
        <v>1430</v>
      </c>
      <c r="O188" s="20">
        <v>27</v>
      </c>
      <c r="P188" s="12">
        <v>7.13</v>
      </c>
      <c r="Q188" s="15">
        <f t="shared" si="15"/>
        <v>13.303126326919999</v>
      </c>
      <c r="R188" s="15">
        <f t="shared" si="11"/>
        <v>13.303126326919999</v>
      </c>
      <c r="S188" s="15">
        <v>13.303126326919999</v>
      </c>
      <c r="T188" s="3">
        <v>15.24</v>
      </c>
      <c r="U188" s="15">
        <f t="shared" si="12"/>
        <v>10.833875796152</v>
      </c>
      <c r="V188" s="15">
        <f t="shared" si="13"/>
        <v>1.9368736730800009</v>
      </c>
      <c r="W188" s="15">
        <f t="shared" si="14"/>
        <v>4.406124203848</v>
      </c>
    </row>
    <row r="189" spans="1:23" ht="15">
      <c r="A189" s="19">
        <v>188</v>
      </c>
      <c r="B189" s="19" t="s">
        <v>223</v>
      </c>
      <c r="C189" s="7" t="s">
        <v>1421</v>
      </c>
      <c r="D189" s="5" t="s">
        <v>224</v>
      </c>
      <c r="E189" s="17" t="s">
        <v>665</v>
      </c>
      <c r="F189" s="17" t="s">
        <v>912</v>
      </c>
      <c r="G189" s="2" t="s">
        <v>2</v>
      </c>
      <c r="H189" s="2" t="s">
        <v>225</v>
      </c>
      <c r="I189" s="15">
        <v>301.95754040200001</v>
      </c>
      <c r="J189" s="13">
        <v>347.719872227</v>
      </c>
      <c r="K189" s="12" t="s">
        <v>1428</v>
      </c>
      <c r="L189" s="12">
        <v>57.13</v>
      </c>
      <c r="M189" s="12" t="s">
        <v>1429</v>
      </c>
      <c r="N189" s="12" t="s">
        <v>1430</v>
      </c>
      <c r="O189" s="20">
        <v>27</v>
      </c>
      <c r="P189" s="12">
        <v>7.13</v>
      </c>
      <c r="Q189" s="15">
        <f t="shared" si="15"/>
        <v>13.169150808040001</v>
      </c>
      <c r="R189" s="15">
        <f t="shared" si="11"/>
        <v>13.169150808040001</v>
      </c>
      <c r="S189" s="15">
        <v>13.169150808040001</v>
      </c>
      <c r="T189" s="3">
        <v>13.71</v>
      </c>
      <c r="U189" s="15">
        <f t="shared" si="12"/>
        <v>10.753490484823999</v>
      </c>
      <c r="V189" s="15">
        <f t="shared" si="13"/>
        <v>0.54084919195999959</v>
      </c>
      <c r="W189" s="15">
        <f t="shared" si="14"/>
        <v>2.9565095151760019</v>
      </c>
    </row>
    <row r="190" spans="1:23" ht="15">
      <c r="A190" s="19">
        <v>189</v>
      </c>
      <c r="B190" s="19" t="s">
        <v>226</v>
      </c>
      <c r="C190" s="7" t="s">
        <v>1421</v>
      </c>
      <c r="D190" s="5" t="s">
        <v>1</v>
      </c>
      <c r="E190" s="17" t="s">
        <v>653</v>
      </c>
      <c r="F190" s="17" t="s">
        <v>813</v>
      </c>
      <c r="G190" s="2" t="s">
        <v>2</v>
      </c>
      <c r="H190" s="2" t="s">
        <v>91</v>
      </c>
      <c r="I190" s="15">
        <v>334.58645064699999</v>
      </c>
      <c r="J190" s="13">
        <v>407.61668918100003</v>
      </c>
      <c r="K190" s="12" t="s">
        <v>1428</v>
      </c>
      <c r="L190" s="12">
        <v>57.13</v>
      </c>
      <c r="M190" s="12" t="s">
        <v>1429</v>
      </c>
      <c r="N190" s="12" t="s">
        <v>1430</v>
      </c>
      <c r="O190" s="20">
        <v>27</v>
      </c>
      <c r="P190" s="12">
        <v>7.13</v>
      </c>
      <c r="Q190" s="15">
        <f t="shared" si="15"/>
        <v>13.821729012940001</v>
      </c>
      <c r="R190" s="15">
        <f t="shared" si="11"/>
        <v>13.821729012940001</v>
      </c>
      <c r="S190" s="15">
        <v>13.821729012940001</v>
      </c>
      <c r="T190" s="3">
        <v>18.89</v>
      </c>
      <c r="U190" s="15">
        <f t="shared" si="12"/>
        <v>11.145037407764001</v>
      </c>
      <c r="V190" s="15">
        <f t="shared" si="13"/>
        <v>5.06827098706</v>
      </c>
      <c r="W190" s="15">
        <f t="shared" si="14"/>
        <v>7.7449625922359999</v>
      </c>
    </row>
    <row r="191" spans="1:23" ht="15">
      <c r="A191" s="19">
        <v>190</v>
      </c>
      <c r="B191" s="19" t="s">
        <v>227</v>
      </c>
      <c r="C191" s="7" t="s">
        <v>1421</v>
      </c>
      <c r="D191" s="5" t="s">
        <v>1</v>
      </c>
      <c r="E191" s="17" t="s">
        <v>713</v>
      </c>
      <c r="F191" s="17" t="s">
        <v>845</v>
      </c>
      <c r="G191" s="2" t="s">
        <v>2</v>
      </c>
      <c r="H191" s="2" t="s">
        <v>91</v>
      </c>
      <c r="I191" s="15">
        <v>1072.3526695200001</v>
      </c>
      <c r="J191" s="13">
        <v>1139.01659049</v>
      </c>
      <c r="K191" s="12" t="s">
        <v>1428</v>
      </c>
      <c r="L191" s="12">
        <v>57.13</v>
      </c>
      <c r="M191" s="12" t="s">
        <v>1429</v>
      </c>
      <c r="N191" s="12" t="s">
        <v>1430</v>
      </c>
      <c r="O191" s="20">
        <v>27</v>
      </c>
      <c r="P191" s="12">
        <v>7.13</v>
      </c>
      <c r="Q191" s="15">
        <f t="shared" si="15"/>
        <v>28.5770533904</v>
      </c>
      <c r="R191" s="15">
        <f t="shared" si="11"/>
        <v>28.5770533904</v>
      </c>
      <c r="S191" s="15">
        <v>28.5770533904</v>
      </c>
      <c r="T191" s="3">
        <v>35.96</v>
      </c>
      <c r="U191" s="15">
        <f t="shared" si="12"/>
        <v>19.998232034240001</v>
      </c>
      <c r="V191" s="15">
        <f t="shared" si="13"/>
        <v>7.3829466096000012</v>
      </c>
      <c r="W191" s="15">
        <f t="shared" si="14"/>
        <v>15.96176796576</v>
      </c>
    </row>
    <row r="192" spans="1:23" ht="15">
      <c r="A192" s="19">
        <v>191</v>
      </c>
      <c r="B192" s="19" t="s">
        <v>228</v>
      </c>
      <c r="C192" s="7" t="s">
        <v>1421</v>
      </c>
      <c r="D192" s="5" t="s">
        <v>1</v>
      </c>
      <c r="E192" s="17" t="s">
        <v>913</v>
      </c>
      <c r="F192" s="17" t="s">
        <v>851</v>
      </c>
      <c r="G192" s="2" t="s">
        <v>2</v>
      </c>
      <c r="H192" s="2" t="s">
        <v>91</v>
      </c>
      <c r="I192" s="15">
        <v>996.26526332000003</v>
      </c>
      <c r="J192" s="13">
        <v>1072.04239059</v>
      </c>
      <c r="K192" s="12" t="s">
        <v>1428</v>
      </c>
      <c r="L192" s="12">
        <v>57.13</v>
      </c>
      <c r="M192" s="12" t="s">
        <v>1429</v>
      </c>
      <c r="N192" s="12" t="s">
        <v>1430</v>
      </c>
      <c r="O192" s="20">
        <v>27</v>
      </c>
      <c r="P192" s="12">
        <v>7.13</v>
      </c>
      <c r="Q192" s="15">
        <f t="shared" si="15"/>
        <v>27.055305266400001</v>
      </c>
      <c r="R192" s="15">
        <f t="shared" si="11"/>
        <v>27.055305266400001</v>
      </c>
      <c r="S192" s="15">
        <v>27.055305266400001</v>
      </c>
      <c r="T192" s="3">
        <v>40.840000000000003</v>
      </c>
      <c r="U192" s="15">
        <f t="shared" si="12"/>
        <v>19.08518315984</v>
      </c>
      <c r="V192" s="15">
        <f t="shared" si="13"/>
        <v>13.784694733600002</v>
      </c>
      <c r="W192" s="15">
        <f t="shared" si="14"/>
        <v>21.754816840160004</v>
      </c>
    </row>
    <row r="193" spans="1:23" ht="15">
      <c r="A193" s="19">
        <v>192</v>
      </c>
      <c r="B193" s="19" t="s">
        <v>229</v>
      </c>
      <c r="C193" s="7" t="s">
        <v>1421</v>
      </c>
      <c r="D193" s="5" t="s">
        <v>1</v>
      </c>
      <c r="E193" s="17" t="s">
        <v>914</v>
      </c>
      <c r="F193" s="17" t="s">
        <v>915</v>
      </c>
      <c r="G193" s="2" t="s">
        <v>2</v>
      </c>
      <c r="H193" s="2" t="s">
        <v>131</v>
      </c>
      <c r="I193" s="15">
        <v>1295.1265998599999</v>
      </c>
      <c r="J193" s="13">
        <v>1351.3680645899999</v>
      </c>
      <c r="K193" s="12" t="s">
        <v>1428</v>
      </c>
      <c r="L193" s="12">
        <v>57.13</v>
      </c>
      <c r="M193" s="12" t="s">
        <v>1429</v>
      </c>
      <c r="N193" s="12" t="s">
        <v>1430</v>
      </c>
      <c r="O193" s="20">
        <v>27</v>
      </c>
      <c r="P193" s="12">
        <v>7.13</v>
      </c>
      <c r="Q193" s="15">
        <f t="shared" si="15"/>
        <v>33.032531997200003</v>
      </c>
      <c r="R193" s="15">
        <f t="shared" si="11"/>
        <v>33.032531997200003</v>
      </c>
      <c r="S193" s="15">
        <v>33.032531997200003</v>
      </c>
      <c r="T193" s="3">
        <v>41.14</v>
      </c>
      <c r="U193" s="15">
        <f t="shared" si="12"/>
        <v>22.671519198319999</v>
      </c>
      <c r="V193" s="15">
        <f t="shared" si="13"/>
        <v>8.1074680027999975</v>
      </c>
      <c r="W193" s="15">
        <f t="shared" si="14"/>
        <v>18.468480801680002</v>
      </c>
    </row>
    <row r="194" spans="1:23" ht="15">
      <c r="A194" s="19">
        <v>193</v>
      </c>
      <c r="B194" s="19" t="s">
        <v>230</v>
      </c>
      <c r="C194" s="7" t="s">
        <v>1421</v>
      </c>
      <c r="D194" s="5" t="s">
        <v>1</v>
      </c>
      <c r="E194" s="17" t="s">
        <v>645</v>
      </c>
      <c r="F194" s="17" t="s">
        <v>916</v>
      </c>
      <c r="G194" s="2" t="s">
        <v>2</v>
      </c>
      <c r="H194" s="2" t="s">
        <v>3</v>
      </c>
      <c r="I194" s="15">
        <v>326.71326029699998</v>
      </c>
      <c r="J194" s="13">
        <v>368.85502662900001</v>
      </c>
      <c r="K194" s="12" t="s">
        <v>1428</v>
      </c>
      <c r="L194" s="12">
        <v>57.13</v>
      </c>
      <c r="M194" s="12" t="s">
        <v>1429</v>
      </c>
      <c r="N194" s="12" t="s">
        <v>1430</v>
      </c>
      <c r="O194" s="20">
        <v>27</v>
      </c>
      <c r="P194" s="12">
        <v>7.13</v>
      </c>
      <c r="Q194" s="15">
        <f t="shared" si="15"/>
        <v>13.66426520594</v>
      </c>
      <c r="R194" s="15">
        <f t="shared" si="11"/>
        <v>13.66426520594</v>
      </c>
      <c r="S194" s="15">
        <v>13.66426520594</v>
      </c>
      <c r="T194" s="3">
        <v>17.98</v>
      </c>
      <c r="U194" s="15">
        <f t="shared" si="12"/>
        <v>11.050559123564</v>
      </c>
      <c r="V194" s="15">
        <f t="shared" si="13"/>
        <v>4.3157347940600008</v>
      </c>
      <c r="W194" s="15">
        <f t="shared" si="14"/>
        <v>6.9294408764360007</v>
      </c>
    </row>
    <row r="195" spans="1:23" ht="15">
      <c r="A195" s="19">
        <v>194</v>
      </c>
      <c r="B195" s="19" t="s">
        <v>231</v>
      </c>
      <c r="C195" s="7" t="s">
        <v>1421</v>
      </c>
      <c r="D195" s="5" t="s">
        <v>1</v>
      </c>
      <c r="E195" s="17" t="s">
        <v>645</v>
      </c>
      <c r="F195" s="17" t="s">
        <v>917</v>
      </c>
      <c r="G195" s="2" t="s">
        <v>2</v>
      </c>
      <c r="H195" s="2" t="s">
        <v>3</v>
      </c>
      <c r="I195" s="15">
        <v>359.77826757600002</v>
      </c>
      <c r="J195" s="13">
        <v>403.86239790299999</v>
      </c>
      <c r="K195" s="12" t="s">
        <v>1428</v>
      </c>
      <c r="L195" s="12">
        <v>57.13</v>
      </c>
      <c r="M195" s="12" t="s">
        <v>1429</v>
      </c>
      <c r="N195" s="12" t="s">
        <v>1430</v>
      </c>
      <c r="O195" s="20">
        <v>27</v>
      </c>
      <c r="P195" s="12">
        <v>7.13</v>
      </c>
      <c r="Q195" s="15">
        <f t="shared" si="15"/>
        <v>14.325565351520002</v>
      </c>
      <c r="R195" s="15">
        <f t="shared" ref="R195:R258" si="16">I195*2%+P195</f>
        <v>14.325565351520002</v>
      </c>
      <c r="S195" s="15">
        <v>14.325565351520002</v>
      </c>
      <c r="T195" s="3">
        <v>17.37</v>
      </c>
      <c r="U195" s="15">
        <f t="shared" ref="U195:U258" si="17">I195*0.012+P195</f>
        <v>11.447339210912</v>
      </c>
      <c r="V195" s="15">
        <f t="shared" ref="V195:V258" si="18">T195-S195</f>
        <v>3.0444346484799993</v>
      </c>
      <c r="W195" s="15">
        <f t="shared" ref="W195:W258" si="19">T195-U195</f>
        <v>5.9226607890880008</v>
      </c>
    </row>
    <row r="196" spans="1:23" ht="15">
      <c r="A196" s="19">
        <v>195</v>
      </c>
      <c r="B196" s="19" t="s">
        <v>232</v>
      </c>
      <c r="C196" s="7" t="s">
        <v>1421</v>
      </c>
      <c r="D196" s="5" t="s">
        <v>1</v>
      </c>
      <c r="E196" s="17" t="s">
        <v>732</v>
      </c>
      <c r="F196" s="17" t="s">
        <v>918</v>
      </c>
      <c r="G196" s="2" t="s">
        <v>2</v>
      </c>
      <c r="H196" s="2" t="s">
        <v>3</v>
      </c>
      <c r="I196" s="15">
        <v>366.23700107500002</v>
      </c>
      <c r="J196" s="13">
        <v>413.02843781799999</v>
      </c>
      <c r="K196" s="12" t="s">
        <v>1428</v>
      </c>
      <c r="L196" s="12">
        <v>57.13</v>
      </c>
      <c r="M196" s="12" t="s">
        <v>1429</v>
      </c>
      <c r="N196" s="12" t="s">
        <v>1430</v>
      </c>
      <c r="O196" s="20">
        <v>27</v>
      </c>
      <c r="P196" s="12">
        <v>7.13</v>
      </c>
      <c r="Q196" s="15">
        <f t="shared" si="15"/>
        <v>14.454740021500001</v>
      </c>
      <c r="R196" s="15">
        <f t="shared" si="16"/>
        <v>14.454740021500001</v>
      </c>
      <c r="S196" s="15">
        <v>14.454740021500001</v>
      </c>
      <c r="T196" s="3">
        <v>19.2</v>
      </c>
      <c r="U196" s="15">
        <f t="shared" si="17"/>
        <v>11.524844012900001</v>
      </c>
      <c r="V196" s="15">
        <f t="shared" si="18"/>
        <v>4.7452599784999983</v>
      </c>
      <c r="W196" s="15">
        <f t="shared" si="19"/>
        <v>7.6751559870999984</v>
      </c>
    </row>
    <row r="197" spans="1:23" ht="15">
      <c r="A197" s="19">
        <v>196</v>
      </c>
      <c r="B197" s="19" t="s">
        <v>233</v>
      </c>
      <c r="C197" s="7" t="s">
        <v>1421</v>
      </c>
      <c r="D197" s="5" t="s">
        <v>1</v>
      </c>
      <c r="E197" s="17" t="s">
        <v>673</v>
      </c>
      <c r="F197" s="17" t="s">
        <v>919</v>
      </c>
      <c r="G197" s="2" t="s">
        <v>2</v>
      </c>
      <c r="H197" s="2" t="s">
        <v>3</v>
      </c>
      <c r="I197" s="15">
        <v>469.61391383500001</v>
      </c>
      <c r="J197" s="13">
        <v>525.27406641000005</v>
      </c>
      <c r="K197" s="12" t="s">
        <v>1428</v>
      </c>
      <c r="L197" s="12">
        <v>57.13</v>
      </c>
      <c r="M197" s="12" t="s">
        <v>1429</v>
      </c>
      <c r="N197" s="12" t="s">
        <v>1430</v>
      </c>
      <c r="O197" s="20">
        <v>27</v>
      </c>
      <c r="P197" s="12">
        <v>7.13</v>
      </c>
      <c r="Q197" s="15">
        <f t="shared" si="15"/>
        <v>16.5222782767</v>
      </c>
      <c r="R197" s="15">
        <f t="shared" si="16"/>
        <v>16.5222782767</v>
      </c>
      <c r="S197" s="15">
        <v>16.5222782767</v>
      </c>
      <c r="T197" s="3">
        <v>17.98</v>
      </c>
      <c r="U197" s="15">
        <f t="shared" si="17"/>
        <v>12.76536696602</v>
      </c>
      <c r="V197" s="15">
        <f t="shared" si="18"/>
        <v>1.4577217233000006</v>
      </c>
      <c r="W197" s="15">
        <f t="shared" si="19"/>
        <v>5.2146330339800002</v>
      </c>
    </row>
    <row r="198" spans="1:23" ht="15">
      <c r="A198" s="19">
        <v>197</v>
      </c>
      <c r="B198" s="19" t="s">
        <v>234</v>
      </c>
      <c r="C198" s="7" t="s">
        <v>1421</v>
      </c>
      <c r="D198" s="5" t="s">
        <v>1</v>
      </c>
      <c r="E198" s="17" t="s">
        <v>774</v>
      </c>
      <c r="F198" s="17" t="s">
        <v>920</v>
      </c>
      <c r="G198" s="2" t="s">
        <v>2</v>
      </c>
      <c r="H198" s="2" t="s">
        <v>3</v>
      </c>
      <c r="I198" s="15">
        <v>511.67850139199999</v>
      </c>
      <c r="J198" s="13">
        <v>569.50934143300003</v>
      </c>
      <c r="K198" s="12" t="s">
        <v>1428</v>
      </c>
      <c r="L198" s="12">
        <v>57.13</v>
      </c>
      <c r="M198" s="12" t="s">
        <v>1429</v>
      </c>
      <c r="N198" s="12" t="s">
        <v>1430</v>
      </c>
      <c r="O198" s="20">
        <v>27</v>
      </c>
      <c r="P198" s="12">
        <v>7.13</v>
      </c>
      <c r="Q198" s="15">
        <f t="shared" si="15"/>
        <v>17.363570027840002</v>
      </c>
      <c r="R198" s="15">
        <f t="shared" si="16"/>
        <v>17.363570027840002</v>
      </c>
      <c r="S198" s="15">
        <v>17.363570027840002</v>
      </c>
      <c r="T198" s="3">
        <v>19.5</v>
      </c>
      <c r="U198" s="15">
        <f t="shared" si="17"/>
        <v>13.270142016704</v>
      </c>
      <c r="V198" s="15">
        <f t="shared" si="18"/>
        <v>2.1364299721599984</v>
      </c>
      <c r="W198" s="15">
        <f t="shared" si="19"/>
        <v>6.2298579832960002</v>
      </c>
    </row>
    <row r="199" spans="1:23" ht="15">
      <c r="A199" s="19">
        <v>198</v>
      </c>
      <c r="B199" s="19" t="s">
        <v>235</v>
      </c>
      <c r="C199" s="7" t="s">
        <v>1421</v>
      </c>
      <c r="D199" s="5" t="s">
        <v>1</v>
      </c>
      <c r="E199" s="17" t="s">
        <v>921</v>
      </c>
      <c r="F199" s="17" t="s">
        <v>922</v>
      </c>
      <c r="G199" s="2" t="s">
        <v>2</v>
      </c>
      <c r="H199" s="2" t="s">
        <v>3</v>
      </c>
      <c r="I199" s="15">
        <v>541.66767998499995</v>
      </c>
      <c r="J199" s="13">
        <v>602.77703554599998</v>
      </c>
      <c r="K199" s="12" t="s">
        <v>1428</v>
      </c>
      <c r="L199" s="12">
        <v>57.13</v>
      </c>
      <c r="M199" s="12" t="s">
        <v>1429</v>
      </c>
      <c r="N199" s="12" t="s">
        <v>1430</v>
      </c>
      <c r="O199" s="20">
        <v>27</v>
      </c>
      <c r="P199" s="12">
        <v>7.13</v>
      </c>
      <c r="Q199" s="15">
        <f t="shared" si="15"/>
        <v>17.9633535997</v>
      </c>
      <c r="R199" s="15">
        <f t="shared" si="16"/>
        <v>17.9633535997</v>
      </c>
      <c r="S199" s="15">
        <v>17.9633535997</v>
      </c>
      <c r="T199" s="3">
        <v>20.420000000000002</v>
      </c>
      <c r="U199" s="15">
        <f t="shared" si="17"/>
        <v>13.63001215982</v>
      </c>
      <c r="V199" s="15">
        <f t="shared" si="18"/>
        <v>2.4566464003000021</v>
      </c>
      <c r="W199" s="15">
        <f t="shared" si="19"/>
        <v>6.789987840180002</v>
      </c>
    </row>
    <row r="200" spans="1:23" ht="15">
      <c r="A200" s="19">
        <v>199</v>
      </c>
      <c r="B200" s="19" t="s">
        <v>236</v>
      </c>
      <c r="C200" s="7" t="s">
        <v>1421</v>
      </c>
      <c r="D200" s="5" t="s">
        <v>1</v>
      </c>
      <c r="E200" s="17" t="s">
        <v>923</v>
      </c>
      <c r="F200" s="17" t="s">
        <v>924</v>
      </c>
      <c r="G200" s="2" t="s">
        <v>2</v>
      </c>
      <c r="H200" s="2" t="s">
        <v>3</v>
      </c>
      <c r="I200" s="15">
        <v>548.299809633</v>
      </c>
      <c r="J200" s="13">
        <v>607.93398754199995</v>
      </c>
      <c r="K200" s="12" t="s">
        <v>1428</v>
      </c>
      <c r="L200" s="12">
        <v>57.13</v>
      </c>
      <c r="M200" s="12" t="s">
        <v>1429</v>
      </c>
      <c r="N200" s="12" t="s">
        <v>1430</v>
      </c>
      <c r="O200" s="20">
        <v>27</v>
      </c>
      <c r="P200" s="12">
        <v>7.13</v>
      </c>
      <c r="Q200" s="15">
        <f t="shared" si="15"/>
        <v>18.095996192659999</v>
      </c>
      <c r="R200" s="15">
        <f t="shared" si="16"/>
        <v>18.095996192659999</v>
      </c>
      <c r="S200" s="15">
        <v>18.095996192659999</v>
      </c>
      <c r="T200" s="3">
        <v>18.28</v>
      </c>
      <c r="U200" s="15">
        <f t="shared" si="17"/>
        <v>13.709597715596001</v>
      </c>
      <c r="V200" s="15">
        <f t="shared" si="18"/>
        <v>0.18400380734000166</v>
      </c>
      <c r="W200" s="15">
        <f t="shared" si="19"/>
        <v>4.5704022844040004</v>
      </c>
    </row>
    <row r="201" spans="1:23" ht="15">
      <c r="A201" s="19">
        <v>200</v>
      </c>
      <c r="B201" s="19" t="s">
        <v>237</v>
      </c>
      <c r="C201" s="7" t="s">
        <v>1421</v>
      </c>
      <c r="D201" s="5" t="s">
        <v>1</v>
      </c>
      <c r="E201" s="17" t="s">
        <v>752</v>
      </c>
      <c r="F201" s="17" t="s">
        <v>925</v>
      </c>
      <c r="G201" s="2" t="s">
        <v>2</v>
      </c>
      <c r="H201" s="2" t="s">
        <v>3</v>
      </c>
      <c r="I201" s="15">
        <v>564.11321117</v>
      </c>
      <c r="J201" s="13">
        <v>626.71505792799996</v>
      </c>
      <c r="K201" s="12" t="s">
        <v>1428</v>
      </c>
      <c r="L201" s="12">
        <v>57.13</v>
      </c>
      <c r="M201" s="12" t="s">
        <v>1429</v>
      </c>
      <c r="N201" s="12" t="s">
        <v>1430</v>
      </c>
      <c r="O201" s="20">
        <v>27</v>
      </c>
      <c r="P201" s="12">
        <v>7.13</v>
      </c>
      <c r="Q201" s="15">
        <f t="shared" si="15"/>
        <v>18.412264223400001</v>
      </c>
      <c r="R201" s="15">
        <f t="shared" si="16"/>
        <v>18.412264223400001</v>
      </c>
      <c r="S201" s="15">
        <v>18.412264223400001</v>
      </c>
      <c r="T201" s="3">
        <v>20.420000000000002</v>
      </c>
      <c r="U201" s="15">
        <f t="shared" si="17"/>
        <v>13.899358534040001</v>
      </c>
      <c r="V201" s="15">
        <f t="shared" si="18"/>
        <v>2.0077357766000006</v>
      </c>
      <c r="W201" s="15">
        <f t="shared" si="19"/>
        <v>6.5206414659600007</v>
      </c>
    </row>
    <row r="202" spans="1:23" ht="15">
      <c r="A202" s="19">
        <v>201</v>
      </c>
      <c r="B202" s="19" t="s">
        <v>238</v>
      </c>
      <c r="C202" s="7" t="s">
        <v>1421</v>
      </c>
      <c r="D202" s="5" t="s">
        <v>1</v>
      </c>
      <c r="E202" s="17" t="s">
        <v>776</v>
      </c>
      <c r="F202" s="17" t="s">
        <v>926</v>
      </c>
      <c r="G202" s="2" t="s">
        <v>2</v>
      </c>
      <c r="H202" s="2" t="s">
        <v>3</v>
      </c>
      <c r="I202" s="15">
        <v>568.15265342099997</v>
      </c>
      <c r="J202" s="13">
        <v>628.60347968300005</v>
      </c>
      <c r="K202" s="12" t="s">
        <v>1428</v>
      </c>
      <c r="L202" s="12">
        <v>57.13</v>
      </c>
      <c r="M202" s="12" t="s">
        <v>1429</v>
      </c>
      <c r="N202" s="12" t="s">
        <v>1430</v>
      </c>
      <c r="O202" s="20">
        <v>27</v>
      </c>
      <c r="P202" s="12">
        <v>7.13</v>
      </c>
      <c r="Q202" s="15">
        <f t="shared" si="15"/>
        <v>18.49305306842</v>
      </c>
      <c r="R202" s="15">
        <f t="shared" si="16"/>
        <v>18.49305306842</v>
      </c>
      <c r="S202" s="15">
        <v>18.49305306842</v>
      </c>
      <c r="T202" s="3">
        <v>17.98</v>
      </c>
      <c r="U202" s="15">
        <f t="shared" si="17"/>
        <v>13.947831841052</v>
      </c>
      <c r="V202" s="15" t="s">
        <v>1431</v>
      </c>
      <c r="W202" s="15">
        <f t="shared" si="19"/>
        <v>4.0321681589480001</v>
      </c>
    </row>
    <row r="203" spans="1:23" ht="15">
      <c r="A203" s="19">
        <v>202</v>
      </c>
      <c r="B203" s="19" t="s">
        <v>239</v>
      </c>
      <c r="C203" s="7" t="s">
        <v>1421</v>
      </c>
      <c r="D203" s="5" t="s">
        <v>11</v>
      </c>
      <c r="E203" s="17" t="s">
        <v>707</v>
      </c>
      <c r="F203" s="17" t="s">
        <v>927</v>
      </c>
      <c r="G203" s="2" t="s">
        <v>2</v>
      </c>
      <c r="H203" s="2" t="s">
        <v>155</v>
      </c>
      <c r="I203" s="15">
        <v>490.14098233300001</v>
      </c>
      <c r="J203" s="13">
        <v>539.063996772</v>
      </c>
      <c r="K203" s="12" t="s">
        <v>1428</v>
      </c>
      <c r="L203" s="12">
        <v>57.13</v>
      </c>
      <c r="M203" s="12" t="s">
        <v>1429</v>
      </c>
      <c r="N203" s="12" t="s">
        <v>1430</v>
      </c>
      <c r="O203" s="20">
        <v>27</v>
      </c>
      <c r="P203" s="12">
        <v>7.13</v>
      </c>
      <c r="Q203" s="15">
        <f t="shared" si="15"/>
        <v>16.932819646660001</v>
      </c>
      <c r="R203" s="15">
        <f t="shared" si="16"/>
        <v>16.932819646660001</v>
      </c>
      <c r="S203" s="15">
        <v>16.932819646660001</v>
      </c>
      <c r="T203" s="3">
        <v>21.03</v>
      </c>
      <c r="U203" s="15">
        <f t="shared" si="17"/>
        <v>13.011691787996</v>
      </c>
      <c r="V203" s="15">
        <f t="shared" si="18"/>
        <v>4.0971803533400006</v>
      </c>
      <c r="W203" s="15">
        <f t="shared" si="19"/>
        <v>8.0183082120040012</v>
      </c>
    </row>
    <row r="204" spans="1:23" ht="15">
      <c r="A204" s="19">
        <v>203</v>
      </c>
      <c r="B204" s="19" t="s">
        <v>240</v>
      </c>
      <c r="C204" s="7" t="s">
        <v>1421</v>
      </c>
      <c r="D204" s="5" t="s">
        <v>11</v>
      </c>
      <c r="E204" s="17" t="s">
        <v>707</v>
      </c>
      <c r="F204" s="17" t="s">
        <v>928</v>
      </c>
      <c r="G204" s="2" t="s">
        <v>2</v>
      </c>
      <c r="H204" s="2" t="s">
        <v>155</v>
      </c>
      <c r="I204" s="15">
        <v>524.51839163499994</v>
      </c>
      <c r="J204" s="13">
        <v>574.05194315699998</v>
      </c>
      <c r="K204" s="12" t="s">
        <v>1428</v>
      </c>
      <c r="L204" s="12">
        <v>57.13</v>
      </c>
      <c r="M204" s="12" t="s">
        <v>1429</v>
      </c>
      <c r="N204" s="12" t="s">
        <v>1430</v>
      </c>
      <c r="O204" s="20">
        <v>27</v>
      </c>
      <c r="P204" s="12">
        <v>7.13</v>
      </c>
      <c r="Q204" s="15">
        <f t="shared" si="15"/>
        <v>17.620367832699998</v>
      </c>
      <c r="R204" s="15">
        <f t="shared" si="16"/>
        <v>17.620367832699998</v>
      </c>
      <c r="S204" s="15">
        <v>17.620367832699998</v>
      </c>
      <c r="T204" s="3">
        <v>21.33</v>
      </c>
      <c r="U204" s="15">
        <f t="shared" si="17"/>
        <v>13.424220699619999</v>
      </c>
      <c r="V204" s="15">
        <f t="shared" si="18"/>
        <v>3.7096321673000006</v>
      </c>
      <c r="W204" s="15">
        <f t="shared" si="19"/>
        <v>7.905779300379999</v>
      </c>
    </row>
    <row r="205" spans="1:23" ht="15">
      <c r="A205" s="19">
        <v>204</v>
      </c>
      <c r="B205" s="19" t="s">
        <v>241</v>
      </c>
      <c r="C205" s="7" t="s">
        <v>1421</v>
      </c>
      <c r="D205" s="5" t="s">
        <v>1</v>
      </c>
      <c r="E205" s="17" t="s">
        <v>929</v>
      </c>
      <c r="F205" s="17" t="s">
        <v>930</v>
      </c>
      <c r="G205" s="2" t="s">
        <v>2</v>
      </c>
      <c r="H205" s="2" t="s">
        <v>3</v>
      </c>
      <c r="I205" s="15">
        <v>554.38769895200005</v>
      </c>
      <c r="J205" s="13">
        <v>602.84043248399996</v>
      </c>
      <c r="K205" s="12" t="s">
        <v>1428</v>
      </c>
      <c r="L205" s="12">
        <v>57.13</v>
      </c>
      <c r="M205" s="12" t="s">
        <v>1429</v>
      </c>
      <c r="N205" s="12" t="s">
        <v>1430</v>
      </c>
      <c r="O205" s="20">
        <v>27</v>
      </c>
      <c r="P205" s="12">
        <v>7.13</v>
      </c>
      <c r="Q205" s="15">
        <f t="shared" si="15"/>
        <v>18.217753979040001</v>
      </c>
      <c r="R205" s="15">
        <f t="shared" si="16"/>
        <v>18.217753979040001</v>
      </c>
      <c r="S205" s="15">
        <v>18.217753979040001</v>
      </c>
      <c r="T205" s="3">
        <v>18.89</v>
      </c>
      <c r="U205" s="15">
        <f t="shared" si="17"/>
        <v>13.782652387424001</v>
      </c>
      <c r="V205" s="15">
        <f t="shared" si="18"/>
        <v>0.67224602095999941</v>
      </c>
      <c r="W205" s="15">
        <f t="shared" si="19"/>
        <v>5.1073476125759996</v>
      </c>
    </row>
    <row r="206" spans="1:23" ht="15">
      <c r="A206" s="19">
        <v>205</v>
      </c>
      <c r="B206" s="19" t="s">
        <v>242</v>
      </c>
      <c r="C206" s="7" t="s">
        <v>1421</v>
      </c>
      <c r="D206" s="5" t="s">
        <v>1</v>
      </c>
      <c r="E206" s="17" t="s">
        <v>665</v>
      </c>
      <c r="F206" s="17" t="s">
        <v>931</v>
      </c>
      <c r="G206" s="2" t="s">
        <v>2</v>
      </c>
      <c r="H206" s="2" t="s">
        <v>3</v>
      </c>
      <c r="I206" s="15">
        <v>566.55027260099996</v>
      </c>
      <c r="J206" s="13">
        <v>618.22958224900003</v>
      </c>
      <c r="K206" s="12" t="s">
        <v>1428</v>
      </c>
      <c r="L206" s="12">
        <v>57.13</v>
      </c>
      <c r="M206" s="12" t="s">
        <v>1429</v>
      </c>
      <c r="N206" s="12" t="s">
        <v>1430</v>
      </c>
      <c r="O206" s="20">
        <v>27</v>
      </c>
      <c r="P206" s="12">
        <v>7.13</v>
      </c>
      <c r="Q206" s="15">
        <f t="shared" si="15"/>
        <v>18.46100545202</v>
      </c>
      <c r="R206" s="15">
        <f t="shared" si="16"/>
        <v>18.46100545202</v>
      </c>
      <c r="S206" s="15">
        <v>18.46100545202</v>
      </c>
      <c r="T206" s="3">
        <v>21.33</v>
      </c>
      <c r="U206" s="15">
        <f t="shared" si="17"/>
        <v>13.928603271211999</v>
      </c>
      <c r="V206" s="15">
        <f t="shared" si="18"/>
        <v>2.8689945479799981</v>
      </c>
      <c r="W206" s="15">
        <f t="shared" si="19"/>
        <v>7.4013967287879989</v>
      </c>
    </row>
    <row r="207" spans="1:23" ht="15">
      <c r="A207" s="19">
        <v>206</v>
      </c>
      <c r="B207" s="19" t="s">
        <v>243</v>
      </c>
      <c r="C207" s="7" t="s">
        <v>1421</v>
      </c>
      <c r="D207" s="5" t="s">
        <v>1</v>
      </c>
      <c r="E207" s="17" t="s">
        <v>929</v>
      </c>
      <c r="F207" s="17" t="s">
        <v>932</v>
      </c>
      <c r="G207" s="2" t="s">
        <v>2</v>
      </c>
      <c r="H207" s="2" t="s">
        <v>3</v>
      </c>
      <c r="I207" s="15">
        <v>634.89482134299999</v>
      </c>
      <c r="J207" s="13">
        <v>684.577047386</v>
      </c>
      <c r="K207" s="12" t="s">
        <v>1428</v>
      </c>
      <c r="L207" s="12">
        <v>57.13</v>
      </c>
      <c r="M207" s="12" t="s">
        <v>1429</v>
      </c>
      <c r="N207" s="12" t="s">
        <v>1430</v>
      </c>
      <c r="O207" s="20">
        <v>27</v>
      </c>
      <c r="P207" s="12">
        <v>7.13</v>
      </c>
      <c r="Q207" s="15">
        <f t="shared" si="15"/>
        <v>19.827896426860001</v>
      </c>
      <c r="R207" s="15">
        <f t="shared" si="16"/>
        <v>19.827896426860001</v>
      </c>
      <c r="S207" s="15">
        <v>19.827896426860001</v>
      </c>
      <c r="T207" s="3">
        <v>19.5</v>
      </c>
      <c r="U207" s="15">
        <f t="shared" si="17"/>
        <v>14.748737856116</v>
      </c>
      <c r="V207" s="15" t="s">
        <v>1431</v>
      </c>
      <c r="W207" s="15">
        <f t="shared" si="19"/>
        <v>4.7512621438840004</v>
      </c>
    </row>
    <row r="208" spans="1:23" ht="15">
      <c r="A208" s="19">
        <v>207</v>
      </c>
      <c r="B208" s="19" t="s">
        <v>244</v>
      </c>
      <c r="C208" s="7" t="s">
        <v>1421</v>
      </c>
      <c r="D208" s="5" t="s">
        <v>1</v>
      </c>
      <c r="E208" s="17" t="s">
        <v>733</v>
      </c>
      <c r="F208" s="17" t="s">
        <v>933</v>
      </c>
      <c r="G208" s="2" t="s">
        <v>2</v>
      </c>
      <c r="H208" s="2" t="s">
        <v>3</v>
      </c>
      <c r="I208" s="15">
        <v>650.34833083000001</v>
      </c>
      <c r="J208" s="13">
        <v>698.90528490099996</v>
      </c>
      <c r="K208" s="12" t="s">
        <v>1428</v>
      </c>
      <c r="L208" s="12">
        <v>57.13</v>
      </c>
      <c r="M208" s="12" t="s">
        <v>1429</v>
      </c>
      <c r="N208" s="12" t="s">
        <v>1430</v>
      </c>
      <c r="O208" s="20">
        <v>27</v>
      </c>
      <c r="P208" s="12">
        <v>7.13</v>
      </c>
      <c r="Q208" s="15">
        <f t="shared" si="15"/>
        <v>20.136966616599999</v>
      </c>
      <c r="R208" s="15">
        <f t="shared" si="16"/>
        <v>20.136966616599999</v>
      </c>
      <c r="S208" s="15">
        <v>20.136966616599999</v>
      </c>
      <c r="T208" s="3">
        <v>19.5</v>
      </c>
      <c r="U208" s="15">
        <f t="shared" si="17"/>
        <v>14.934179969959999</v>
      </c>
      <c r="V208" s="15" t="s">
        <v>1431</v>
      </c>
      <c r="W208" s="15">
        <f t="shared" si="19"/>
        <v>4.5658200300400011</v>
      </c>
    </row>
    <row r="209" spans="1:23" ht="15">
      <c r="A209" s="19">
        <v>208</v>
      </c>
      <c r="B209" s="19" t="s">
        <v>245</v>
      </c>
      <c r="C209" s="7" t="s">
        <v>1421</v>
      </c>
      <c r="D209" s="5" t="s">
        <v>1</v>
      </c>
      <c r="E209" s="17" t="s">
        <v>719</v>
      </c>
      <c r="F209" s="17" t="s">
        <v>933</v>
      </c>
      <c r="G209" s="2" t="s">
        <v>2</v>
      </c>
      <c r="H209" s="2" t="s">
        <v>3</v>
      </c>
      <c r="I209" s="15">
        <v>653.19916996500001</v>
      </c>
      <c r="J209" s="13">
        <v>698.46579338699996</v>
      </c>
      <c r="K209" s="12" t="s">
        <v>1428</v>
      </c>
      <c r="L209" s="12">
        <v>57.13</v>
      </c>
      <c r="M209" s="12" t="s">
        <v>1429</v>
      </c>
      <c r="N209" s="12" t="s">
        <v>1430</v>
      </c>
      <c r="O209" s="20">
        <v>27</v>
      </c>
      <c r="P209" s="12">
        <v>7.13</v>
      </c>
      <c r="Q209" s="15">
        <f t="shared" si="15"/>
        <v>20.193983399299999</v>
      </c>
      <c r="R209" s="15">
        <f t="shared" si="16"/>
        <v>20.193983399299999</v>
      </c>
      <c r="S209" s="15">
        <v>20.193983399299999</v>
      </c>
      <c r="T209" s="3">
        <v>19.5</v>
      </c>
      <c r="U209" s="15">
        <f t="shared" si="17"/>
        <v>14.968390039580001</v>
      </c>
      <c r="V209" s="15" t="s">
        <v>1431</v>
      </c>
      <c r="W209" s="15">
        <f t="shared" si="19"/>
        <v>4.5316099604199991</v>
      </c>
    </row>
    <row r="210" spans="1:23" ht="15">
      <c r="A210" s="19">
        <v>209</v>
      </c>
      <c r="B210" s="19" t="s">
        <v>246</v>
      </c>
      <c r="C210" s="7" t="s">
        <v>1421</v>
      </c>
      <c r="D210" s="5" t="s">
        <v>1</v>
      </c>
      <c r="E210" s="17" t="s">
        <v>744</v>
      </c>
      <c r="F210" s="17" t="s">
        <v>934</v>
      </c>
      <c r="G210" s="2" t="s">
        <v>2</v>
      </c>
      <c r="H210" s="2" t="s">
        <v>3</v>
      </c>
      <c r="I210" s="15">
        <v>319.632297999</v>
      </c>
      <c r="J210" s="13">
        <v>359.90835866700002</v>
      </c>
      <c r="K210" s="12" t="s">
        <v>1428</v>
      </c>
      <c r="L210" s="12">
        <v>57.13</v>
      </c>
      <c r="M210" s="12" t="s">
        <v>1429</v>
      </c>
      <c r="N210" s="12" t="s">
        <v>1430</v>
      </c>
      <c r="O210" s="20">
        <v>27</v>
      </c>
      <c r="P210" s="12">
        <v>7.13</v>
      </c>
      <c r="Q210" s="15">
        <f t="shared" si="15"/>
        <v>13.52264595998</v>
      </c>
      <c r="R210" s="15">
        <f t="shared" si="16"/>
        <v>13.52264595998</v>
      </c>
      <c r="S210" s="15">
        <v>13.52264595998</v>
      </c>
      <c r="T210" s="3">
        <v>17.37</v>
      </c>
      <c r="U210" s="15">
        <f t="shared" si="17"/>
        <v>10.965587575988</v>
      </c>
      <c r="V210" s="15">
        <f t="shared" si="18"/>
        <v>3.8473540400200008</v>
      </c>
      <c r="W210" s="15">
        <f t="shared" si="19"/>
        <v>6.4044124240120013</v>
      </c>
    </row>
    <row r="211" spans="1:23" ht="15">
      <c r="A211" s="19">
        <v>210</v>
      </c>
      <c r="B211" s="19" t="s">
        <v>247</v>
      </c>
      <c r="C211" s="7" t="s">
        <v>1421</v>
      </c>
      <c r="D211" s="5" t="s">
        <v>1</v>
      </c>
      <c r="E211" s="17" t="s">
        <v>897</v>
      </c>
      <c r="F211" s="17" t="s">
        <v>935</v>
      </c>
      <c r="G211" s="2" t="s">
        <v>2</v>
      </c>
      <c r="H211" s="2" t="s">
        <v>91</v>
      </c>
      <c r="I211" s="15">
        <v>342.36776400000002</v>
      </c>
      <c r="J211" s="13">
        <v>421.46345304200003</v>
      </c>
      <c r="K211" s="12" t="s">
        <v>1428</v>
      </c>
      <c r="L211" s="12">
        <v>57.13</v>
      </c>
      <c r="M211" s="12" t="s">
        <v>1429</v>
      </c>
      <c r="N211" s="12" t="s">
        <v>1430</v>
      </c>
      <c r="O211" s="20">
        <v>27</v>
      </c>
      <c r="P211" s="12">
        <v>7.13</v>
      </c>
      <c r="Q211" s="15">
        <f t="shared" si="15"/>
        <v>13.977355280000001</v>
      </c>
      <c r="R211" s="15">
        <f t="shared" si="16"/>
        <v>13.977355280000001</v>
      </c>
      <c r="S211" s="15">
        <v>13.977355280000001</v>
      </c>
      <c r="T211" s="3">
        <v>17.37</v>
      </c>
      <c r="U211" s="15">
        <f t="shared" si="17"/>
        <v>11.238413168000001</v>
      </c>
      <c r="V211" s="15">
        <f t="shared" si="18"/>
        <v>3.3926447199999998</v>
      </c>
      <c r="W211" s="15">
        <f t="shared" si="19"/>
        <v>6.131586832</v>
      </c>
    </row>
    <row r="212" spans="1:23" ht="15">
      <c r="A212" s="19">
        <v>211</v>
      </c>
      <c r="B212" s="19" t="s">
        <v>248</v>
      </c>
      <c r="C212" s="7" t="s">
        <v>1421</v>
      </c>
      <c r="D212" s="5" t="s">
        <v>1</v>
      </c>
      <c r="E212" s="17" t="s">
        <v>689</v>
      </c>
      <c r="F212" s="17" t="s">
        <v>936</v>
      </c>
      <c r="G212" s="2" t="s">
        <v>2</v>
      </c>
      <c r="H212" s="2" t="s">
        <v>91</v>
      </c>
      <c r="I212" s="15">
        <v>307.40336552799999</v>
      </c>
      <c r="J212" s="13">
        <v>387.27554037599998</v>
      </c>
      <c r="K212" s="12" t="s">
        <v>1428</v>
      </c>
      <c r="L212" s="12">
        <v>57.13</v>
      </c>
      <c r="M212" s="12" t="s">
        <v>1429</v>
      </c>
      <c r="N212" s="12" t="s">
        <v>1430</v>
      </c>
      <c r="O212" s="20">
        <v>27</v>
      </c>
      <c r="P212" s="12">
        <v>7.13</v>
      </c>
      <c r="Q212" s="15">
        <f t="shared" si="15"/>
        <v>13.278067310560001</v>
      </c>
      <c r="R212" s="15">
        <f t="shared" si="16"/>
        <v>13.278067310560001</v>
      </c>
      <c r="S212" s="15">
        <v>13.278067310560001</v>
      </c>
      <c r="T212" s="3">
        <v>18.89</v>
      </c>
      <c r="U212" s="15">
        <f t="shared" si="17"/>
        <v>10.818840386335999</v>
      </c>
      <c r="V212" s="15">
        <f t="shared" si="18"/>
        <v>5.6119326894399997</v>
      </c>
      <c r="W212" s="15">
        <f t="shared" si="19"/>
        <v>8.0711596136640011</v>
      </c>
    </row>
    <row r="213" spans="1:23" ht="15">
      <c r="A213" s="19">
        <v>212</v>
      </c>
      <c r="B213" s="19" t="s">
        <v>249</v>
      </c>
      <c r="C213" s="7" t="s">
        <v>1421</v>
      </c>
      <c r="D213" s="5" t="s">
        <v>1</v>
      </c>
      <c r="E213" s="17" t="s">
        <v>738</v>
      </c>
      <c r="F213" s="17" t="s">
        <v>824</v>
      </c>
      <c r="G213" s="2" t="s">
        <v>2</v>
      </c>
      <c r="H213" s="2" t="s">
        <v>91</v>
      </c>
      <c r="I213" s="15">
        <v>323.83706414300002</v>
      </c>
      <c r="J213" s="13">
        <v>393.85374343799998</v>
      </c>
      <c r="K213" s="12" t="s">
        <v>1428</v>
      </c>
      <c r="L213" s="12">
        <v>57.13</v>
      </c>
      <c r="M213" s="12" t="s">
        <v>1429</v>
      </c>
      <c r="N213" s="12" t="s">
        <v>1430</v>
      </c>
      <c r="O213" s="20">
        <v>27</v>
      </c>
      <c r="P213" s="12">
        <v>7.13</v>
      </c>
      <c r="Q213" s="15">
        <f t="shared" si="15"/>
        <v>13.60674128286</v>
      </c>
      <c r="R213" s="15">
        <f t="shared" si="16"/>
        <v>13.60674128286</v>
      </c>
      <c r="S213" s="15">
        <v>13.60674128286</v>
      </c>
      <c r="T213" s="3">
        <v>17.059999999999999</v>
      </c>
      <c r="U213" s="15">
        <f t="shared" si="17"/>
        <v>11.016044769716</v>
      </c>
      <c r="V213" s="15">
        <f t="shared" si="18"/>
        <v>3.4532587171399989</v>
      </c>
      <c r="W213" s="15">
        <f t="shared" si="19"/>
        <v>6.0439552302839985</v>
      </c>
    </row>
    <row r="214" spans="1:23" ht="15">
      <c r="A214" s="19">
        <v>213</v>
      </c>
      <c r="B214" s="19" t="s">
        <v>250</v>
      </c>
      <c r="C214" s="7" t="s">
        <v>1421</v>
      </c>
      <c r="D214" s="5" t="s">
        <v>1</v>
      </c>
      <c r="E214" s="17" t="s">
        <v>755</v>
      </c>
      <c r="F214" s="17" t="s">
        <v>937</v>
      </c>
      <c r="G214" s="2" t="s">
        <v>2</v>
      </c>
      <c r="H214" s="2" t="s">
        <v>91</v>
      </c>
      <c r="I214" s="15">
        <v>1075.7043580300001</v>
      </c>
      <c r="J214" s="13">
        <v>1140.83299704</v>
      </c>
      <c r="K214" s="12" t="s">
        <v>1428</v>
      </c>
      <c r="L214" s="12">
        <v>57.13</v>
      </c>
      <c r="M214" s="12" t="s">
        <v>1429</v>
      </c>
      <c r="N214" s="12" t="s">
        <v>1430</v>
      </c>
      <c r="O214" s="20">
        <v>27</v>
      </c>
      <c r="P214" s="12">
        <v>7.13</v>
      </c>
      <c r="Q214" s="15">
        <f t="shared" si="15"/>
        <v>28.644087160600002</v>
      </c>
      <c r="R214" s="15">
        <f t="shared" si="16"/>
        <v>28.644087160600002</v>
      </c>
      <c r="S214" s="15">
        <v>28.644087160600002</v>
      </c>
      <c r="T214" s="3">
        <v>36.880000000000003</v>
      </c>
      <c r="U214" s="15">
        <f t="shared" si="17"/>
        <v>20.038452296360003</v>
      </c>
      <c r="V214" s="15">
        <f t="shared" si="18"/>
        <v>8.235912839400001</v>
      </c>
      <c r="W214" s="15">
        <f t="shared" si="19"/>
        <v>16.84154770364</v>
      </c>
    </row>
    <row r="215" spans="1:23" ht="15">
      <c r="A215" s="19">
        <v>214</v>
      </c>
      <c r="B215" s="19" t="s">
        <v>251</v>
      </c>
      <c r="C215" s="7" t="s">
        <v>1421</v>
      </c>
      <c r="D215" s="5" t="s">
        <v>1</v>
      </c>
      <c r="E215" s="17" t="s">
        <v>844</v>
      </c>
      <c r="F215" s="17" t="s">
        <v>938</v>
      </c>
      <c r="G215" s="2" t="s">
        <v>2</v>
      </c>
      <c r="H215" s="2" t="s">
        <v>91</v>
      </c>
      <c r="I215" s="15">
        <v>1063.6820414199999</v>
      </c>
      <c r="J215" s="13">
        <v>1129.9977238700001</v>
      </c>
      <c r="K215" s="12" t="s">
        <v>1428</v>
      </c>
      <c r="L215" s="12">
        <v>57.13</v>
      </c>
      <c r="M215" s="12" t="s">
        <v>1429</v>
      </c>
      <c r="N215" s="12" t="s">
        <v>1430</v>
      </c>
      <c r="O215" s="20">
        <v>27</v>
      </c>
      <c r="P215" s="12">
        <v>7.13</v>
      </c>
      <c r="Q215" s="15">
        <f t="shared" si="15"/>
        <v>28.403640828399997</v>
      </c>
      <c r="R215" s="15">
        <f t="shared" si="16"/>
        <v>28.403640828399997</v>
      </c>
      <c r="S215" s="15">
        <v>28.403640828399997</v>
      </c>
      <c r="T215" s="3">
        <v>35.659999999999997</v>
      </c>
      <c r="U215" s="15">
        <f t="shared" si="17"/>
        <v>19.894184497039998</v>
      </c>
      <c r="V215" s="15">
        <f t="shared" si="18"/>
        <v>7.2563591715999998</v>
      </c>
      <c r="W215" s="15">
        <f t="shared" si="19"/>
        <v>15.765815502959999</v>
      </c>
    </row>
    <row r="216" spans="1:23" ht="15">
      <c r="A216" s="19">
        <v>215</v>
      </c>
      <c r="B216" s="19" t="s">
        <v>252</v>
      </c>
      <c r="C216" s="7" t="s">
        <v>1421</v>
      </c>
      <c r="D216" s="5" t="s">
        <v>1</v>
      </c>
      <c r="E216" s="17" t="s">
        <v>786</v>
      </c>
      <c r="F216" s="17" t="s">
        <v>939</v>
      </c>
      <c r="G216" s="2" t="s">
        <v>2</v>
      </c>
      <c r="H216" s="2" t="s">
        <v>91</v>
      </c>
      <c r="I216" s="15">
        <v>1038.9794554299999</v>
      </c>
      <c r="J216" s="13">
        <v>1100.0505532300001</v>
      </c>
      <c r="K216" s="12" t="s">
        <v>1428</v>
      </c>
      <c r="L216" s="12">
        <v>57.13</v>
      </c>
      <c r="M216" s="12" t="s">
        <v>1429</v>
      </c>
      <c r="N216" s="12" t="s">
        <v>1430</v>
      </c>
      <c r="O216" s="20">
        <v>27</v>
      </c>
      <c r="P216" s="12">
        <v>7.13</v>
      </c>
      <c r="Q216" s="15">
        <f t="shared" si="15"/>
        <v>27.909589108599999</v>
      </c>
      <c r="R216" s="15">
        <f t="shared" si="16"/>
        <v>27.909589108599999</v>
      </c>
      <c r="S216" s="15">
        <v>27.909589108599999</v>
      </c>
      <c r="T216" s="3">
        <v>32.61</v>
      </c>
      <c r="U216" s="15">
        <f t="shared" si="17"/>
        <v>19.59775346516</v>
      </c>
      <c r="V216" s="15">
        <f t="shared" si="18"/>
        <v>4.7004108914000007</v>
      </c>
      <c r="W216" s="15">
        <f t="shared" si="19"/>
        <v>13.012246534839999</v>
      </c>
    </row>
    <row r="217" spans="1:23" ht="15">
      <c r="A217" s="19">
        <v>216</v>
      </c>
      <c r="B217" s="19" t="s">
        <v>253</v>
      </c>
      <c r="C217" s="7" t="s">
        <v>1421</v>
      </c>
      <c r="D217" s="5" t="s">
        <v>1</v>
      </c>
      <c r="E217" s="17" t="s">
        <v>940</v>
      </c>
      <c r="F217" s="17" t="s">
        <v>941</v>
      </c>
      <c r="G217" s="2" t="s">
        <v>2</v>
      </c>
      <c r="H217" s="2" t="s">
        <v>91</v>
      </c>
      <c r="I217" s="15">
        <v>1050.19988984</v>
      </c>
      <c r="J217" s="13">
        <v>1112.82155414</v>
      </c>
      <c r="K217" s="12" t="s">
        <v>1428</v>
      </c>
      <c r="L217" s="12">
        <v>57.13</v>
      </c>
      <c r="M217" s="12" t="s">
        <v>1429</v>
      </c>
      <c r="N217" s="12" t="s">
        <v>1430</v>
      </c>
      <c r="O217" s="20">
        <v>27</v>
      </c>
      <c r="P217" s="12">
        <v>7.13</v>
      </c>
      <c r="Q217" s="15">
        <f t="shared" si="15"/>
        <v>28.133997796799999</v>
      </c>
      <c r="R217" s="15">
        <f t="shared" si="16"/>
        <v>28.133997796799999</v>
      </c>
      <c r="S217" s="15">
        <v>28.133997796799999</v>
      </c>
      <c r="T217" s="3">
        <v>35.049999999999997</v>
      </c>
      <c r="U217" s="15">
        <f t="shared" si="17"/>
        <v>19.732398678079999</v>
      </c>
      <c r="V217" s="15">
        <f t="shared" si="18"/>
        <v>6.9160022031999979</v>
      </c>
      <c r="W217" s="15">
        <f t="shared" si="19"/>
        <v>15.317601321919998</v>
      </c>
    </row>
    <row r="218" spans="1:23" ht="15">
      <c r="A218" s="19">
        <v>217</v>
      </c>
      <c r="B218" s="19" t="s">
        <v>254</v>
      </c>
      <c r="C218" s="7" t="s">
        <v>1421</v>
      </c>
      <c r="D218" s="5" t="s">
        <v>1</v>
      </c>
      <c r="E218" s="17" t="s">
        <v>661</v>
      </c>
      <c r="F218" s="17" t="s">
        <v>942</v>
      </c>
      <c r="G218" s="2" t="s">
        <v>2</v>
      </c>
      <c r="H218" s="2" t="s">
        <v>91</v>
      </c>
      <c r="I218" s="15">
        <v>1042.0387987300001</v>
      </c>
      <c r="J218" s="13">
        <v>1102.7014203399999</v>
      </c>
      <c r="K218" s="12" t="s">
        <v>1428</v>
      </c>
      <c r="L218" s="12">
        <v>57.13</v>
      </c>
      <c r="M218" s="12" t="s">
        <v>1429</v>
      </c>
      <c r="N218" s="12" t="s">
        <v>1430</v>
      </c>
      <c r="O218" s="20">
        <v>27</v>
      </c>
      <c r="P218" s="12">
        <v>7.13</v>
      </c>
      <c r="Q218" s="15">
        <f t="shared" si="15"/>
        <v>27.970775974600002</v>
      </c>
      <c r="R218" s="15">
        <f t="shared" si="16"/>
        <v>27.970775974600002</v>
      </c>
      <c r="S218" s="15">
        <v>27.970775974600002</v>
      </c>
      <c r="T218" s="3">
        <v>30.78</v>
      </c>
      <c r="U218" s="15">
        <f t="shared" si="17"/>
        <v>19.634465584760001</v>
      </c>
      <c r="V218" s="15">
        <f t="shared" si="18"/>
        <v>2.8092240253999989</v>
      </c>
      <c r="W218" s="15">
        <f t="shared" si="19"/>
        <v>11.14553441524</v>
      </c>
    </row>
    <row r="219" spans="1:23" ht="15">
      <c r="A219" s="19">
        <v>218</v>
      </c>
      <c r="B219" s="19" t="s">
        <v>255</v>
      </c>
      <c r="C219" s="7" t="s">
        <v>1421</v>
      </c>
      <c r="D219" s="5" t="s">
        <v>1</v>
      </c>
      <c r="E219" s="17" t="s">
        <v>786</v>
      </c>
      <c r="F219" s="17" t="s">
        <v>939</v>
      </c>
      <c r="G219" s="2" t="s">
        <v>2</v>
      </c>
      <c r="H219" s="2" t="s">
        <v>91</v>
      </c>
      <c r="I219" s="15">
        <v>1038.9794554299999</v>
      </c>
      <c r="J219" s="13">
        <v>1100.0505532300001</v>
      </c>
      <c r="K219" s="12" t="s">
        <v>1428</v>
      </c>
      <c r="L219" s="12">
        <v>57.13</v>
      </c>
      <c r="M219" s="12" t="s">
        <v>1429</v>
      </c>
      <c r="N219" s="12" t="s">
        <v>1430</v>
      </c>
      <c r="O219" s="20">
        <v>27</v>
      </c>
      <c r="P219" s="12">
        <v>7.13</v>
      </c>
      <c r="Q219" s="15">
        <f t="shared" si="15"/>
        <v>27.909589108599999</v>
      </c>
      <c r="R219" s="15">
        <f t="shared" si="16"/>
        <v>27.909589108599999</v>
      </c>
      <c r="S219" s="15">
        <v>27.909589108599999</v>
      </c>
      <c r="T219" s="3">
        <v>31.08</v>
      </c>
      <c r="U219" s="15">
        <f t="shared" si="17"/>
        <v>19.59775346516</v>
      </c>
      <c r="V219" s="15">
        <f t="shared" si="18"/>
        <v>3.1704108913999995</v>
      </c>
      <c r="W219" s="15">
        <f t="shared" si="19"/>
        <v>11.482246534839998</v>
      </c>
    </row>
    <row r="220" spans="1:23" ht="15">
      <c r="A220" s="19">
        <v>219</v>
      </c>
      <c r="B220" s="19" t="s">
        <v>256</v>
      </c>
      <c r="C220" s="7" t="s">
        <v>1421</v>
      </c>
      <c r="D220" s="5" t="s">
        <v>1</v>
      </c>
      <c r="E220" s="17" t="s">
        <v>943</v>
      </c>
      <c r="F220" s="17" t="s">
        <v>944</v>
      </c>
      <c r="G220" s="2" t="s">
        <v>2</v>
      </c>
      <c r="H220" s="2" t="s">
        <v>91</v>
      </c>
      <c r="I220" s="15">
        <v>1003.01144278</v>
      </c>
      <c r="J220" s="13">
        <v>1068.29814257</v>
      </c>
      <c r="K220" s="12" t="s">
        <v>1428</v>
      </c>
      <c r="L220" s="12">
        <v>57.13</v>
      </c>
      <c r="M220" s="12" t="s">
        <v>1429</v>
      </c>
      <c r="N220" s="12" t="s">
        <v>1430</v>
      </c>
      <c r="O220" s="20">
        <v>27</v>
      </c>
      <c r="P220" s="12">
        <v>7.13</v>
      </c>
      <c r="Q220" s="15">
        <f t="shared" si="15"/>
        <v>27.190228855600001</v>
      </c>
      <c r="R220" s="15">
        <f t="shared" si="16"/>
        <v>27.190228855600001</v>
      </c>
      <c r="S220" s="15">
        <v>27.190228855600001</v>
      </c>
      <c r="T220" s="3">
        <v>28.34</v>
      </c>
      <c r="U220" s="15">
        <f t="shared" si="17"/>
        <v>19.16613731336</v>
      </c>
      <c r="V220" s="15">
        <f t="shared" si="18"/>
        <v>1.1497711443999989</v>
      </c>
      <c r="W220" s="15">
        <f t="shared" si="19"/>
        <v>9.1738626866399997</v>
      </c>
    </row>
    <row r="221" spans="1:23" ht="15">
      <c r="A221" s="19">
        <v>220</v>
      </c>
      <c r="B221" s="19" t="s">
        <v>257</v>
      </c>
      <c r="C221" s="7" t="s">
        <v>1421</v>
      </c>
      <c r="D221" s="5" t="s">
        <v>1</v>
      </c>
      <c r="E221" s="17" t="s">
        <v>850</v>
      </c>
      <c r="F221" s="17" t="s">
        <v>851</v>
      </c>
      <c r="G221" s="2" t="s">
        <v>2</v>
      </c>
      <c r="H221" s="2" t="s">
        <v>91</v>
      </c>
      <c r="I221" s="15">
        <v>995.88201580800001</v>
      </c>
      <c r="J221" s="13">
        <v>1070.8778083</v>
      </c>
      <c r="K221" s="12" t="s">
        <v>1428</v>
      </c>
      <c r="L221" s="12">
        <v>57.13</v>
      </c>
      <c r="M221" s="12" t="s">
        <v>1429</v>
      </c>
      <c r="N221" s="12" t="s">
        <v>1430</v>
      </c>
      <c r="O221" s="20">
        <v>27</v>
      </c>
      <c r="P221" s="12">
        <v>7.13</v>
      </c>
      <c r="Q221" s="15">
        <f t="shared" si="15"/>
        <v>27.047640316159999</v>
      </c>
      <c r="R221" s="15">
        <f t="shared" si="16"/>
        <v>27.047640316159999</v>
      </c>
      <c r="S221" s="15">
        <v>27.047640316159999</v>
      </c>
      <c r="T221" s="3">
        <v>39.619999999999997</v>
      </c>
      <c r="U221" s="15">
        <f t="shared" si="17"/>
        <v>19.080584189696001</v>
      </c>
      <c r="V221" s="15">
        <f t="shared" si="18"/>
        <v>12.572359683839998</v>
      </c>
      <c r="W221" s="15">
        <f t="shared" si="19"/>
        <v>20.539415810303996</v>
      </c>
    </row>
    <row r="222" spans="1:23" ht="15">
      <c r="A222" s="19">
        <v>221</v>
      </c>
      <c r="B222" s="19" t="s">
        <v>258</v>
      </c>
      <c r="C222" s="7" t="s">
        <v>1421</v>
      </c>
      <c r="D222" s="5" t="s">
        <v>1</v>
      </c>
      <c r="E222" s="17" t="s">
        <v>945</v>
      </c>
      <c r="F222" s="17" t="s">
        <v>946</v>
      </c>
      <c r="G222" s="2" t="s">
        <v>2</v>
      </c>
      <c r="H222" s="2" t="s">
        <v>91</v>
      </c>
      <c r="I222" s="15">
        <v>992.61755196800004</v>
      </c>
      <c r="J222" s="13">
        <v>1066.8725625100001</v>
      </c>
      <c r="K222" s="12" t="s">
        <v>1428</v>
      </c>
      <c r="L222" s="12">
        <v>57.13</v>
      </c>
      <c r="M222" s="12" t="s">
        <v>1429</v>
      </c>
      <c r="N222" s="12" t="s">
        <v>1430</v>
      </c>
      <c r="O222" s="20">
        <v>27</v>
      </c>
      <c r="P222" s="12">
        <v>7.13</v>
      </c>
      <c r="Q222" s="15">
        <f t="shared" si="15"/>
        <v>26.982351039360001</v>
      </c>
      <c r="R222" s="15">
        <f t="shared" si="16"/>
        <v>26.982351039360001</v>
      </c>
      <c r="S222" s="15">
        <v>26.982351039360001</v>
      </c>
      <c r="T222" s="3">
        <v>40.840000000000003</v>
      </c>
      <c r="U222" s="15">
        <f t="shared" si="17"/>
        <v>19.041410623616002</v>
      </c>
      <c r="V222" s="15">
        <f t="shared" si="18"/>
        <v>13.857648960640002</v>
      </c>
      <c r="W222" s="15">
        <f t="shared" si="19"/>
        <v>21.798589376384001</v>
      </c>
    </row>
    <row r="223" spans="1:23" ht="15">
      <c r="A223" s="19">
        <v>222</v>
      </c>
      <c r="B223" s="19" t="s">
        <v>259</v>
      </c>
      <c r="C223" s="7" t="s">
        <v>1421</v>
      </c>
      <c r="D223" s="5" t="s">
        <v>11</v>
      </c>
      <c r="E223" s="17" t="s">
        <v>692</v>
      </c>
      <c r="F223" s="17" t="s">
        <v>947</v>
      </c>
      <c r="G223" s="2" t="s">
        <v>2</v>
      </c>
      <c r="H223" s="2" t="s">
        <v>260</v>
      </c>
      <c r="I223" s="15">
        <v>1064.80973593</v>
      </c>
      <c r="J223" s="13">
        <v>1116.64869802</v>
      </c>
      <c r="K223" s="12" t="s">
        <v>1428</v>
      </c>
      <c r="L223" s="12">
        <v>57.13</v>
      </c>
      <c r="M223" s="12" t="s">
        <v>1429</v>
      </c>
      <c r="N223" s="12" t="s">
        <v>1430</v>
      </c>
      <c r="O223" s="20">
        <v>27</v>
      </c>
      <c r="P223" s="12">
        <v>7.13</v>
      </c>
      <c r="Q223" s="15">
        <f t="shared" si="15"/>
        <v>28.426194718599998</v>
      </c>
      <c r="R223" s="15">
        <f t="shared" si="16"/>
        <v>28.426194718599998</v>
      </c>
      <c r="S223" s="15">
        <v>28.426194718599998</v>
      </c>
      <c r="T223" s="3">
        <v>35.35</v>
      </c>
      <c r="U223" s="15">
        <f t="shared" si="17"/>
        <v>19.907716831159998</v>
      </c>
      <c r="V223" s="15">
        <f t="shared" si="18"/>
        <v>6.9238052814000035</v>
      </c>
      <c r="W223" s="15">
        <f t="shared" si="19"/>
        <v>15.442283168840003</v>
      </c>
    </row>
    <row r="224" spans="1:23" ht="15">
      <c r="A224" s="19">
        <v>223</v>
      </c>
      <c r="B224" s="19" t="s">
        <v>261</v>
      </c>
      <c r="C224" s="7" t="s">
        <v>1421</v>
      </c>
      <c r="D224" s="5" t="s">
        <v>11</v>
      </c>
      <c r="E224" s="17" t="s">
        <v>836</v>
      </c>
      <c r="F224" s="17" t="s">
        <v>948</v>
      </c>
      <c r="G224" s="2" t="s">
        <v>2</v>
      </c>
      <c r="H224" s="2" t="s">
        <v>262</v>
      </c>
      <c r="I224" s="15">
        <v>1070.9596850200001</v>
      </c>
      <c r="J224" s="13">
        <v>1122.4306481000001</v>
      </c>
      <c r="K224" s="12" t="s">
        <v>1428</v>
      </c>
      <c r="L224" s="12">
        <v>57.13</v>
      </c>
      <c r="M224" s="12" t="s">
        <v>1429</v>
      </c>
      <c r="N224" s="12" t="s">
        <v>1430</v>
      </c>
      <c r="O224" s="20">
        <v>27</v>
      </c>
      <c r="P224" s="12">
        <v>7.13</v>
      </c>
      <c r="Q224" s="15">
        <f t="shared" si="15"/>
        <v>28.5491937004</v>
      </c>
      <c r="R224" s="15">
        <f t="shared" si="16"/>
        <v>28.5491937004</v>
      </c>
      <c r="S224" s="15">
        <v>28.5491937004</v>
      </c>
      <c r="T224" s="3">
        <v>35.96</v>
      </c>
      <c r="U224" s="15">
        <f t="shared" si="17"/>
        <v>19.98151622024</v>
      </c>
      <c r="V224" s="15">
        <f t="shared" si="18"/>
        <v>7.4108062996000008</v>
      </c>
      <c r="W224" s="15">
        <f t="shared" si="19"/>
        <v>15.978483779760001</v>
      </c>
    </row>
    <row r="225" spans="1:23" ht="15">
      <c r="A225" s="19">
        <v>224</v>
      </c>
      <c r="B225" s="19" t="s">
        <v>263</v>
      </c>
      <c r="C225" s="7" t="s">
        <v>1421</v>
      </c>
      <c r="D225" s="5" t="s">
        <v>1</v>
      </c>
      <c r="E225" s="17" t="s">
        <v>751</v>
      </c>
      <c r="F225" s="17" t="s">
        <v>941</v>
      </c>
      <c r="G225" s="2" t="s">
        <v>2</v>
      </c>
      <c r="H225" s="2" t="s">
        <v>91</v>
      </c>
      <c r="I225" s="15">
        <v>1055.4336321799999</v>
      </c>
      <c r="J225" s="13">
        <v>1108.03459625</v>
      </c>
      <c r="K225" s="12" t="s">
        <v>1428</v>
      </c>
      <c r="L225" s="12">
        <v>57.13</v>
      </c>
      <c r="M225" s="12" t="s">
        <v>1429</v>
      </c>
      <c r="N225" s="12" t="s">
        <v>1430</v>
      </c>
      <c r="O225" s="20">
        <v>27</v>
      </c>
      <c r="P225" s="12">
        <v>7.13</v>
      </c>
      <c r="Q225" s="15">
        <f t="shared" si="15"/>
        <v>28.238672643599998</v>
      </c>
      <c r="R225" s="15">
        <f t="shared" si="16"/>
        <v>28.238672643599998</v>
      </c>
      <c r="S225" s="15">
        <v>28.238672643599998</v>
      </c>
      <c r="T225" s="3">
        <v>30.17</v>
      </c>
      <c r="U225" s="15">
        <f t="shared" si="17"/>
        <v>19.79520358616</v>
      </c>
      <c r="V225" s="15">
        <f t="shared" si="18"/>
        <v>1.9313273564000042</v>
      </c>
      <c r="W225" s="15">
        <f t="shared" si="19"/>
        <v>10.374796413840002</v>
      </c>
    </row>
    <row r="226" spans="1:23" ht="15">
      <c r="A226" s="19">
        <v>225</v>
      </c>
      <c r="B226" s="19" t="s">
        <v>264</v>
      </c>
      <c r="C226" s="7" t="s">
        <v>1421</v>
      </c>
      <c r="D226" s="5" t="s">
        <v>1</v>
      </c>
      <c r="E226" s="17" t="s">
        <v>707</v>
      </c>
      <c r="F226" s="17" t="s">
        <v>846</v>
      </c>
      <c r="G226" s="2" t="s">
        <v>2</v>
      </c>
      <c r="H226" s="2" t="s">
        <v>91</v>
      </c>
      <c r="I226" s="15">
        <v>1051.6013588599999</v>
      </c>
      <c r="J226" s="13">
        <v>1105.4073440899999</v>
      </c>
      <c r="K226" s="12" t="s">
        <v>1428</v>
      </c>
      <c r="L226" s="12">
        <v>57.13</v>
      </c>
      <c r="M226" s="12" t="s">
        <v>1429</v>
      </c>
      <c r="N226" s="12" t="s">
        <v>1430</v>
      </c>
      <c r="O226" s="20">
        <v>27</v>
      </c>
      <c r="P226" s="12">
        <v>7.13</v>
      </c>
      <c r="Q226" s="15">
        <f t="shared" si="15"/>
        <v>28.162027177199999</v>
      </c>
      <c r="R226" s="15">
        <f t="shared" si="16"/>
        <v>28.162027177199999</v>
      </c>
      <c r="S226" s="15">
        <v>28.162027177199999</v>
      </c>
      <c r="T226" s="3">
        <v>30.48</v>
      </c>
      <c r="U226" s="15">
        <f t="shared" si="17"/>
        <v>19.749216306319997</v>
      </c>
      <c r="V226" s="15">
        <f t="shared" si="18"/>
        <v>2.3179728228000016</v>
      </c>
      <c r="W226" s="15">
        <f t="shared" si="19"/>
        <v>10.730783693680003</v>
      </c>
    </row>
    <row r="227" spans="1:23" ht="15">
      <c r="A227" s="19">
        <v>226</v>
      </c>
      <c r="B227" s="19" t="s">
        <v>265</v>
      </c>
      <c r="C227" s="7" t="s">
        <v>1421</v>
      </c>
      <c r="D227" s="5" t="s">
        <v>1</v>
      </c>
      <c r="E227" s="17" t="s">
        <v>707</v>
      </c>
      <c r="F227" s="17" t="s">
        <v>949</v>
      </c>
      <c r="G227" s="2" t="s">
        <v>2</v>
      </c>
      <c r="H227" s="2" t="s">
        <v>91</v>
      </c>
      <c r="I227" s="15">
        <v>1060.3308849499999</v>
      </c>
      <c r="J227" s="13">
        <v>1114.1713101099999</v>
      </c>
      <c r="K227" s="12" t="s">
        <v>1428</v>
      </c>
      <c r="L227" s="12">
        <v>57.13</v>
      </c>
      <c r="M227" s="12" t="s">
        <v>1429</v>
      </c>
      <c r="N227" s="12" t="s">
        <v>1430</v>
      </c>
      <c r="O227" s="20">
        <v>27</v>
      </c>
      <c r="P227" s="12">
        <v>7.13</v>
      </c>
      <c r="Q227" s="15">
        <f t="shared" si="15"/>
        <v>28.336617698999998</v>
      </c>
      <c r="R227" s="15">
        <f t="shared" si="16"/>
        <v>28.336617698999998</v>
      </c>
      <c r="S227" s="15">
        <v>28.336617698999998</v>
      </c>
      <c r="T227" s="3">
        <v>32</v>
      </c>
      <c r="U227" s="15">
        <f t="shared" si="17"/>
        <v>19.853970619399998</v>
      </c>
      <c r="V227" s="15">
        <f t="shared" si="18"/>
        <v>3.6633823010000022</v>
      </c>
      <c r="W227" s="15">
        <f t="shared" si="19"/>
        <v>12.146029380600002</v>
      </c>
    </row>
    <row r="228" spans="1:23" ht="15">
      <c r="A228" s="19">
        <v>227</v>
      </c>
      <c r="B228" s="19" t="s">
        <v>266</v>
      </c>
      <c r="C228" s="7" t="s">
        <v>1421</v>
      </c>
      <c r="D228" s="5" t="s">
        <v>1</v>
      </c>
      <c r="E228" s="17" t="s">
        <v>950</v>
      </c>
      <c r="F228" s="17" t="s">
        <v>846</v>
      </c>
      <c r="G228" s="2" t="s">
        <v>2</v>
      </c>
      <c r="H228" s="2" t="s">
        <v>91</v>
      </c>
      <c r="I228" s="15">
        <v>1051.31081279</v>
      </c>
      <c r="J228" s="13">
        <v>1105.52271034</v>
      </c>
      <c r="K228" s="12" t="s">
        <v>1428</v>
      </c>
      <c r="L228" s="12">
        <v>57.13</v>
      </c>
      <c r="M228" s="12" t="s">
        <v>1429</v>
      </c>
      <c r="N228" s="12" t="s">
        <v>1430</v>
      </c>
      <c r="O228" s="20">
        <v>27</v>
      </c>
      <c r="P228" s="12">
        <v>7.13</v>
      </c>
      <c r="Q228" s="15">
        <f t="shared" si="15"/>
        <v>28.1562162558</v>
      </c>
      <c r="R228" s="15">
        <f t="shared" si="16"/>
        <v>28.1562162558</v>
      </c>
      <c r="S228" s="15">
        <v>28.1562162558</v>
      </c>
      <c r="T228" s="3">
        <v>30.48</v>
      </c>
      <c r="U228" s="15">
        <f t="shared" si="17"/>
        <v>19.745729753479999</v>
      </c>
      <c r="V228" s="15">
        <f t="shared" si="18"/>
        <v>2.3237837442</v>
      </c>
      <c r="W228" s="15">
        <f t="shared" si="19"/>
        <v>10.734270246520001</v>
      </c>
    </row>
    <row r="229" spans="1:23" ht="15">
      <c r="A229" s="19">
        <v>228</v>
      </c>
      <c r="B229" s="19" t="s">
        <v>267</v>
      </c>
      <c r="C229" s="7" t="s">
        <v>1421</v>
      </c>
      <c r="D229" s="5" t="s">
        <v>1</v>
      </c>
      <c r="E229" s="17" t="s">
        <v>951</v>
      </c>
      <c r="F229" s="17" t="s">
        <v>952</v>
      </c>
      <c r="G229" s="2" t="s">
        <v>2</v>
      </c>
      <c r="H229" s="2" t="s">
        <v>91</v>
      </c>
      <c r="I229" s="15">
        <v>2773.3305536500002</v>
      </c>
      <c r="J229" s="13">
        <v>2842.78492534</v>
      </c>
      <c r="K229" s="12" t="s">
        <v>1428</v>
      </c>
      <c r="L229" s="12">
        <v>57.13</v>
      </c>
      <c r="M229" s="12" t="s">
        <v>1429</v>
      </c>
      <c r="N229" s="12" t="s">
        <v>1430</v>
      </c>
      <c r="O229" s="20">
        <v>27</v>
      </c>
      <c r="P229" s="12">
        <v>7.13</v>
      </c>
      <c r="Q229" s="15">
        <f t="shared" si="15"/>
        <v>62.596611073000005</v>
      </c>
      <c r="R229" s="15">
        <f t="shared" si="16"/>
        <v>62.596611073000005</v>
      </c>
      <c r="S229" s="12">
        <v>57.13</v>
      </c>
      <c r="T229" s="3">
        <v>65.22</v>
      </c>
      <c r="U229" s="15">
        <f t="shared" si="17"/>
        <v>40.409966643800004</v>
      </c>
      <c r="V229" s="15">
        <f t="shared" si="18"/>
        <v>8.0899999999999963</v>
      </c>
      <c r="W229" s="15">
        <f t="shared" si="19"/>
        <v>24.810033356199995</v>
      </c>
    </row>
    <row r="230" spans="1:23" ht="15">
      <c r="A230" s="19">
        <v>229</v>
      </c>
      <c r="B230" s="19" t="s">
        <v>268</v>
      </c>
      <c r="C230" s="7" t="s">
        <v>1421</v>
      </c>
      <c r="D230" s="5" t="s">
        <v>1</v>
      </c>
      <c r="E230" s="17" t="s">
        <v>953</v>
      </c>
      <c r="F230" s="17" t="s">
        <v>887</v>
      </c>
      <c r="G230" s="2" t="s">
        <v>2</v>
      </c>
      <c r="H230" s="2" t="s">
        <v>91</v>
      </c>
      <c r="I230" s="15">
        <v>2775.8935824700002</v>
      </c>
      <c r="J230" s="13">
        <v>2845.0405422200001</v>
      </c>
      <c r="K230" s="12" t="s">
        <v>1428</v>
      </c>
      <c r="L230" s="12">
        <v>57.13</v>
      </c>
      <c r="M230" s="12" t="s">
        <v>1429</v>
      </c>
      <c r="N230" s="12" t="s">
        <v>1430</v>
      </c>
      <c r="O230" s="20">
        <v>27</v>
      </c>
      <c r="P230" s="12">
        <v>7.13</v>
      </c>
      <c r="Q230" s="15">
        <f t="shared" si="15"/>
        <v>62.64787164940001</v>
      </c>
      <c r="R230" s="15">
        <f t="shared" si="16"/>
        <v>62.64787164940001</v>
      </c>
      <c r="S230" s="12">
        <v>57.13</v>
      </c>
      <c r="T230" s="3">
        <v>63.39</v>
      </c>
      <c r="U230" s="15">
        <f t="shared" si="17"/>
        <v>40.440722989640008</v>
      </c>
      <c r="V230" s="15">
        <f t="shared" si="18"/>
        <v>6.259999999999998</v>
      </c>
      <c r="W230" s="15">
        <f t="shared" si="19"/>
        <v>22.949277010359992</v>
      </c>
    </row>
    <row r="231" spans="1:23" ht="15">
      <c r="A231" s="19">
        <v>230</v>
      </c>
      <c r="B231" s="19" t="s">
        <v>269</v>
      </c>
      <c r="C231" s="7" t="s">
        <v>1421</v>
      </c>
      <c r="D231" s="5" t="s">
        <v>1</v>
      </c>
      <c r="E231" s="17" t="s">
        <v>954</v>
      </c>
      <c r="F231" s="17" t="s">
        <v>955</v>
      </c>
      <c r="G231" s="2" t="s">
        <v>2</v>
      </c>
      <c r="H231" s="2" t="s">
        <v>91</v>
      </c>
      <c r="I231" s="15">
        <v>2781.5584856400001</v>
      </c>
      <c r="J231" s="13">
        <v>2850.5349782600001</v>
      </c>
      <c r="K231" s="12" t="s">
        <v>1428</v>
      </c>
      <c r="L231" s="12">
        <v>57.13</v>
      </c>
      <c r="M231" s="12" t="s">
        <v>1429</v>
      </c>
      <c r="N231" s="12" t="s">
        <v>1430</v>
      </c>
      <c r="O231" s="20">
        <v>27</v>
      </c>
      <c r="P231" s="12">
        <v>7.13</v>
      </c>
      <c r="Q231" s="15">
        <f t="shared" si="15"/>
        <v>62.761169712800005</v>
      </c>
      <c r="R231" s="15">
        <f t="shared" si="16"/>
        <v>62.761169712800005</v>
      </c>
      <c r="S231" s="12">
        <v>57.13</v>
      </c>
      <c r="T231" s="3">
        <v>60.04</v>
      </c>
      <c r="U231" s="15">
        <f t="shared" si="17"/>
        <v>40.508701827680007</v>
      </c>
      <c r="V231" s="15">
        <f t="shared" si="18"/>
        <v>2.9099999999999966</v>
      </c>
      <c r="W231" s="15">
        <f t="shared" si="19"/>
        <v>19.531298172319993</v>
      </c>
    </row>
    <row r="232" spans="1:23" ht="15">
      <c r="A232" s="19">
        <v>231</v>
      </c>
      <c r="B232" s="19" t="s">
        <v>270</v>
      </c>
      <c r="C232" s="7" t="s">
        <v>1421</v>
      </c>
      <c r="D232" s="5" t="s">
        <v>1</v>
      </c>
      <c r="E232" s="17" t="s">
        <v>956</v>
      </c>
      <c r="F232" s="17" t="s">
        <v>957</v>
      </c>
      <c r="G232" s="2" t="s">
        <v>2</v>
      </c>
      <c r="H232" s="2" t="s">
        <v>91</v>
      </c>
      <c r="I232" s="15">
        <v>2778.9877250899999</v>
      </c>
      <c r="J232" s="13">
        <v>2848.2710712200001</v>
      </c>
      <c r="K232" s="12" t="s">
        <v>1428</v>
      </c>
      <c r="L232" s="12">
        <v>57.13</v>
      </c>
      <c r="M232" s="12" t="s">
        <v>1429</v>
      </c>
      <c r="N232" s="12" t="s">
        <v>1430</v>
      </c>
      <c r="O232" s="20">
        <v>27</v>
      </c>
      <c r="P232" s="12">
        <v>7.13</v>
      </c>
      <c r="Q232" s="15">
        <f t="shared" si="15"/>
        <v>62.709754501799999</v>
      </c>
      <c r="R232" s="15">
        <f t="shared" si="16"/>
        <v>62.709754501799999</v>
      </c>
      <c r="S232" s="12">
        <v>57.13</v>
      </c>
      <c r="T232" s="3">
        <v>61.56</v>
      </c>
      <c r="U232" s="15">
        <f t="shared" si="17"/>
        <v>40.477852701080003</v>
      </c>
      <c r="V232" s="15">
        <f t="shared" si="18"/>
        <v>4.43</v>
      </c>
      <c r="W232" s="15">
        <f t="shared" si="19"/>
        <v>21.082147298919999</v>
      </c>
    </row>
    <row r="233" spans="1:23" ht="15">
      <c r="A233" s="19">
        <v>232</v>
      </c>
      <c r="B233" s="19" t="s">
        <v>271</v>
      </c>
      <c r="C233" s="7" t="s">
        <v>1421</v>
      </c>
      <c r="D233" s="5" t="s">
        <v>1</v>
      </c>
      <c r="E233" s="17" t="s">
        <v>958</v>
      </c>
      <c r="F233" s="17" t="s">
        <v>959</v>
      </c>
      <c r="G233" s="2" t="s">
        <v>2</v>
      </c>
      <c r="H233" s="2" t="s">
        <v>91</v>
      </c>
      <c r="I233" s="15">
        <v>2826.7884211400001</v>
      </c>
      <c r="J233" s="13">
        <v>2896.7610977300001</v>
      </c>
      <c r="K233" s="12" t="s">
        <v>1428</v>
      </c>
      <c r="L233" s="12">
        <v>57.13</v>
      </c>
      <c r="M233" s="12" t="s">
        <v>1429</v>
      </c>
      <c r="N233" s="12" t="s">
        <v>1430</v>
      </c>
      <c r="O233" s="20">
        <v>27</v>
      </c>
      <c r="P233" s="12">
        <v>7.13</v>
      </c>
      <c r="Q233" s="15">
        <f t="shared" si="15"/>
        <v>63.665768422800006</v>
      </c>
      <c r="R233" s="15">
        <f t="shared" si="16"/>
        <v>63.665768422800006</v>
      </c>
      <c r="S233" s="12">
        <v>57.13</v>
      </c>
      <c r="T233" s="3">
        <v>63.39</v>
      </c>
      <c r="U233" s="15">
        <f t="shared" si="17"/>
        <v>41.051461053680008</v>
      </c>
      <c r="V233" s="15">
        <f t="shared" si="18"/>
        <v>6.259999999999998</v>
      </c>
      <c r="W233" s="15">
        <f t="shared" si="19"/>
        <v>22.338538946319993</v>
      </c>
    </row>
    <row r="234" spans="1:23" ht="15">
      <c r="A234" s="19">
        <v>233</v>
      </c>
      <c r="B234" s="19" t="s">
        <v>272</v>
      </c>
      <c r="C234" s="7" t="s">
        <v>1421</v>
      </c>
      <c r="D234" s="5" t="s">
        <v>1</v>
      </c>
      <c r="E234" s="17" t="s">
        <v>960</v>
      </c>
      <c r="F234" s="17" t="s">
        <v>887</v>
      </c>
      <c r="G234" s="2" t="s">
        <v>2</v>
      </c>
      <c r="H234" s="2" t="s">
        <v>91</v>
      </c>
      <c r="I234" s="15">
        <v>2780.7953998399998</v>
      </c>
      <c r="J234" s="13">
        <v>2853.3159956099998</v>
      </c>
      <c r="K234" s="12" t="s">
        <v>1428</v>
      </c>
      <c r="L234" s="12">
        <v>57.13</v>
      </c>
      <c r="M234" s="12" t="s">
        <v>1429</v>
      </c>
      <c r="N234" s="12" t="s">
        <v>1430</v>
      </c>
      <c r="O234" s="20">
        <v>27</v>
      </c>
      <c r="P234" s="12">
        <v>7.13</v>
      </c>
      <c r="Q234" s="15">
        <f t="shared" si="15"/>
        <v>62.7459079968</v>
      </c>
      <c r="R234" s="15">
        <f t="shared" si="16"/>
        <v>62.7459079968</v>
      </c>
      <c r="S234" s="12">
        <v>57.13</v>
      </c>
      <c r="T234" s="3">
        <v>74.06</v>
      </c>
      <c r="U234" s="15">
        <f t="shared" si="17"/>
        <v>40.499544798080002</v>
      </c>
      <c r="V234" s="15">
        <f t="shared" si="18"/>
        <v>16.93</v>
      </c>
      <c r="W234" s="15">
        <f t="shared" si="19"/>
        <v>33.56045520192</v>
      </c>
    </row>
    <row r="235" spans="1:23" ht="15">
      <c r="A235" s="19">
        <v>234</v>
      </c>
      <c r="B235" s="19" t="s">
        <v>273</v>
      </c>
      <c r="C235" s="7" t="s">
        <v>1421</v>
      </c>
      <c r="D235" s="5" t="s">
        <v>1</v>
      </c>
      <c r="E235" s="17" t="s">
        <v>960</v>
      </c>
      <c r="F235" s="17" t="s">
        <v>961</v>
      </c>
      <c r="G235" s="2" t="s">
        <v>2</v>
      </c>
      <c r="H235" s="2" t="s">
        <v>91</v>
      </c>
      <c r="I235" s="15">
        <v>2833.2385762899999</v>
      </c>
      <c r="J235" s="13">
        <v>2905.4996310699999</v>
      </c>
      <c r="K235" s="12" t="s">
        <v>1428</v>
      </c>
      <c r="L235" s="12">
        <v>57.13</v>
      </c>
      <c r="M235" s="12" t="s">
        <v>1429</v>
      </c>
      <c r="N235" s="12" t="s">
        <v>1430</v>
      </c>
      <c r="O235" s="20">
        <v>27</v>
      </c>
      <c r="P235" s="12">
        <v>7.13</v>
      </c>
      <c r="Q235" s="15">
        <f t="shared" si="15"/>
        <v>63.794771525800002</v>
      </c>
      <c r="R235" s="15">
        <f t="shared" si="16"/>
        <v>63.794771525800002</v>
      </c>
      <c r="S235" s="12">
        <v>57.13</v>
      </c>
      <c r="T235" s="3">
        <v>70.400000000000006</v>
      </c>
      <c r="U235" s="15">
        <f t="shared" si="17"/>
        <v>41.128862915479999</v>
      </c>
      <c r="V235" s="15">
        <f t="shared" si="18"/>
        <v>13.270000000000003</v>
      </c>
      <c r="W235" s="15">
        <f t="shared" si="19"/>
        <v>29.271137084520007</v>
      </c>
    </row>
    <row r="236" spans="1:23" ht="15">
      <c r="A236" s="19">
        <v>235</v>
      </c>
      <c r="B236" s="19" t="s">
        <v>274</v>
      </c>
      <c r="C236" s="7" t="s">
        <v>1421</v>
      </c>
      <c r="D236" s="5" t="s">
        <v>1</v>
      </c>
      <c r="E236" s="17" t="s">
        <v>962</v>
      </c>
      <c r="F236" s="17" t="s">
        <v>963</v>
      </c>
      <c r="G236" s="2" t="s">
        <v>2</v>
      </c>
      <c r="H236" s="2" t="s">
        <v>91</v>
      </c>
      <c r="I236" s="15">
        <v>2827.91362157</v>
      </c>
      <c r="J236" s="13">
        <v>2900.4891316399999</v>
      </c>
      <c r="K236" s="12" t="s">
        <v>1428</v>
      </c>
      <c r="L236" s="12">
        <v>57.13</v>
      </c>
      <c r="M236" s="12" t="s">
        <v>1429</v>
      </c>
      <c r="N236" s="12" t="s">
        <v>1430</v>
      </c>
      <c r="O236" s="20">
        <v>27</v>
      </c>
      <c r="P236" s="12">
        <v>7.13</v>
      </c>
      <c r="Q236" s="15">
        <f t="shared" si="15"/>
        <v>63.688272431400001</v>
      </c>
      <c r="R236" s="15">
        <f t="shared" si="16"/>
        <v>63.688272431400001</v>
      </c>
      <c r="S236" s="12">
        <v>57.13</v>
      </c>
      <c r="T236" s="3">
        <v>73.150000000000006</v>
      </c>
      <c r="U236" s="15">
        <f t="shared" si="17"/>
        <v>41.064963458840005</v>
      </c>
      <c r="V236" s="15">
        <f t="shared" si="18"/>
        <v>16.020000000000003</v>
      </c>
      <c r="W236" s="15">
        <f t="shared" si="19"/>
        <v>32.085036541160001</v>
      </c>
    </row>
    <row r="237" spans="1:23" ht="15">
      <c r="A237" s="19">
        <v>236</v>
      </c>
      <c r="B237" s="19" t="s">
        <v>275</v>
      </c>
      <c r="C237" s="7" t="s">
        <v>1421</v>
      </c>
      <c r="D237" s="5" t="s">
        <v>1</v>
      </c>
      <c r="E237" s="17" t="s">
        <v>964</v>
      </c>
      <c r="F237" s="17" t="s">
        <v>965</v>
      </c>
      <c r="G237" s="2" t="s">
        <v>2</v>
      </c>
      <c r="H237" s="2" t="s">
        <v>91</v>
      </c>
      <c r="I237" s="15">
        <v>2841.0197927099998</v>
      </c>
      <c r="J237" s="13">
        <v>2912.6676778299998</v>
      </c>
      <c r="K237" s="12" t="s">
        <v>1428</v>
      </c>
      <c r="L237" s="12">
        <v>57.13</v>
      </c>
      <c r="M237" s="12" t="s">
        <v>1429</v>
      </c>
      <c r="N237" s="12" t="s">
        <v>1430</v>
      </c>
      <c r="O237" s="20">
        <v>27</v>
      </c>
      <c r="P237" s="12">
        <v>7.13</v>
      </c>
      <c r="Q237" s="15">
        <f t="shared" si="15"/>
        <v>63.950395854200003</v>
      </c>
      <c r="R237" s="15">
        <f t="shared" si="16"/>
        <v>63.950395854200003</v>
      </c>
      <c r="S237" s="12">
        <v>57.13</v>
      </c>
      <c r="T237" s="3">
        <v>65.22</v>
      </c>
      <c r="U237" s="15">
        <f t="shared" si="17"/>
        <v>41.222237512520003</v>
      </c>
      <c r="V237" s="15">
        <f t="shared" si="18"/>
        <v>8.0899999999999963</v>
      </c>
      <c r="W237" s="15">
        <f t="shared" si="19"/>
        <v>23.997762487479996</v>
      </c>
    </row>
    <row r="238" spans="1:23" ht="15">
      <c r="A238" s="19">
        <v>237</v>
      </c>
      <c r="B238" s="19" t="s">
        <v>276</v>
      </c>
      <c r="C238" s="7" t="s">
        <v>1421</v>
      </c>
      <c r="D238" s="5" t="s">
        <v>1</v>
      </c>
      <c r="E238" s="17" t="s">
        <v>966</v>
      </c>
      <c r="F238" s="17" t="s">
        <v>967</v>
      </c>
      <c r="G238" s="2" t="s">
        <v>2</v>
      </c>
      <c r="H238" s="2" t="s">
        <v>91</v>
      </c>
      <c r="I238" s="15">
        <v>2836.40103628</v>
      </c>
      <c r="J238" s="13">
        <v>2908.7906297999998</v>
      </c>
      <c r="K238" s="12" t="s">
        <v>1428</v>
      </c>
      <c r="L238" s="12">
        <v>57.13</v>
      </c>
      <c r="M238" s="12" t="s">
        <v>1429</v>
      </c>
      <c r="N238" s="12" t="s">
        <v>1430</v>
      </c>
      <c r="O238" s="20">
        <v>27</v>
      </c>
      <c r="P238" s="12">
        <v>7.13</v>
      </c>
      <c r="Q238" s="15">
        <f t="shared" si="15"/>
        <v>63.858020725600007</v>
      </c>
      <c r="R238" s="15">
        <f t="shared" si="16"/>
        <v>63.858020725600007</v>
      </c>
      <c r="S238" s="12">
        <v>57.13</v>
      </c>
      <c r="T238" s="3">
        <v>69.180000000000007</v>
      </c>
      <c r="U238" s="15">
        <f t="shared" si="17"/>
        <v>41.166812435360001</v>
      </c>
      <c r="V238" s="15">
        <f t="shared" si="18"/>
        <v>12.050000000000004</v>
      </c>
      <c r="W238" s="15">
        <f t="shared" si="19"/>
        <v>28.013187564640006</v>
      </c>
    </row>
    <row r="239" spans="1:23" ht="15">
      <c r="A239" s="19">
        <v>238</v>
      </c>
      <c r="B239" s="19" t="s">
        <v>277</v>
      </c>
      <c r="C239" s="7" t="s">
        <v>1421</v>
      </c>
      <c r="D239" s="5" t="s">
        <v>1</v>
      </c>
      <c r="E239" s="17" t="s">
        <v>968</v>
      </c>
      <c r="F239" s="17" t="s">
        <v>969</v>
      </c>
      <c r="G239" s="2" t="s">
        <v>2</v>
      </c>
      <c r="H239" s="2" t="s">
        <v>91</v>
      </c>
      <c r="I239" s="15">
        <v>2844.4074046400001</v>
      </c>
      <c r="J239" s="13">
        <v>2916.3271184199998</v>
      </c>
      <c r="K239" s="12" t="s">
        <v>1428</v>
      </c>
      <c r="L239" s="12">
        <v>57.13</v>
      </c>
      <c r="M239" s="12" t="s">
        <v>1429</v>
      </c>
      <c r="N239" s="12" t="s">
        <v>1430</v>
      </c>
      <c r="O239" s="20">
        <v>27</v>
      </c>
      <c r="P239" s="12">
        <v>7.13</v>
      </c>
      <c r="Q239" s="15">
        <f t="shared" si="15"/>
        <v>64.018148092800004</v>
      </c>
      <c r="R239" s="15">
        <f t="shared" si="16"/>
        <v>64.018148092800004</v>
      </c>
      <c r="S239" s="12">
        <v>57.13</v>
      </c>
      <c r="T239" s="3">
        <v>64.61</v>
      </c>
      <c r="U239" s="15">
        <f t="shared" si="17"/>
        <v>41.262888855680004</v>
      </c>
      <c r="V239" s="15">
        <f t="shared" si="18"/>
        <v>7.4799999999999969</v>
      </c>
      <c r="W239" s="15">
        <f t="shared" si="19"/>
        <v>23.347111144319996</v>
      </c>
    </row>
    <row r="240" spans="1:23" ht="15">
      <c r="A240" s="19">
        <v>239</v>
      </c>
      <c r="B240" s="19" t="s">
        <v>278</v>
      </c>
      <c r="C240" s="7" t="s">
        <v>1421</v>
      </c>
      <c r="D240" s="5" t="s">
        <v>1</v>
      </c>
      <c r="E240" s="17" t="s">
        <v>886</v>
      </c>
      <c r="F240" s="17" t="s">
        <v>970</v>
      </c>
      <c r="G240" s="2" t="s">
        <v>2</v>
      </c>
      <c r="H240" s="2" t="s">
        <v>91</v>
      </c>
      <c r="I240" s="15">
        <v>2852.4481009199999</v>
      </c>
      <c r="J240" s="13">
        <v>2923.8995942699999</v>
      </c>
      <c r="K240" s="12" t="s">
        <v>1428</v>
      </c>
      <c r="L240" s="12">
        <v>57.13</v>
      </c>
      <c r="M240" s="12" t="s">
        <v>1429</v>
      </c>
      <c r="N240" s="12" t="s">
        <v>1430</v>
      </c>
      <c r="O240" s="20">
        <v>27</v>
      </c>
      <c r="P240" s="12">
        <v>7.13</v>
      </c>
      <c r="Q240" s="15">
        <f t="shared" si="15"/>
        <v>64.1789620184</v>
      </c>
      <c r="R240" s="15">
        <f t="shared" si="16"/>
        <v>64.1789620184</v>
      </c>
      <c r="S240" s="12">
        <v>57.13</v>
      </c>
      <c r="T240" s="3">
        <v>60.35</v>
      </c>
      <c r="U240" s="15">
        <f t="shared" si="17"/>
        <v>41.359377211040005</v>
      </c>
      <c r="V240" s="15">
        <f t="shared" si="18"/>
        <v>3.2199999999999989</v>
      </c>
      <c r="W240" s="15">
        <f t="shared" si="19"/>
        <v>18.990622788959996</v>
      </c>
    </row>
    <row r="241" spans="1:23" ht="15">
      <c r="A241" s="19">
        <v>240</v>
      </c>
      <c r="B241" s="19" t="s">
        <v>279</v>
      </c>
      <c r="C241" s="7" t="s">
        <v>1421</v>
      </c>
      <c r="D241" s="5" t="s">
        <v>1</v>
      </c>
      <c r="E241" s="17" t="s">
        <v>971</v>
      </c>
      <c r="F241" s="17" t="s">
        <v>972</v>
      </c>
      <c r="G241" s="2" t="s">
        <v>2</v>
      </c>
      <c r="H241" s="2" t="s">
        <v>91</v>
      </c>
      <c r="I241" s="15">
        <v>2814.3475481800001</v>
      </c>
      <c r="J241" s="13">
        <v>2889.01116555</v>
      </c>
      <c r="K241" s="12" t="s">
        <v>1428</v>
      </c>
      <c r="L241" s="12">
        <v>57.13</v>
      </c>
      <c r="M241" s="12" t="s">
        <v>1429</v>
      </c>
      <c r="N241" s="12" t="s">
        <v>1430</v>
      </c>
      <c r="O241" s="20">
        <v>27</v>
      </c>
      <c r="P241" s="12">
        <v>7.13</v>
      </c>
      <c r="Q241" s="15">
        <f t="shared" si="15"/>
        <v>63.416950963600009</v>
      </c>
      <c r="R241" s="15">
        <f t="shared" si="16"/>
        <v>63.416950963600009</v>
      </c>
      <c r="S241" s="12">
        <v>57.13</v>
      </c>
      <c r="T241" s="3">
        <v>72.540000000000006</v>
      </c>
      <c r="U241" s="15">
        <f t="shared" si="17"/>
        <v>40.902170578160003</v>
      </c>
      <c r="V241" s="15">
        <f t="shared" si="18"/>
        <v>15.410000000000004</v>
      </c>
      <c r="W241" s="15">
        <f t="shared" si="19"/>
        <v>31.637829421840003</v>
      </c>
    </row>
    <row r="242" spans="1:23" ht="15">
      <c r="A242" s="19">
        <v>241</v>
      </c>
      <c r="B242" s="19" t="s">
        <v>280</v>
      </c>
      <c r="C242" s="7" t="s">
        <v>1421</v>
      </c>
      <c r="D242" s="5" t="s">
        <v>1</v>
      </c>
      <c r="E242" s="17" t="s">
        <v>973</v>
      </c>
      <c r="F242" s="17" t="s">
        <v>974</v>
      </c>
      <c r="G242" s="2" t="s">
        <v>2</v>
      </c>
      <c r="H242" s="2" t="s">
        <v>91</v>
      </c>
      <c r="I242" s="15">
        <v>2824.5173918800001</v>
      </c>
      <c r="J242" s="13">
        <v>2898.4059249400002</v>
      </c>
      <c r="K242" s="12" t="s">
        <v>1428</v>
      </c>
      <c r="L242" s="12">
        <v>57.13</v>
      </c>
      <c r="M242" s="12" t="s">
        <v>1429</v>
      </c>
      <c r="N242" s="12" t="s">
        <v>1430</v>
      </c>
      <c r="O242" s="20">
        <v>27</v>
      </c>
      <c r="P242" s="12">
        <v>7.13</v>
      </c>
      <c r="Q242" s="15">
        <f t="shared" si="15"/>
        <v>63.620347837600008</v>
      </c>
      <c r="R242" s="15">
        <f t="shared" si="16"/>
        <v>63.620347837600008</v>
      </c>
      <c r="S242" s="12">
        <v>57.13</v>
      </c>
      <c r="T242" s="3">
        <v>71.319999999999993</v>
      </c>
      <c r="U242" s="15">
        <f t="shared" si="17"/>
        <v>41.024208702560003</v>
      </c>
      <c r="V242" s="15">
        <f t="shared" si="18"/>
        <v>14.189999999999991</v>
      </c>
      <c r="W242" s="15">
        <f t="shared" si="19"/>
        <v>30.29579129743999</v>
      </c>
    </row>
    <row r="243" spans="1:23" ht="15">
      <c r="A243" s="19">
        <v>242</v>
      </c>
      <c r="B243" s="19" t="s">
        <v>281</v>
      </c>
      <c r="C243" s="7" t="s">
        <v>1421</v>
      </c>
      <c r="D243" s="5" t="s">
        <v>1</v>
      </c>
      <c r="E243" s="17" t="s">
        <v>975</v>
      </c>
      <c r="F243" s="17" t="s">
        <v>976</v>
      </c>
      <c r="G243" s="2" t="s">
        <v>2</v>
      </c>
      <c r="H243" s="2" t="s">
        <v>91</v>
      </c>
      <c r="I243" s="15">
        <v>2818.1788461599999</v>
      </c>
      <c r="J243" s="13">
        <v>2893.25115839</v>
      </c>
      <c r="K243" s="12" t="s">
        <v>1428</v>
      </c>
      <c r="L243" s="12">
        <v>57.13</v>
      </c>
      <c r="M243" s="12" t="s">
        <v>1429</v>
      </c>
      <c r="N243" s="12" t="s">
        <v>1430</v>
      </c>
      <c r="O243" s="20">
        <v>27</v>
      </c>
      <c r="P243" s="12">
        <v>7.13</v>
      </c>
      <c r="Q243" s="15">
        <f t="shared" si="15"/>
        <v>63.493576923200003</v>
      </c>
      <c r="R243" s="15">
        <f t="shared" si="16"/>
        <v>63.493576923200003</v>
      </c>
      <c r="S243" s="12">
        <v>57.13</v>
      </c>
      <c r="T243" s="3">
        <v>68.88</v>
      </c>
      <c r="U243" s="15">
        <f t="shared" si="17"/>
        <v>40.94814615392</v>
      </c>
      <c r="V243" s="15">
        <f t="shared" si="18"/>
        <v>11.749999999999993</v>
      </c>
      <c r="W243" s="15">
        <f t="shared" si="19"/>
        <v>27.931853846079996</v>
      </c>
    </row>
    <row r="244" spans="1:23" ht="15">
      <c r="A244" s="19">
        <v>243</v>
      </c>
      <c r="B244" s="19" t="s">
        <v>282</v>
      </c>
      <c r="C244" s="7" t="s">
        <v>1421</v>
      </c>
      <c r="D244" s="5" t="s">
        <v>1</v>
      </c>
      <c r="E244" s="17" t="s">
        <v>866</v>
      </c>
      <c r="F244" s="17" t="s">
        <v>977</v>
      </c>
      <c r="G244" s="2" t="s">
        <v>2</v>
      </c>
      <c r="H244" s="2" t="s">
        <v>91</v>
      </c>
      <c r="I244" s="15">
        <v>2826.93505792</v>
      </c>
      <c r="J244" s="13">
        <v>2903.24023859</v>
      </c>
      <c r="K244" s="12" t="s">
        <v>1428</v>
      </c>
      <c r="L244" s="12">
        <v>57.13</v>
      </c>
      <c r="M244" s="12" t="s">
        <v>1429</v>
      </c>
      <c r="N244" s="12" t="s">
        <v>1430</v>
      </c>
      <c r="O244" s="20">
        <v>27</v>
      </c>
      <c r="P244" s="12">
        <v>7.13</v>
      </c>
      <c r="Q244" s="15">
        <f t="shared" si="15"/>
        <v>63.668701158400005</v>
      </c>
      <c r="R244" s="15">
        <f t="shared" si="16"/>
        <v>63.668701158400005</v>
      </c>
      <c r="S244" s="12">
        <v>57.13</v>
      </c>
      <c r="T244" s="3">
        <v>63.09</v>
      </c>
      <c r="U244" s="15">
        <f t="shared" si="17"/>
        <v>41.053220695040004</v>
      </c>
      <c r="V244" s="15">
        <f t="shared" si="18"/>
        <v>5.9600000000000009</v>
      </c>
      <c r="W244" s="15">
        <f t="shared" si="19"/>
        <v>22.03677930496</v>
      </c>
    </row>
    <row r="245" spans="1:23" ht="15">
      <c r="A245" s="19">
        <v>244</v>
      </c>
      <c r="B245" s="19" t="s">
        <v>283</v>
      </c>
      <c r="C245" s="7" t="s">
        <v>1421</v>
      </c>
      <c r="D245" s="5" t="s">
        <v>1</v>
      </c>
      <c r="E245" s="17" t="s">
        <v>978</v>
      </c>
      <c r="F245" s="17" t="s">
        <v>974</v>
      </c>
      <c r="G245" s="2" t="s">
        <v>2</v>
      </c>
      <c r="H245" s="2" t="s">
        <v>91</v>
      </c>
      <c r="I245" s="15">
        <v>2825.3871577599998</v>
      </c>
      <c r="J245" s="13">
        <v>2899.70154968</v>
      </c>
      <c r="K245" s="12" t="s">
        <v>1428</v>
      </c>
      <c r="L245" s="12">
        <v>57.13</v>
      </c>
      <c r="M245" s="12" t="s">
        <v>1429</v>
      </c>
      <c r="N245" s="12" t="s">
        <v>1430</v>
      </c>
      <c r="O245" s="20">
        <v>27</v>
      </c>
      <c r="P245" s="12">
        <v>7.13</v>
      </c>
      <c r="Q245" s="15">
        <f t="shared" si="15"/>
        <v>63.637743155199999</v>
      </c>
      <c r="R245" s="15">
        <f t="shared" si="16"/>
        <v>63.637743155199999</v>
      </c>
      <c r="S245" s="12">
        <v>57.13</v>
      </c>
      <c r="T245" s="3">
        <v>67.66</v>
      </c>
      <c r="U245" s="15">
        <f t="shared" si="17"/>
        <v>41.03464589312</v>
      </c>
      <c r="V245" s="15">
        <f t="shared" si="18"/>
        <v>10.529999999999994</v>
      </c>
      <c r="W245" s="15">
        <f t="shared" si="19"/>
        <v>26.625354106879996</v>
      </c>
    </row>
    <row r="246" spans="1:23" ht="15">
      <c r="A246" s="19">
        <v>245</v>
      </c>
      <c r="B246" s="19" t="s">
        <v>284</v>
      </c>
      <c r="C246" s="7" t="s">
        <v>1421</v>
      </c>
      <c r="D246" s="5" t="s">
        <v>1</v>
      </c>
      <c r="E246" s="17" t="s">
        <v>821</v>
      </c>
      <c r="F246" s="17" t="s">
        <v>967</v>
      </c>
      <c r="G246" s="2" t="s">
        <v>2</v>
      </c>
      <c r="H246" s="2" t="s">
        <v>91</v>
      </c>
      <c r="I246" s="15">
        <v>2842.0703587500002</v>
      </c>
      <c r="J246" s="13">
        <v>2917.2892422700002</v>
      </c>
      <c r="K246" s="12" t="s">
        <v>1428</v>
      </c>
      <c r="L246" s="12">
        <v>57.13</v>
      </c>
      <c r="M246" s="12" t="s">
        <v>1429</v>
      </c>
      <c r="N246" s="12" t="s">
        <v>1430</v>
      </c>
      <c r="O246" s="20">
        <v>27</v>
      </c>
      <c r="P246" s="12">
        <v>7.13</v>
      </c>
      <c r="Q246" s="15">
        <f t="shared" si="15"/>
        <v>63.97140717500001</v>
      </c>
      <c r="R246" s="15">
        <f t="shared" si="16"/>
        <v>63.97140717500001</v>
      </c>
      <c r="S246" s="12">
        <v>57.13</v>
      </c>
      <c r="T246" s="3">
        <v>59.43</v>
      </c>
      <c r="U246" s="15">
        <f t="shared" si="17"/>
        <v>41.234844305000003</v>
      </c>
      <c r="V246" s="15">
        <f t="shared" si="18"/>
        <v>2.2999999999999972</v>
      </c>
      <c r="W246" s="15">
        <f t="shared" si="19"/>
        <v>18.195155694999997</v>
      </c>
    </row>
    <row r="247" spans="1:23" ht="15">
      <c r="A247" s="19">
        <v>246</v>
      </c>
      <c r="B247" s="19" t="s">
        <v>285</v>
      </c>
      <c r="C247" s="7" t="s">
        <v>1421</v>
      </c>
      <c r="D247" s="5" t="s">
        <v>1</v>
      </c>
      <c r="E247" s="17" t="s">
        <v>979</v>
      </c>
      <c r="F247" s="17" t="s">
        <v>980</v>
      </c>
      <c r="G247" s="2" t="s">
        <v>2</v>
      </c>
      <c r="H247" s="2" t="s">
        <v>91</v>
      </c>
      <c r="I247" s="15">
        <v>2771.3122709200002</v>
      </c>
      <c r="J247" s="13">
        <v>2843.4391820300002</v>
      </c>
      <c r="K247" s="12" t="s">
        <v>1428</v>
      </c>
      <c r="L247" s="12">
        <v>57.13</v>
      </c>
      <c r="M247" s="12" t="s">
        <v>1429</v>
      </c>
      <c r="N247" s="12" t="s">
        <v>1430</v>
      </c>
      <c r="O247" s="20">
        <v>27</v>
      </c>
      <c r="P247" s="12">
        <v>7.13</v>
      </c>
      <c r="Q247" s="15">
        <f t="shared" ref="Q247:Q310" si="20">I247*2%+P247</f>
        <v>62.55624541840001</v>
      </c>
      <c r="R247" s="15">
        <f t="shared" si="16"/>
        <v>62.55624541840001</v>
      </c>
      <c r="S247" s="12">
        <v>57.13</v>
      </c>
      <c r="T247" s="3">
        <v>72.84</v>
      </c>
      <c r="U247" s="15">
        <f t="shared" si="17"/>
        <v>40.385747251040009</v>
      </c>
      <c r="V247" s="15">
        <f t="shared" si="18"/>
        <v>15.71</v>
      </c>
      <c r="W247" s="15">
        <f t="shared" si="19"/>
        <v>32.454252748959995</v>
      </c>
    </row>
    <row r="248" spans="1:23" ht="15">
      <c r="A248" s="19">
        <v>247</v>
      </c>
      <c r="B248" s="19" t="s">
        <v>286</v>
      </c>
      <c r="C248" s="7" t="s">
        <v>1421</v>
      </c>
      <c r="D248" s="5" t="s">
        <v>1</v>
      </c>
      <c r="E248" s="17" t="s">
        <v>962</v>
      </c>
      <c r="F248" s="17" t="s">
        <v>887</v>
      </c>
      <c r="G248" s="2" t="s">
        <v>2</v>
      </c>
      <c r="H248" s="2" t="s">
        <v>91</v>
      </c>
      <c r="I248" s="15">
        <v>2781.3062200300001</v>
      </c>
      <c r="J248" s="13">
        <v>2854.1172817000001</v>
      </c>
      <c r="K248" s="12" t="s">
        <v>1428</v>
      </c>
      <c r="L248" s="12">
        <v>57.13</v>
      </c>
      <c r="M248" s="12" t="s">
        <v>1429</v>
      </c>
      <c r="N248" s="12" t="s">
        <v>1430</v>
      </c>
      <c r="O248" s="20">
        <v>27</v>
      </c>
      <c r="P248" s="12">
        <v>7.13</v>
      </c>
      <c r="Q248" s="15">
        <f t="shared" si="20"/>
        <v>62.756124400600008</v>
      </c>
      <c r="R248" s="15">
        <f t="shared" si="16"/>
        <v>62.756124400600008</v>
      </c>
      <c r="S248" s="12">
        <v>57.13</v>
      </c>
      <c r="T248" s="3">
        <v>74.06</v>
      </c>
      <c r="U248" s="15">
        <f t="shared" si="17"/>
        <v>40.505674640360006</v>
      </c>
      <c r="V248" s="15">
        <f t="shared" si="18"/>
        <v>16.93</v>
      </c>
      <c r="W248" s="15">
        <f t="shared" si="19"/>
        <v>33.554325359639996</v>
      </c>
    </row>
    <row r="249" spans="1:23" ht="15">
      <c r="A249" s="19">
        <v>248</v>
      </c>
      <c r="B249" s="19" t="s">
        <v>287</v>
      </c>
      <c r="C249" s="7" t="s">
        <v>1421</v>
      </c>
      <c r="D249" s="5" t="s">
        <v>1</v>
      </c>
      <c r="E249" s="17" t="s">
        <v>904</v>
      </c>
      <c r="F249" s="17" t="s">
        <v>981</v>
      </c>
      <c r="G249" s="2" t="s">
        <v>2</v>
      </c>
      <c r="H249" s="2" t="s">
        <v>91</v>
      </c>
      <c r="I249" s="15">
        <v>2802.48206046</v>
      </c>
      <c r="J249" s="13">
        <v>2875.6210541300002</v>
      </c>
      <c r="K249" s="12" t="s">
        <v>1428</v>
      </c>
      <c r="L249" s="12">
        <v>57.13</v>
      </c>
      <c r="M249" s="12" t="s">
        <v>1429</v>
      </c>
      <c r="N249" s="12" t="s">
        <v>1430</v>
      </c>
      <c r="O249" s="20">
        <v>27</v>
      </c>
      <c r="P249" s="12">
        <v>7.13</v>
      </c>
      <c r="Q249" s="15">
        <f t="shared" si="20"/>
        <v>63.1796412092</v>
      </c>
      <c r="R249" s="15">
        <f t="shared" si="16"/>
        <v>63.1796412092</v>
      </c>
      <c r="S249" s="12">
        <v>57.13</v>
      </c>
      <c r="T249" s="3">
        <v>74.67</v>
      </c>
      <c r="U249" s="15">
        <f t="shared" si="17"/>
        <v>40.759784725519999</v>
      </c>
      <c r="V249" s="15">
        <f t="shared" si="18"/>
        <v>17.54</v>
      </c>
      <c r="W249" s="15">
        <f t="shared" si="19"/>
        <v>33.910215274480002</v>
      </c>
    </row>
    <row r="250" spans="1:23" ht="15">
      <c r="A250" s="19">
        <v>249</v>
      </c>
      <c r="B250" s="19" t="s">
        <v>288</v>
      </c>
      <c r="C250" s="7" t="s">
        <v>1421</v>
      </c>
      <c r="D250" s="5" t="s">
        <v>1</v>
      </c>
      <c r="E250" s="17" t="s">
        <v>982</v>
      </c>
      <c r="F250" s="17" t="s">
        <v>981</v>
      </c>
      <c r="G250" s="2" t="s">
        <v>2</v>
      </c>
      <c r="H250" s="2" t="s">
        <v>91</v>
      </c>
      <c r="I250" s="15">
        <v>2803.0226514000001</v>
      </c>
      <c r="J250" s="13">
        <v>2876.44898865</v>
      </c>
      <c r="K250" s="12" t="s">
        <v>1428</v>
      </c>
      <c r="L250" s="12">
        <v>57.13</v>
      </c>
      <c r="M250" s="12" t="s">
        <v>1429</v>
      </c>
      <c r="N250" s="12" t="s">
        <v>1430</v>
      </c>
      <c r="O250" s="20">
        <v>27</v>
      </c>
      <c r="P250" s="12">
        <v>7.13</v>
      </c>
      <c r="Q250" s="15">
        <f t="shared" si="20"/>
        <v>63.190453028000007</v>
      </c>
      <c r="R250" s="15">
        <f t="shared" si="16"/>
        <v>63.190453028000007</v>
      </c>
      <c r="S250" s="12">
        <v>57.13</v>
      </c>
      <c r="T250" s="3">
        <v>74.67</v>
      </c>
      <c r="U250" s="15">
        <f t="shared" si="17"/>
        <v>40.766271816800007</v>
      </c>
      <c r="V250" s="15">
        <f t="shared" si="18"/>
        <v>17.54</v>
      </c>
      <c r="W250" s="15">
        <f t="shared" si="19"/>
        <v>33.903728183199995</v>
      </c>
    </row>
    <row r="251" spans="1:23" ht="15">
      <c r="A251" s="19">
        <v>250</v>
      </c>
      <c r="B251" s="19" t="s">
        <v>289</v>
      </c>
      <c r="C251" s="7" t="s">
        <v>1421</v>
      </c>
      <c r="D251" s="5" t="s">
        <v>1</v>
      </c>
      <c r="E251" s="17" t="s">
        <v>982</v>
      </c>
      <c r="F251" s="17" t="s">
        <v>981</v>
      </c>
      <c r="G251" s="2" t="s">
        <v>2</v>
      </c>
      <c r="H251" s="2" t="s">
        <v>91</v>
      </c>
      <c r="I251" s="15">
        <v>2803.0226514000001</v>
      </c>
      <c r="J251" s="13">
        <v>2876.44898865</v>
      </c>
      <c r="K251" s="12" t="s">
        <v>1428</v>
      </c>
      <c r="L251" s="12">
        <v>57.13</v>
      </c>
      <c r="M251" s="12" t="s">
        <v>1429</v>
      </c>
      <c r="N251" s="12" t="s">
        <v>1430</v>
      </c>
      <c r="O251" s="20">
        <v>27</v>
      </c>
      <c r="P251" s="12">
        <v>7.13</v>
      </c>
      <c r="Q251" s="15">
        <f t="shared" si="20"/>
        <v>63.190453028000007</v>
      </c>
      <c r="R251" s="15">
        <f t="shared" si="16"/>
        <v>63.190453028000007</v>
      </c>
      <c r="S251" s="12">
        <v>57.13</v>
      </c>
      <c r="T251" s="3">
        <v>74.37</v>
      </c>
      <c r="U251" s="15">
        <f t="shared" si="17"/>
        <v>40.766271816800007</v>
      </c>
      <c r="V251" s="15">
        <f t="shared" si="18"/>
        <v>17.240000000000002</v>
      </c>
      <c r="W251" s="15">
        <f t="shared" si="19"/>
        <v>33.603728183199998</v>
      </c>
    </row>
    <row r="252" spans="1:23" ht="15">
      <c r="A252" s="19">
        <v>251</v>
      </c>
      <c r="B252" s="19" t="s">
        <v>290</v>
      </c>
      <c r="C252" s="7" t="s">
        <v>1421</v>
      </c>
      <c r="D252" s="5" t="s">
        <v>1</v>
      </c>
      <c r="E252" s="17" t="s">
        <v>983</v>
      </c>
      <c r="F252" s="17" t="s">
        <v>984</v>
      </c>
      <c r="G252" s="2" t="s">
        <v>2</v>
      </c>
      <c r="H252" s="2" t="s">
        <v>91</v>
      </c>
      <c r="I252" s="15">
        <v>2797.4754668300002</v>
      </c>
      <c r="J252" s="13">
        <v>2871.07649532</v>
      </c>
      <c r="K252" s="12" t="s">
        <v>1428</v>
      </c>
      <c r="L252" s="12">
        <v>57.13</v>
      </c>
      <c r="M252" s="12" t="s">
        <v>1429</v>
      </c>
      <c r="N252" s="12" t="s">
        <v>1430</v>
      </c>
      <c r="O252" s="20">
        <v>27</v>
      </c>
      <c r="P252" s="12">
        <v>7.13</v>
      </c>
      <c r="Q252" s="15">
        <f t="shared" si="20"/>
        <v>63.079509336600005</v>
      </c>
      <c r="R252" s="15">
        <f t="shared" si="16"/>
        <v>63.079509336600005</v>
      </c>
      <c r="S252" s="12">
        <v>57.13</v>
      </c>
      <c r="T252" s="3">
        <v>73.45</v>
      </c>
      <c r="U252" s="15">
        <f t="shared" si="17"/>
        <v>40.699705601960005</v>
      </c>
      <c r="V252" s="15">
        <f t="shared" si="18"/>
        <v>16.32</v>
      </c>
      <c r="W252" s="15">
        <f t="shared" si="19"/>
        <v>32.750294398039998</v>
      </c>
    </row>
    <row r="253" spans="1:23" ht="15">
      <c r="A253" s="19">
        <v>252</v>
      </c>
      <c r="B253" s="19" t="s">
        <v>291</v>
      </c>
      <c r="C253" s="7" t="s">
        <v>1421</v>
      </c>
      <c r="D253" s="5" t="s">
        <v>1</v>
      </c>
      <c r="E253" s="17" t="s">
        <v>985</v>
      </c>
      <c r="F253" s="17" t="s">
        <v>955</v>
      </c>
      <c r="G253" s="2" t="s">
        <v>2</v>
      </c>
      <c r="H253" s="2" t="s">
        <v>91</v>
      </c>
      <c r="I253" s="15">
        <v>2789.8825379300001</v>
      </c>
      <c r="J253" s="13">
        <v>2864.1060697900002</v>
      </c>
      <c r="K253" s="12" t="s">
        <v>1428</v>
      </c>
      <c r="L253" s="12">
        <v>57.13</v>
      </c>
      <c r="M253" s="12" t="s">
        <v>1429</v>
      </c>
      <c r="N253" s="12" t="s">
        <v>1430</v>
      </c>
      <c r="O253" s="20">
        <v>27</v>
      </c>
      <c r="P253" s="12">
        <v>7.13</v>
      </c>
      <c r="Q253" s="15">
        <f t="shared" si="20"/>
        <v>62.927650758600009</v>
      </c>
      <c r="R253" s="15">
        <f t="shared" si="16"/>
        <v>62.927650758600009</v>
      </c>
      <c r="S253" s="12">
        <v>57.13</v>
      </c>
      <c r="T253" s="3">
        <v>72.23</v>
      </c>
      <c r="U253" s="15">
        <f t="shared" si="17"/>
        <v>40.608590455160005</v>
      </c>
      <c r="V253" s="15">
        <f t="shared" si="18"/>
        <v>15.100000000000001</v>
      </c>
      <c r="W253" s="15">
        <f t="shared" si="19"/>
        <v>31.621409544839999</v>
      </c>
    </row>
    <row r="254" spans="1:23" ht="15">
      <c r="A254" s="19">
        <v>253</v>
      </c>
      <c r="B254" s="19" t="s">
        <v>292</v>
      </c>
      <c r="C254" s="7" t="s">
        <v>1421</v>
      </c>
      <c r="D254" s="5" t="s">
        <v>1</v>
      </c>
      <c r="E254" s="17" t="s">
        <v>986</v>
      </c>
      <c r="F254" s="17" t="s">
        <v>984</v>
      </c>
      <c r="G254" s="2" t="s">
        <v>2</v>
      </c>
      <c r="H254" s="2" t="s">
        <v>91</v>
      </c>
      <c r="I254" s="15">
        <v>2799.5004941699999</v>
      </c>
      <c r="J254" s="13">
        <v>2874.1044614299999</v>
      </c>
      <c r="K254" s="12" t="s">
        <v>1428</v>
      </c>
      <c r="L254" s="12">
        <v>57.13</v>
      </c>
      <c r="M254" s="12" t="s">
        <v>1429</v>
      </c>
      <c r="N254" s="12" t="s">
        <v>1430</v>
      </c>
      <c r="O254" s="20">
        <v>27</v>
      </c>
      <c r="P254" s="12">
        <v>7.13</v>
      </c>
      <c r="Q254" s="15">
        <f t="shared" si="20"/>
        <v>63.120009883400002</v>
      </c>
      <c r="R254" s="15">
        <f t="shared" si="16"/>
        <v>63.120009883400002</v>
      </c>
      <c r="S254" s="12">
        <v>57.13</v>
      </c>
      <c r="T254" s="3">
        <v>72.23</v>
      </c>
      <c r="U254" s="15">
        <f t="shared" si="17"/>
        <v>40.724005930040001</v>
      </c>
      <c r="V254" s="15">
        <f t="shared" si="18"/>
        <v>15.100000000000001</v>
      </c>
      <c r="W254" s="15">
        <f t="shared" si="19"/>
        <v>31.505994069960003</v>
      </c>
    </row>
    <row r="255" spans="1:23" ht="15">
      <c r="A255" s="19">
        <v>254</v>
      </c>
      <c r="B255" s="19" t="s">
        <v>293</v>
      </c>
      <c r="C255" s="7" t="s">
        <v>1421</v>
      </c>
      <c r="D255" s="5" t="s">
        <v>1</v>
      </c>
      <c r="E255" s="17" t="s">
        <v>971</v>
      </c>
      <c r="F255" s="17" t="s">
        <v>987</v>
      </c>
      <c r="G255" s="2" t="s">
        <v>2</v>
      </c>
      <c r="H255" s="2" t="s">
        <v>91</v>
      </c>
      <c r="I255" s="15">
        <v>2796.89438574</v>
      </c>
      <c r="J255" s="13">
        <v>2871.6578633899999</v>
      </c>
      <c r="K255" s="12" t="s">
        <v>1428</v>
      </c>
      <c r="L255" s="12">
        <v>57.13</v>
      </c>
      <c r="M255" s="12" t="s">
        <v>1429</v>
      </c>
      <c r="N255" s="12" t="s">
        <v>1430</v>
      </c>
      <c r="O255" s="20">
        <v>27</v>
      </c>
      <c r="P255" s="12">
        <v>7.13</v>
      </c>
      <c r="Q255" s="15">
        <f t="shared" si="20"/>
        <v>63.067887714800001</v>
      </c>
      <c r="R255" s="15">
        <f t="shared" si="16"/>
        <v>63.067887714800001</v>
      </c>
      <c r="S255" s="12">
        <v>57.13</v>
      </c>
      <c r="T255" s="3">
        <v>71.319999999999993</v>
      </c>
      <c r="U255" s="15">
        <f t="shared" si="17"/>
        <v>40.692732628880002</v>
      </c>
      <c r="V255" s="15">
        <f t="shared" si="18"/>
        <v>14.189999999999991</v>
      </c>
      <c r="W255" s="15">
        <f t="shared" si="19"/>
        <v>30.627267371119991</v>
      </c>
    </row>
    <row r="256" spans="1:23" ht="15">
      <c r="A256" s="19">
        <v>255</v>
      </c>
      <c r="B256" s="19" t="s">
        <v>294</v>
      </c>
      <c r="C256" s="7" t="s">
        <v>1421</v>
      </c>
      <c r="D256" s="5" t="s">
        <v>1</v>
      </c>
      <c r="E256" s="17" t="s">
        <v>971</v>
      </c>
      <c r="F256" s="17" t="s">
        <v>957</v>
      </c>
      <c r="G256" s="2" t="s">
        <v>2</v>
      </c>
      <c r="H256" s="2" t="s">
        <v>91</v>
      </c>
      <c r="I256" s="15">
        <v>2788.1682087999998</v>
      </c>
      <c r="J256" s="13">
        <v>2862.9820616000002</v>
      </c>
      <c r="K256" s="12" t="s">
        <v>1428</v>
      </c>
      <c r="L256" s="12">
        <v>57.13</v>
      </c>
      <c r="M256" s="12" t="s">
        <v>1429</v>
      </c>
      <c r="N256" s="12" t="s">
        <v>1430</v>
      </c>
      <c r="O256" s="20">
        <v>27</v>
      </c>
      <c r="P256" s="12">
        <v>7.13</v>
      </c>
      <c r="Q256" s="15">
        <f t="shared" si="20"/>
        <v>62.893364175999999</v>
      </c>
      <c r="R256" s="15">
        <f t="shared" si="16"/>
        <v>62.893364175999999</v>
      </c>
      <c r="S256" s="12">
        <v>57.13</v>
      </c>
      <c r="T256" s="3">
        <v>68.88</v>
      </c>
      <c r="U256" s="15">
        <f t="shared" si="17"/>
        <v>40.588018505599997</v>
      </c>
      <c r="V256" s="15">
        <f t="shared" si="18"/>
        <v>11.749999999999993</v>
      </c>
      <c r="W256" s="15">
        <f t="shared" si="19"/>
        <v>28.291981494399998</v>
      </c>
    </row>
    <row r="257" spans="1:23" ht="15">
      <c r="A257" s="19">
        <v>256</v>
      </c>
      <c r="B257" s="19" t="s">
        <v>295</v>
      </c>
      <c r="C257" s="7" t="s">
        <v>1421</v>
      </c>
      <c r="D257" s="5" t="s">
        <v>1</v>
      </c>
      <c r="E257" s="17" t="s">
        <v>988</v>
      </c>
      <c r="F257" s="17" t="s">
        <v>989</v>
      </c>
      <c r="G257" s="2" t="s">
        <v>2</v>
      </c>
      <c r="H257" s="2" t="s">
        <v>91</v>
      </c>
      <c r="I257" s="15">
        <v>2778.5377174599998</v>
      </c>
      <c r="J257" s="13">
        <v>2852.9706864999998</v>
      </c>
      <c r="K257" s="12" t="s">
        <v>1428</v>
      </c>
      <c r="L257" s="12">
        <v>57.13</v>
      </c>
      <c r="M257" s="12" t="s">
        <v>1429</v>
      </c>
      <c r="N257" s="12" t="s">
        <v>1430</v>
      </c>
      <c r="O257" s="20">
        <v>27</v>
      </c>
      <c r="P257" s="12">
        <v>7.13</v>
      </c>
      <c r="Q257" s="15">
        <f t="shared" si="20"/>
        <v>62.700754349200004</v>
      </c>
      <c r="R257" s="15">
        <f t="shared" si="16"/>
        <v>62.700754349200004</v>
      </c>
      <c r="S257" s="12">
        <v>57.13</v>
      </c>
      <c r="T257" s="3">
        <v>69.489999999999995</v>
      </c>
      <c r="U257" s="15">
        <f t="shared" si="17"/>
        <v>40.472452609520005</v>
      </c>
      <c r="V257" s="15">
        <f t="shared" si="18"/>
        <v>12.359999999999992</v>
      </c>
      <c r="W257" s="15">
        <f t="shared" si="19"/>
        <v>29.01754739047999</v>
      </c>
    </row>
    <row r="258" spans="1:23" ht="15">
      <c r="A258" s="19">
        <v>257</v>
      </c>
      <c r="B258" s="19" t="s">
        <v>296</v>
      </c>
      <c r="C258" s="7" t="s">
        <v>1421</v>
      </c>
      <c r="D258" s="5" t="s">
        <v>1</v>
      </c>
      <c r="E258" s="17" t="s">
        <v>973</v>
      </c>
      <c r="F258" s="17" t="s">
        <v>989</v>
      </c>
      <c r="G258" s="2" t="s">
        <v>2</v>
      </c>
      <c r="H258" s="2" t="s">
        <v>91</v>
      </c>
      <c r="I258" s="15">
        <v>2777.95151261</v>
      </c>
      <c r="J258" s="13">
        <v>2852.0961491200001</v>
      </c>
      <c r="K258" s="12" t="s">
        <v>1428</v>
      </c>
      <c r="L258" s="12">
        <v>57.13</v>
      </c>
      <c r="M258" s="12" t="s">
        <v>1429</v>
      </c>
      <c r="N258" s="12" t="s">
        <v>1430</v>
      </c>
      <c r="O258" s="20">
        <v>27</v>
      </c>
      <c r="P258" s="12">
        <v>7.13</v>
      </c>
      <c r="Q258" s="15">
        <f t="shared" si="20"/>
        <v>62.689030252200006</v>
      </c>
      <c r="R258" s="15">
        <f t="shared" si="16"/>
        <v>62.689030252200006</v>
      </c>
      <c r="S258" s="12">
        <v>57.13</v>
      </c>
      <c r="T258" s="3">
        <v>69.790000000000006</v>
      </c>
      <c r="U258" s="15">
        <f t="shared" si="17"/>
        <v>40.465418151320002</v>
      </c>
      <c r="V258" s="15">
        <f t="shared" si="18"/>
        <v>12.660000000000004</v>
      </c>
      <c r="W258" s="15">
        <f t="shared" si="19"/>
        <v>29.324581848680005</v>
      </c>
    </row>
    <row r="259" spans="1:23" ht="15">
      <c r="A259" s="19">
        <v>258</v>
      </c>
      <c r="B259" s="19" t="s">
        <v>297</v>
      </c>
      <c r="C259" s="7" t="s">
        <v>1421</v>
      </c>
      <c r="D259" s="5" t="s">
        <v>1</v>
      </c>
      <c r="E259" s="17" t="s">
        <v>971</v>
      </c>
      <c r="F259" s="17" t="s">
        <v>989</v>
      </c>
      <c r="G259" s="2" t="s">
        <v>2</v>
      </c>
      <c r="H259" s="2" t="s">
        <v>91</v>
      </c>
      <c r="I259" s="15">
        <v>2779.4423047800001</v>
      </c>
      <c r="J259" s="13">
        <v>2854.3068329100001</v>
      </c>
      <c r="K259" s="12" t="s">
        <v>1428</v>
      </c>
      <c r="L259" s="12">
        <v>57.13</v>
      </c>
      <c r="M259" s="12" t="s">
        <v>1429</v>
      </c>
      <c r="N259" s="12" t="s">
        <v>1430</v>
      </c>
      <c r="O259" s="20">
        <v>27</v>
      </c>
      <c r="P259" s="12">
        <v>7.13</v>
      </c>
      <c r="Q259" s="15">
        <f t="shared" si="20"/>
        <v>62.718846095600007</v>
      </c>
      <c r="R259" s="15">
        <f t="shared" ref="R259:R322" si="21">I259*2%+P259</f>
        <v>62.718846095600007</v>
      </c>
      <c r="S259" s="12">
        <v>57.13</v>
      </c>
      <c r="T259" s="3">
        <v>66.75</v>
      </c>
      <c r="U259" s="15">
        <f t="shared" ref="U259:U322" si="22">I259*0.012+P259</f>
        <v>40.483307657360001</v>
      </c>
      <c r="V259" s="15">
        <f t="shared" ref="V259:V322" si="23">T259-S259</f>
        <v>9.6199999999999974</v>
      </c>
      <c r="W259" s="15">
        <f t="shared" ref="W259:W322" si="24">T259-U259</f>
        <v>26.266692342639999</v>
      </c>
    </row>
    <row r="260" spans="1:23" ht="15">
      <c r="A260" s="19">
        <v>259</v>
      </c>
      <c r="B260" s="19" t="s">
        <v>298</v>
      </c>
      <c r="C260" s="7" t="s">
        <v>1421</v>
      </c>
      <c r="D260" s="5" t="s">
        <v>1</v>
      </c>
      <c r="E260" s="17" t="s">
        <v>990</v>
      </c>
      <c r="F260" s="17" t="s">
        <v>984</v>
      </c>
      <c r="G260" s="2" t="s">
        <v>2</v>
      </c>
      <c r="H260" s="2" t="s">
        <v>91</v>
      </c>
      <c r="I260" s="15">
        <v>2800.4185565500002</v>
      </c>
      <c r="J260" s="13">
        <v>2875.45050541</v>
      </c>
      <c r="K260" s="12" t="s">
        <v>1428</v>
      </c>
      <c r="L260" s="12">
        <v>57.13</v>
      </c>
      <c r="M260" s="12" t="s">
        <v>1429</v>
      </c>
      <c r="N260" s="12" t="s">
        <v>1430</v>
      </c>
      <c r="O260" s="20">
        <v>27</v>
      </c>
      <c r="P260" s="12">
        <v>7.13</v>
      </c>
      <c r="Q260" s="15">
        <f t="shared" si="20"/>
        <v>63.138371131000007</v>
      </c>
      <c r="R260" s="15">
        <f t="shared" si="21"/>
        <v>63.138371131000007</v>
      </c>
      <c r="S260" s="12">
        <v>57.13</v>
      </c>
      <c r="T260" s="3">
        <v>70.400000000000006</v>
      </c>
      <c r="U260" s="15">
        <f t="shared" si="22"/>
        <v>40.735022678600004</v>
      </c>
      <c r="V260" s="15">
        <f t="shared" si="23"/>
        <v>13.270000000000003</v>
      </c>
      <c r="W260" s="15">
        <f t="shared" si="24"/>
        <v>29.664977321400002</v>
      </c>
    </row>
    <row r="261" spans="1:23" ht="15">
      <c r="A261" s="19">
        <v>260</v>
      </c>
      <c r="B261" s="19" t="s">
        <v>299</v>
      </c>
      <c r="C261" s="7" t="s">
        <v>1421</v>
      </c>
      <c r="D261" s="5" t="s">
        <v>1</v>
      </c>
      <c r="E261" s="17" t="s">
        <v>990</v>
      </c>
      <c r="F261" s="17" t="s">
        <v>991</v>
      </c>
      <c r="G261" s="2" t="s">
        <v>2</v>
      </c>
      <c r="H261" s="2" t="s">
        <v>91</v>
      </c>
      <c r="I261" s="15">
        <v>2812.0514483400002</v>
      </c>
      <c r="J261" s="13">
        <v>2887.01576148</v>
      </c>
      <c r="K261" s="12" t="s">
        <v>1428</v>
      </c>
      <c r="L261" s="12">
        <v>57.13</v>
      </c>
      <c r="M261" s="12" t="s">
        <v>1429</v>
      </c>
      <c r="N261" s="12" t="s">
        <v>1430</v>
      </c>
      <c r="O261" s="20">
        <v>27</v>
      </c>
      <c r="P261" s="12">
        <v>7.13</v>
      </c>
      <c r="Q261" s="15">
        <f t="shared" si="20"/>
        <v>63.371028966800004</v>
      </c>
      <c r="R261" s="15">
        <f t="shared" si="21"/>
        <v>63.371028966800004</v>
      </c>
      <c r="S261" s="12">
        <v>57.13</v>
      </c>
      <c r="T261" s="3">
        <v>71.319999999999993</v>
      </c>
      <c r="U261" s="15">
        <f t="shared" si="22"/>
        <v>40.874617380080004</v>
      </c>
      <c r="V261" s="15">
        <f t="shared" si="23"/>
        <v>14.189999999999991</v>
      </c>
      <c r="W261" s="15">
        <f t="shared" si="24"/>
        <v>30.44538261991999</v>
      </c>
    </row>
    <row r="262" spans="1:23" ht="15">
      <c r="A262" s="19">
        <v>261</v>
      </c>
      <c r="B262" s="19" t="s">
        <v>300</v>
      </c>
      <c r="C262" s="7" t="s">
        <v>1421</v>
      </c>
      <c r="D262" s="5" t="s">
        <v>1</v>
      </c>
      <c r="E262" s="17" t="s">
        <v>856</v>
      </c>
      <c r="F262" s="17" t="s">
        <v>987</v>
      </c>
      <c r="G262" s="2" t="s">
        <v>2</v>
      </c>
      <c r="H262" s="2" t="s">
        <v>91</v>
      </c>
      <c r="I262" s="15">
        <v>2799.77180778</v>
      </c>
      <c r="J262" s="13">
        <v>2875.81590026</v>
      </c>
      <c r="K262" s="12" t="s">
        <v>1428</v>
      </c>
      <c r="L262" s="12">
        <v>57.13</v>
      </c>
      <c r="M262" s="12" t="s">
        <v>1429</v>
      </c>
      <c r="N262" s="12" t="s">
        <v>1430</v>
      </c>
      <c r="O262" s="20">
        <v>27</v>
      </c>
      <c r="P262" s="12">
        <v>7.13</v>
      </c>
      <c r="Q262" s="15">
        <f t="shared" si="20"/>
        <v>63.125436155600006</v>
      </c>
      <c r="R262" s="15">
        <f t="shared" si="21"/>
        <v>63.125436155600006</v>
      </c>
      <c r="S262" s="12">
        <v>57.13</v>
      </c>
      <c r="T262" s="3">
        <v>68.58</v>
      </c>
      <c r="U262" s="15">
        <f t="shared" si="22"/>
        <v>40.727261693360006</v>
      </c>
      <c r="V262" s="15">
        <f t="shared" si="23"/>
        <v>11.449999999999996</v>
      </c>
      <c r="W262" s="15">
        <f t="shared" si="24"/>
        <v>27.852738306639992</v>
      </c>
    </row>
    <row r="263" spans="1:23" ht="15">
      <c r="A263" s="19">
        <v>262</v>
      </c>
      <c r="B263" s="19" t="s">
        <v>301</v>
      </c>
      <c r="C263" s="7" t="s">
        <v>1421</v>
      </c>
      <c r="D263" s="5" t="s">
        <v>1</v>
      </c>
      <c r="E263" s="17" t="s">
        <v>992</v>
      </c>
      <c r="F263" s="17" t="s">
        <v>984</v>
      </c>
      <c r="G263" s="2" t="s">
        <v>2</v>
      </c>
      <c r="H263" s="2" t="s">
        <v>91</v>
      </c>
      <c r="I263" s="15">
        <v>2802.0154761700001</v>
      </c>
      <c r="J263" s="13">
        <v>2877.75822079</v>
      </c>
      <c r="K263" s="12" t="s">
        <v>1428</v>
      </c>
      <c r="L263" s="12">
        <v>57.13</v>
      </c>
      <c r="M263" s="12" t="s">
        <v>1429</v>
      </c>
      <c r="N263" s="12" t="s">
        <v>1430</v>
      </c>
      <c r="O263" s="20">
        <v>27</v>
      </c>
      <c r="P263" s="12">
        <v>7.13</v>
      </c>
      <c r="Q263" s="15">
        <f t="shared" si="20"/>
        <v>63.170309523400007</v>
      </c>
      <c r="R263" s="15">
        <f t="shared" si="21"/>
        <v>63.170309523400007</v>
      </c>
      <c r="S263" s="12">
        <v>57.13</v>
      </c>
      <c r="T263" s="3">
        <v>69.489999999999995</v>
      </c>
      <c r="U263" s="15">
        <f t="shared" si="22"/>
        <v>40.754185714040005</v>
      </c>
      <c r="V263" s="15">
        <f t="shared" si="23"/>
        <v>12.359999999999992</v>
      </c>
      <c r="W263" s="15">
        <f t="shared" si="24"/>
        <v>28.735814285959989</v>
      </c>
    </row>
    <row r="264" spans="1:23" ht="15">
      <c r="A264" s="19">
        <v>263</v>
      </c>
      <c r="B264" s="19" t="s">
        <v>302</v>
      </c>
      <c r="C264" s="7" t="s">
        <v>1421</v>
      </c>
      <c r="D264" s="5" t="s">
        <v>1</v>
      </c>
      <c r="E264" s="17" t="s">
        <v>821</v>
      </c>
      <c r="F264" s="17" t="s">
        <v>993</v>
      </c>
      <c r="G264" s="2" t="s">
        <v>2</v>
      </c>
      <c r="H264" s="2" t="s">
        <v>91</v>
      </c>
      <c r="I264" s="15">
        <v>2804.2738843100001</v>
      </c>
      <c r="J264" s="13">
        <v>2879.7153330400001</v>
      </c>
      <c r="K264" s="12" t="s">
        <v>1428</v>
      </c>
      <c r="L264" s="12">
        <v>57.13</v>
      </c>
      <c r="M264" s="12" t="s">
        <v>1429</v>
      </c>
      <c r="N264" s="12" t="s">
        <v>1430</v>
      </c>
      <c r="O264" s="20">
        <v>27</v>
      </c>
      <c r="P264" s="12">
        <v>7.13</v>
      </c>
      <c r="Q264" s="15">
        <f t="shared" si="20"/>
        <v>63.215477686200003</v>
      </c>
      <c r="R264" s="15">
        <f t="shared" si="21"/>
        <v>63.215477686200003</v>
      </c>
      <c r="S264" s="12">
        <v>57.13</v>
      </c>
      <c r="T264" s="3">
        <v>69.489999999999995</v>
      </c>
      <c r="U264" s="15">
        <f t="shared" si="22"/>
        <v>40.781286611720006</v>
      </c>
      <c r="V264" s="15">
        <f t="shared" si="23"/>
        <v>12.359999999999992</v>
      </c>
      <c r="W264" s="15">
        <f t="shared" si="24"/>
        <v>28.708713388279989</v>
      </c>
    </row>
    <row r="265" spans="1:23" ht="15">
      <c r="A265" s="19">
        <v>264</v>
      </c>
      <c r="B265" s="19" t="s">
        <v>303</v>
      </c>
      <c r="C265" s="7" t="s">
        <v>1421</v>
      </c>
      <c r="D265" s="5" t="s">
        <v>1</v>
      </c>
      <c r="E265" s="17" t="s">
        <v>994</v>
      </c>
      <c r="F265" s="17" t="s">
        <v>993</v>
      </c>
      <c r="G265" s="2" t="s">
        <v>2</v>
      </c>
      <c r="H265" s="2" t="s">
        <v>91</v>
      </c>
      <c r="I265" s="15">
        <v>2808.3623003600001</v>
      </c>
      <c r="J265" s="13">
        <v>2885.4981383300001</v>
      </c>
      <c r="K265" s="12" t="s">
        <v>1428</v>
      </c>
      <c r="L265" s="12">
        <v>57.13</v>
      </c>
      <c r="M265" s="12" t="s">
        <v>1429</v>
      </c>
      <c r="N265" s="12" t="s">
        <v>1430</v>
      </c>
      <c r="O265" s="20">
        <v>27</v>
      </c>
      <c r="P265" s="12">
        <v>7.13</v>
      </c>
      <c r="Q265" s="15">
        <f t="shared" si="20"/>
        <v>63.297246007200002</v>
      </c>
      <c r="R265" s="15">
        <f t="shared" si="21"/>
        <v>63.297246007200002</v>
      </c>
      <c r="S265" s="12">
        <v>57.13</v>
      </c>
      <c r="T265" s="3">
        <v>62.17</v>
      </c>
      <c r="U265" s="15">
        <f t="shared" si="22"/>
        <v>40.830347604320004</v>
      </c>
      <c r="V265" s="15">
        <f t="shared" si="23"/>
        <v>5.0399999999999991</v>
      </c>
      <c r="W265" s="15">
        <f t="shared" si="24"/>
        <v>21.339652395679998</v>
      </c>
    </row>
    <row r="266" spans="1:23" ht="15">
      <c r="A266" s="19">
        <v>265</v>
      </c>
      <c r="B266" s="19" t="s">
        <v>304</v>
      </c>
      <c r="C266" s="7" t="s">
        <v>1421</v>
      </c>
      <c r="D266" s="5" t="s">
        <v>1</v>
      </c>
      <c r="E266" s="17" t="s">
        <v>994</v>
      </c>
      <c r="F266" s="17" t="s">
        <v>991</v>
      </c>
      <c r="G266" s="2" t="s">
        <v>2</v>
      </c>
      <c r="H266" s="2" t="s">
        <v>91</v>
      </c>
      <c r="I266" s="15">
        <v>2817.07139856</v>
      </c>
      <c r="J266" s="13">
        <v>2894.15070698</v>
      </c>
      <c r="K266" s="12" t="s">
        <v>1428</v>
      </c>
      <c r="L266" s="12">
        <v>57.13</v>
      </c>
      <c r="M266" s="12" t="s">
        <v>1429</v>
      </c>
      <c r="N266" s="12" t="s">
        <v>1430</v>
      </c>
      <c r="O266" s="20">
        <v>27</v>
      </c>
      <c r="P266" s="12">
        <v>7.13</v>
      </c>
      <c r="Q266" s="15">
        <f t="shared" si="20"/>
        <v>63.471427971200008</v>
      </c>
      <c r="R266" s="15">
        <f t="shared" si="21"/>
        <v>63.471427971200008</v>
      </c>
      <c r="S266" s="12">
        <v>57.13</v>
      </c>
      <c r="T266" s="3">
        <v>62.78</v>
      </c>
      <c r="U266" s="15">
        <f t="shared" si="22"/>
        <v>40.934856782720004</v>
      </c>
      <c r="V266" s="15">
        <f t="shared" si="23"/>
        <v>5.6499999999999986</v>
      </c>
      <c r="W266" s="15">
        <f t="shared" si="24"/>
        <v>21.845143217279997</v>
      </c>
    </row>
    <row r="267" spans="1:23" ht="15">
      <c r="A267" s="19">
        <v>266</v>
      </c>
      <c r="B267" s="19" t="s">
        <v>305</v>
      </c>
      <c r="C267" s="7" t="s">
        <v>1421</v>
      </c>
      <c r="D267" s="5" t="s">
        <v>1</v>
      </c>
      <c r="E267" s="17" t="s">
        <v>995</v>
      </c>
      <c r="F267" s="17" t="s">
        <v>993</v>
      </c>
      <c r="G267" s="2" t="s">
        <v>2</v>
      </c>
      <c r="H267" s="2" t="s">
        <v>91</v>
      </c>
      <c r="I267" s="15">
        <v>2808.7246128400002</v>
      </c>
      <c r="J267" s="13">
        <v>2886.0008096400002</v>
      </c>
      <c r="K267" s="12" t="s">
        <v>1428</v>
      </c>
      <c r="L267" s="12">
        <v>57.13</v>
      </c>
      <c r="M267" s="12" t="s">
        <v>1429</v>
      </c>
      <c r="N267" s="12" t="s">
        <v>1430</v>
      </c>
      <c r="O267" s="20">
        <v>27</v>
      </c>
      <c r="P267" s="12">
        <v>7.13</v>
      </c>
      <c r="Q267" s="15">
        <f t="shared" si="20"/>
        <v>63.30449225680001</v>
      </c>
      <c r="R267" s="15">
        <f t="shared" si="21"/>
        <v>63.30449225680001</v>
      </c>
      <c r="S267" s="12">
        <v>57.13</v>
      </c>
      <c r="T267" s="3">
        <v>60.65</v>
      </c>
      <c r="U267" s="15">
        <f t="shared" si="22"/>
        <v>40.834695354080004</v>
      </c>
      <c r="V267" s="15">
        <f t="shared" si="23"/>
        <v>3.519999999999996</v>
      </c>
      <c r="W267" s="15">
        <f t="shared" si="24"/>
        <v>19.815304645919994</v>
      </c>
    </row>
    <row r="268" spans="1:23" ht="15">
      <c r="A268" s="19">
        <v>267</v>
      </c>
      <c r="B268" s="19" t="s">
        <v>306</v>
      </c>
      <c r="C268" s="7" t="s">
        <v>1421</v>
      </c>
      <c r="D268" s="5" t="s">
        <v>1</v>
      </c>
      <c r="E268" s="17" t="s">
        <v>996</v>
      </c>
      <c r="F268" s="17" t="s">
        <v>997</v>
      </c>
      <c r="G268" s="2" t="s">
        <v>2</v>
      </c>
      <c r="H268" s="2" t="s">
        <v>91</v>
      </c>
      <c r="I268" s="15">
        <v>1588.0425632399999</v>
      </c>
      <c r="J268" s="13">
        <v>1645.58589164</v>
      </c>
      <c r="K268" s="12" t="s">
        <v>1428</v>
      </c>
      <c r="L268" s="12">
        <v>57.13</v>
      </c>
      <c r="M268" s="12" t="s">
        <v>1429</v>
      </c>
      <c r="N268" s="12" t="s">
        <v>1430</v>
      </c>
      <c r="O268" s="20">
        <v>27</v>
      </c>
      <c r="P268" s="12">
        <v>7.13</v>
      </c>
      <c r="Q268" s="15">
        <f t="shared" si="20"/>
        <v>38.890851264799998</v>
      </c>
      <c r="R268" s="15">
        <f t="shared" si="21"/>
        <v>38.890851264799998</v>
      </c>
      <c r="S268" s="15">
        <v>38.890851264799998</v>
      </c>
      <c r="T268" s="3">
        <v>39.01</v>
      </c>
      <c r="U268" s="15">
        <f t="shared" si="22"/>
        <v>26.186510758879997</v>
      </c>
      <c r="V268" s="15">
        <f t="shared" si="23"/>
        <v>0.11914873519999958</v>
      </c>
      <c r="W268" s="15">
        <f t="shared" si="24"/>
        <v>12.823489241120001</v>
      </c>
    </row>
    <row r="269" spans="1:23" ht="15">
      <c r="A269" s="19">
        <v>268</v>
      </c>
      <c r="B269" s="19" t="s">
        <v>307</v>
      </c>
      <c r="C269" s="7" t="s">
        <v>1421</v>
      </c>
      <c r="D269" s="5" t="s">
        <v>1</v>
      </c>
      <c r="E269" s="17" t="s">
        <v>702</v>
      </c>
      <c r="F269" s="17" t="s">
        <v>998</v>
      </c>
      <c r="G269" s="2" t="s">
        <v>2</v>
      </c>
      <c r="H269" s="2" t="s">
        <v>91</v>
      </c>
      <c r="I269" s="15">
        <v>1594.3491403800001</v>
      </c>
      <c r="J269" s="13">
        <v>1651.3744459699999</v>
      </c>
      <c r="K269" s="12" t="s">
        <v>1428</v>
      </c>
      <c r="L269" s="12">
        <v>57.13</v>
      </c>
      <c r="M269" s="12" t="s">
        <v>1429</v>
      </c>
      <c r="N269" s="12" t="s">
        <v>1430</v>
      </c>
      <c r="O269" s="20">
        <v>27</v>
      </c>
      <c r="P269" s="12">
        <v>7.13</v>
      </c>
      <c r="Q269" s="15">
        <f t="shared" si="20"/>
        <v>39.016982807600002</v>
      </c>
      <c r="R269" s="15">
        <f t="shared" si="21"/>
        <v>39.016982807600002</v>
      </c>
      <c r="S269" s="15">
        <v>39.016982807600002</v>
      </c>
      <c r="T269" s="3">
        <v>37.79</v>
      </c>
      <c r="U269" s="15">
        <f t="shared" si="22"/>
        <v>26.262189684559999</v>
      </c>
      <c r="V269" s="15" t="s">
        <v>1431</v>
      </c>
      <c r="W269" s="15">
        <f t="shared" si="24"/>
        <v>11.52781031544</v>
      </c>
    </row>
    <row r="270" spans="1:23" ht="15">
      <c r="A270" s="19">
        <v>269</v>
      </c>
      <c r="B270" s="19" t="s">
        <v>308</v>
      </c>
      <c r="C270" s="7" t="s">
        <v>1421</v>
      </c>
      <c r="D270" s="5" t="s">
        <v>1</v>
      </c>
      <c r="E270" s="17" t="s">
        <v>796</v>
      </c>
      <c r="F270" s="17" t="s">
        <v>999</v>
      </c>
      <c r="G270" s="2" t="s">
        <v>2</v>
      </c>
      <c r="H270" s="2" t="s">
        <v>91</v>
      </c>
      <c r="I270" s="15">
        <v>1592.19616352</v>
      </c>
      <c r="J270" s="13">
        <v>1648.40787617</v>
      </c>
      <c r="K270" s="12" t="s">
        <v>1428</v>
      </c>
      <c r="L270" s="12">
        <v>57.13</v>
      </c>
      <c r="M270" s="12" t="s">
        <v>1429</v>
      </c>
      <c r="N270" s="12" t="s">
        <v>1430</v>
      </c>
      <c r="O270" s="20">
        <v>27</v>
      </c>
      <c r="P270" s="12">
        <v>7.13</v>
      </c>
      <c r="Q270" s="15">
        <f t="shared" si="20"/>
        <v>38.9739232704</v>
      </c>
      <c r="R270" s="15">
        <f t="shared" si="21"/>
        <v>38.9739232704</v>
      </c>
      <c r="S270" s="15">
        <v>38.9739232704</v>
      </c>
      <c r="T270" s="3">
        <v>39.01</v>
      </c>
      <c r="U270" s="15">
        <f t="shared" si="22"/>
        <v>26.236353962239999</v>
      </c>
      <c r="V270" s="15">
        <f t="shared" si="23"/>
        <v>3.6076729599997748E-2</v>
      </c>
      <c r="W270" s="15">
        <f t="shared" si="24"/>
        <v>12.773646037759999</v>
      </c>
    </row>
    <row r="271" spans="1:23" ht="15">
      <c r="A271" s="19">
        <v>270</v>
      </c>
      <c r="B271" s="19" t="s">
        <v>309</v>
      </c>
      <c r="C271" s="7" t="s">
        <v>1421</v>
      </c>
      <c r="D271" s="5" t="s">
        <v>1</v>
      </c>
      <c r="E271" s="17" t="s">
        <v>692</v>
      </c>
      <c r="F271" s="17" t="s">
        <v>1000</v>
      </c>
      <c r="G271" s="2" t="s">
        <v>2</v>
      </c>
      <c r="H271" s="2" t="s">
        <v>91</v>
      </c>
      <c r="I271" s="15">
        <v>1600.54317915</v>
      </c>
      <c r="J271" s="13">
        <v>1654.4330892400001</v>
      </c>
      <c r="K271" s="12" t="s">
        <v>1428</v>
      </c>
      <c r="L271" s="12">
        <v>57.13</v>
      </c>
      <c r="M271" s="12" t="s">
        <v>1429</v>
      </c>
      <c r="N271" s="12" t="s">
        <v>1430</v>
      </c>
      <c r="O271" s="20">
        <v>27</v>
      </c>
      <c r="P271" s="12">
        <v>7.13</v>
      </c>
      <c r="Q271" s="15">
        <f t="shared" si="20"/>
        <v>39.140863583000005</v>
      </c>
      <c r="R271" s="15">
        <f t="shared" si="21"/>
        <v>39.140863583000005</v>
      </c>
      <c r="S271" s="15">
        <v>39.140863583000005</v>
      </c>
      <c r="T271" s="3">
        <v>38.4</v>
      </c>
      <c r="U271" s="15">
        <f t="shared" si="22"/>
        <v>26.3365181498</v>
      </c>
      <c r="V271" s="15" t="s">
        <v>1431</v>
      </c>
      <c r="W271" s="15">
        <f t="shared" si="24"/>
        <v>12.063481850199999</v>
      </c>
    </row>
    <row r="272" spans="1:23" ht="15">
      <c r="A272" s="19">
        <v>271</v>
      </c>
      <c r="B272" s="19" t="s">
        <v>310</v>
      </c>
      <c r="C272" s="7" t="s">
        <v>1421</v>
      </c>
      <c r="D272" s="5" t="s">
        <v>1</v>
      </c>
      <c r="E272" s="17" t="s">
        <v>1001</v>
      </c>
      <c r="F272" s="17" t="s">
        <v>1002</v>
      </c>
      <c r="G272" s="2" t="s">
        <v>2</v>
      </c>
      <c r="H272" s="2" t="s">
        <v>91</v>
      </c>
      <c r="I272" s="15">
        <v>1608.48815859</v>
      </c>
      <c r="J272" s="13">
        <v>1669.0268756999999</v>
      </c>
      <c r="K272" s="12" t="s">
        <v>1428</v>
      </c>
      <c r="L272" s="12">
        <v>57.13</v>
      </c>
      <c r="M272" s="12" t="s">
        <v>1429</v>
      </c>
      <c r="N272" s="12" t="s">
        <v>1430</v>
      </c>
      <c r="O272" s="20">
        <v>27</v>
      </c>
      <c r="P272" s="12">
        <v>7.13</v>
      </c>
      <c r="Q272" s="15">
        <f t="shared" si="20"/>
        <v>39.299763171800002</v>
      </c>
      <c r="R272" s="15">
        <f t="shared" si="21"/>
        <v>39.299763171800002</v>
      </c>
      <c r="S272" s="15">
        <v>39.299763171800002</v>
      </c>
      <c r="T272" s="3">
        <v>38.4</v>
      </c>
      <c r="U272" s="15">
        <f t="shared" si="22"/>
        <v>26.431857903080001</v>
      </c>
      <c r="V272" s="15" t="s">
        <v>1431</v>
      </c>
      <c r="W272" s="15">
        <f t="shared" si="24"/>
        <v>11.968142096919998</v>
      </c>
    </row>
    <row r="273" spans="1:23" ht="15">
      <c r="A273" s="19">
        <v>272</v>
      </c>
      <c r="B273" s="19" t="s">
        <v>311</v>
      </c>
      <c r="C273" s="7" t="s">
        <v>1421</v>
      </c>
      <c r="D273" s="5" t="s">
        <v>1</v>
      </c>
      <c r="E273" s="17" t="s">
        <v>1003</v>
      </c>
      <c r="F273" s="17" t="s">
        <v>1004</v>
      </c>
      <c r="G273" s="2" t="s">
        <v>2</v>
      </c>
      <c r="H273" s="2" t="s">
        <v>3</v>
      </c>
      <c r="I273" s="15">
        <v>1387.9287228999999</v>
      </c>
      <c r="J273" s="13">
        <v>1459.46355924</v>
      </c>
      <c r="K273" s="12" t="s">
        <v>1428</v>
      </c>
      <c r="L273" s="12">
        <v>57.13</v>
      </c>
      <c r="M273" s="12" t="s">
        <v>1429</v>
      </c>
      <c r="N273" s="12" t="s">
        <v>1430</v>
      </c>
      <c r="O273" s="20">
        <v>27</v>
      </c>
      <c r="P273" s="12">
        <v>7.13</v>
      </c>
      <c r="Q273" s="15">
        <f t="shared" si="20"/>
        <v>34.888574458000001</v>
      </c>
      <c r="R273" s="15">
        <f t="shared" si="21"/>
        <v>34.888574458000001</v>
      </c>
      <c r="S273" s="15">
        <v>34.888574458000001</v>
      </c>
      <c r="T273" s="3">
        <v>43.28</v>
      </c>
      <c r="U273" s="15">
        <f t="shared" si="22"/>
        <v>23.785144674799998</v>
      </c>
      <c r="V273" s="15">
        <f t="shared" si="23"/>
        <v>8.3914255420000003</v>
      </c>
      <c r="W273" s="15">
        <f t="shared" si="24"/>
        <v>19.494855325200003</v>
      </c>
    </row>
    <row r="274" spans="1:23" ht="15">
      <c r="A274" s="19">
        <v>273</v>
      </c>
      <c r="B274" s="19" t="s">
        <v>312</v>
      </c>
      <c r="C274" s="7" t="s">
        <v>1421</v>
      </c>
      <c r="D274" s="5" t="s">
        <v>1</v>
      </c>
      <c r="E274" s="17" t="s">
        <v>784</v>
      </c>
      <c r="F274" s="17" t="s">
        <v>1005</v>
      </c>
      <c r="G274" s="2" t="s">
        <v>2</v>
      </c>
      <c r="H274" s="2" t="s">
        <v>131</v>
      </c>
      <c r="I274" s="15">
        <v>1355.4469438799999</v>
      </c>
      <c r="J274" s="13">
        <v>1424.2129379200001</v>
      </c>
      <c r="K274" s="12" t="s">
        <v>1428</v>
      </c>
      <c r="L274" s="12">
        <v>57.13</v>
      </c>
      <c r="M274" s="12" t="s">
        <v>1429</v>
      </c>
      <c r="N274" s="12" t="s">
        <v>1430</v>
      </c>
      <c r="O274" s="20">
        <v>27</v>
      </c>
      <c r="P274" s="12">
        <v>7.13</v>
      </c>
      <c r="Q274" s="15">
        <f t="shared" si="20"/>
        <v>34.238938877599999</v>
      </c>
      <c r="R274" s="15">
        <f t="shared" si="21"/>
        <v>34.238938877599999</v>
      </c>
      <c r="S274" s="15">
        <v>34.238938877599999</v>
      </c>
      <c r="T274" s="3">
        <v>36.880000000000003</v>
      </c>
      <c r="U274" s="15">
        <f t="shared" si="22"/>
        <v>23.395363326559998</v>
      </c>
      <c r="V274" s="15">
        <f t="shared" si="23"/>
        <v>2.6410611224000036</v>
      </c>
      <c r="W274" s="15">
        <f t="shared" si="24"/>
        <v>13.484636673440004</v>
      </c>
    </row>
    <row r="275" spans="1:23" ht="15">
      <c r="A275" s="19">
        <v>274</v>
      </c>
      <c r="B275" s="19" t="s">
        <v>313</v>
      </c>
      <c r="C275" s="7" t="s">
        <v>1421</v>
      </c>
      <c r="D275" s="5" t="s">
        <v>1</v>
      </c>
      <c r="E275" s="17" t="s">
        <v>1006</v>
      </c>
      <c r="F275" s="17" t="s">
        <v>871</v>
      </c>
      <c r="G275" s="2" t="s">
        <v>2</v>
      </c>
      <c r="H275" s="2" t="s">
        <v>3</v>
      </c>
      <c r="I275" s="15">
        <v>1364.21865712</v>
      </c>
      <c r="J275" s="13">
        <v>1433.2416975199999</v>
      </c>
      <c r="K275" s="12" t="s">
        <v>1428</v>
      </c>
      <c r="L275" s="12">
        <v>57.13</v>
      </c>
      <c r="M275" s="12" t="s">
        <v>1429</v>
      </c>
      <c r="N275" s="12" t="s">
        <v>1430</v>
      </c>
      <c r="O275" s="20">
        <v>27</v>
      </c>
      <c r="P275" s="12">
        <v>7.13</v>
      </c>
      <c r="Q275" s="15">
        <f t="shared" si="20"/>
        <v>34.414373142400002</v>
      </c>
      <c r="R275" s="15">
        <f t="shared" si="21"/>
        <v>34.414373142400002</v>
      </c>
      <c r="S275" s="15">
        <v>34.414373142400002</v>
      </c>
      <c r="T275" s="3">
        <v>38.4</v>
      </c>
      <c r="U275" s="15">
        <f t="shared" si="22"/>
        <v>23.50062388544</v>
      </c>
      <c r="V275" s="15">
        <f t="shared" si="23"/>
        <v>3.9856268575999962</v>
      </c>
      <c r="W275" s="15">
        <f t="shared" si="24"/>
        <v>14.899376114559999</v>
      </c>
    </row>
    <row r="276" spans="1:23" ht="15">
      <c r="A276" s="19">
        <v>275</v>
      </c>
      <c r="B276" s="19" t="s">
        <v>314</v>
      </c>
      <c r="C276" s="7" t="s">
        <v>1421</v>
      </c>
      <c r="D276" s="5" t="s">
        <v>1</v>
      </c>
      <c r="E276" s="17" t="s">
        <v>732</v>
      </c>
      <c r="F276" s="17" t="s">
        <v>1005</v>
      </c>
      <c r="G276" s="2" t="s">
        <v>2</v>
      </c>
      <c r="H276" s="2" t="s">
        <v>3</v>
      </c>
      <c r="I276" s="15">
        <v>1359.76462737</v>
      </c>
      <c r="J276" s="13">
        <v>1417.80497498</v>
      </c>
      <c r="K276" s="12" t="s">
        <v>1428</v>
      </c>
      <c r="L276" s="12">
        <v>57.13</v>
      </c>
      <c r="M276" s="12" t="s">
        <v>1429</v>
      </c>
      <c r="N276" s="12" t="s">
        <v>1430</v>
      </c>
      <c r="O276" s="20">
        <v>27</v>
      </c>
      <c r="P276" s="12">
        <v>7.13</v>
      </c>
      <c r="Q276" s="15">
        <f t="shared" si="20"/>
        <v>34.325292547400004</v>
      </c>
      <c r="R276" s="15">
        <f t="shared" si="21"/>
        <v>34.325292547400004</v>
      </c>
      <c r="S276" s="15">
        <v>34.325292547400004</v>
      </c>
      <c r="T276" s="3">
        <v>40.229999999999997</v>
      </c>
      <c r="U276" s="15">
        <f t="shared" si="22"/>
        <v>23.447175528439999</v>
      </c>
      <c r="V276" s="15">
        <f t="shared" si="23"/>
        <v>5.9047074525999932</v>
      </c>
      <c r="W276" s="15">
        <f t="shared" si="24"/>
        <v>16.782824471559998</v>
      </c>
    </row>
    <row r="277" spans="1:23" ht="15">
      <c r="A277" s="19">
        <v>276</v>
      </c>
      <c r="B277" s="19" t="s">
        <v>315</v>
      </c>
      <c r="C277" s="7" t="s">
        <v>1421</v>
      </c>
      <c r="D277" s="5" t="s">
        <v>1</v>
      </c>
      <c r="E277" s="17" t="s">
        <v>759</v>
      </c>
      <c r="F277" s="17" t="s">
        <v>1007</v>
      </c>
      <c r="G277" s="2" t="s">
        <v>2</v>
      </c>
      <c r="H277" s="2" t="s">
        <v>62</v>
      </c>
      <c r="I277" s="15">
        <v>1358.39703788</v>
      </c>
      <c r="J277" s="13">
        <v>1428.04658952</v>
      </c>
      <c r="K277" s="12" t="s">
        <v>1428</v>
      </c>
      <c r="L277" s="12">
        <v>57.13</v>
      </c>
      <c r="M277" s="12" t="s">
        <v>1429</v>
      </c>
      <c r="N277" s="12" t="s">
        <v>1430</v>
      </c>
      <c r="O277" s="20">
        <v>27</v>
      </c>
      <c r="P277" s="12">
        <v>7.13</v>
      </c>
      <c r="Q277" s="15">
        <f t="shared" si="20"/>
        <v>34.297940757600003</v>
      </c>
      <c r="R277" s="15">
        <f t="shared" si="21"/>
        <v>34.297940757600003</v>
      </c>
      <c r="S277" s="15">
        <v>34.297940757600003</v>
      </c>
      <c r="T277" s="3">
        <v>35.35</v>
      </c>
      <c r="U277" s="15">
        <f t="shared" si="22"/>
        <v>23.430764454559998</v>
      </c>
      <c r="V277" s="15">
        <f t="shared" si="23"/>
        <v>1.0520592423999986</v>
      </c>
      <c r="W277" s="15">
        <f t="shared" si="24"/>
        <v>11.919235545440003</v>
      </c>
    </row>
    <row r="278" spans="1:23" ht="15">
      <c r="A278" s="19">
        <v>277</v>
      </c>
      <c r="B278" s="19" t="s">
        <v>316</v>
      </c>
      <c r="C278" s="7" t="s">
        <v>1421</v>
      </c>
      <c r="D278" s="5" t="s">
        <v>1</v>
      </c>
      <c r="E278" s="17" t="s">
        <v>929</v>
      </c>
      <c r="F278" s="17" t="s">
        <v>1008</v>
      </c>
      <c r="G278" s="2" t="s">
        <v>2</v>
      </c>
      <c r="H278" s="2" t="s">
        <v>3</v>
      </c>
      <c r="I278" s="15">
        <v>1317.1196840699999</v>
      </c>
      <c r="J278" s="13">
        <v>1371.1147645000001</v>
      </c>
      <c r="K278" s="12" t="s">
        <v>1428</v>
      </c>
      <c r="L278" s="12">
        <v>57.13</v>
      </c>
      <c r="M278" s="12" t="s">
        <v>1429</v>
      </c>
      <c r="N278" s="12" t="s">
        <v>1430</v>
      </c>
      <c r="O278" s="20">
        <v>27</v>
      </c>
      <c r="P278" s="12">
        <v>7.13</v>
      </c>
      <c r="Q278" s="15">
        <f t="shared" si="20"/>
        <v>33.4723936814</v>
      </c>
      <c r="R278" s="15">
        <f t="shared" si="21"/>
        <v>33.4723936814</v>
      </c>
      <c r="S278" s="15">
        <v>33.4723936814</v>
      </c>
      <c r="T278" s="3">
        <v>38.1</v>
      </c>
      <c r="U278" s="15">
        <f t="shared" si="22"/>
        <v>22.935436208839999</v>
      </c>
      <c r="V278" s="15">
        <f t="shared" si="23"/>
        <v>4.6276063186000016</v>
      </c>
      <c r="W278" s="15">
        <f t="shared" si="24"/>
        <v>15.164563791160003</v>
      </c>
    </row>
    <row r="279" spans="1:23" ht="15">
      <c r="A279" s="19">
        <v>278</v>
      </c>
      <c r="B279" s="19" t="s">
        <v>317</v>
      </c>
      <c r="C279" s="7" t="s">
        <v>1421</v>
      </c>
      <c r="D279" s="5" t="s">
        <v>11</v>
      </c>
      <c r="E279" s="17" t="s">
        <v>746</v>
      </c>
      <c r="F279" s="17" t="s">
        <v>1009</v>
      </c>
      <c r="G279" s="2" t="s">
        <v>2</v>
      </c>
      <c r="H279" s="2" t="s">
        <v>155</v>
      </c>
      <c r="I279" s="15">
        <v>1262.0953456899999</v>
      </c>
      <c r="J279" s="13">
        <v>1319.9741305800001</v>
      </c>
      <c r="K279" s="12" t="s">
        <v>1428</v>
      </c>
      <c r="L279" s="12">
        <v>57.13</v>
      </c>
      <c r="M279" s="12" t="s">
        <v>1429</v>
      </c>
      <c r="N279" s="12" t="s">
        <v>1430</v>
      </c>
      <c r="O279" s="20">
        <v>27</v>
      </c>
      <c r="P279" s="12">
        <v>7.13</v>
      </c>
      <c r="Q279" s="15">
        <f t="shared" si="20"/>
        <v>32.371906913799997</v>
      </c>
      <c r="R279" s="15">
        <f t="shared" si="21"/>
        <v>32.371906913799997</v>
      </c>
      <c r="S279" s="15">
        <v>32.371906913799997</v>
      </c>
      <c r="T279" s="3">
        <v>38.1</v>
      </c>
      <c r="U279" s="15">
        <f t="shared" si="22"/>
        <v>22.275144148279999</v>
      </c>
      <c r="V279" s="15">
        <f t="shared" si="23"/>
        <v>5.7280930862000048</v>
      </c>
      <c r="W279" s="15">
        <f t="shared" si="24"/>
        <v>15.824855851720002</v>
      </c>
    </row>
    <row r="280" spans="1:23" ht="15">
      <c r="A280" s="19">
        <v>279</v>
      </c>
      <c r="B280" s="19" t="s">
        <v>318</v>
      </c>
      <c r="C280" s="7" t="s">
        <v>1421</v>
      </c>
      <c r="D280" s="5" t="s">
        <v>1</v>
      </c>
      <c r="E280" s="17" t="s">
        <v>752</v>
      </c>
      <c r="F280" s="17" t="s">
        <v>1010</v>
      </c>
      <c r="G280" s="2" t="s">
        <v>2</v>
      </c>
      <c r="H280" s="2" t="s">
        <v>3</v>
      </c>
      <c r="I280" s="15">
        <v>1027.1947753699999</v>
      </c>
      <c r="J280" s="13">
        <v>1089.65015866</v>
      </c>
      <c r="K280" s="12" t="s">
        <v>1428</v>
      </c>
      <c r="L280" s="12">
        <v>57.13</v>
      </c>
      <c r="M280" s="12" t="s">
        <v>1429</v>
      </c>
      <c r="N280" s="12" t="s">
        <v>1430</v>
      </c>
      <c r="O280" s="20">
        <v>27</v>
      </c>
      <c r="P280" s="12">
        <v>7.13</v>
      </c>
      <c r="Q280" s="15">
        <f t="shared" si="20"/>
        <v>27.673895507399997</v>
      </c>
      <c r="R280" s="15">
        <f t="shared" si="21"/>
        <v>27.673895507399997</v>
      </c>
      <c r="S280" s="15">
        <v>27.673895507399997</v>
      </c>
      <c r="T280" s="3">
        <v>27.12</v>
      </c>
      <c r="U280" s="15">
        <f t="shared" si="22"/>
        <v>19.456337304439998</v>
      </c>
      <c r="V280" s="15" t="s">
        <v>1431</v>
      </c>
      <c r="W280" s="15">
        <f t="shared" si="24"/>
        <v>7.6636626955600029</v>
      </c>
    </row>
    <row r="281" spans="1:23" ht="15">
      <c r="A281" s="19">
        <v>280</v>
      </c>
      <c r="B281" s="19" t="s">
        <v>319</v>
      </c>
      <c r="C281" s="7" t="s">
        <v>1421</v>
      </c>
      <c r="D281" s="5" t="s">
        <v>1</v>
      </c>
      <c r="E281" s="17" t="s">
        <v>702</v>
      </c>
      <c r="F281" s="17" t="s">
        <v>1011</v>
      </c>
      <c r="G281" s="2" t="s">
        <v>2</v>
      </c>
      <c r="H281" s="2" t="s">
        <v>62</v>
      </c>
      <c r="I281" s="15">
        <v>1096.7793838699999</v>
      </c>
      <c r="J281" s="13">
        <v>1151.52320467</v>
      </c>
      <c r="K281" s="12" t="s">
        <v>1428</v>
      </c>
      <c r="L281" s="12">
        <v>57.13</v>
      </c>
      <c r="M281" s="12" t="s">
        <v>1429</v>
      </c>
      <c r="N281" s="12" t="s">
        <v>1430</v>
      </c>
      <c r="O281" s="20">
        <v>27</v>
      </c>
      <c r="P281" s="12">
        <v>7.13</v>
      </c>
      <c r="Q281" s="15">
        <f t="shared" si="20"/>
        <v>29.0655876774</v>
      </c>
      <c r="R281" s="15">
        <f t="shared" si="21"/>
        <v>29.0655876774</v>
      </c>
      <c r="S281" s="15">
        <v>29.0655876774</v>
      </c>
      <c r="T281" s="3">
        <v>29.56</v>
      </c>
      <c r="U281" s="15">
        <f t="shared" si="22"/>
        <v>20.29135260644</v>
      </c>
      <c r="V281" s="15">
        <f t="shared" si="23"/>
        <v>0.49441232259999879</v>
      </c>
      <c r="W281" s="15">
        <f t="shared" si="24"/>
        <v>9.2686473935599984</v>
      </c>
    </row>
    <row r="282" spans="1:23" ht="15">
      <c r="A282" s="19">
        <v>281</v>
      </c>
      <c r="B282" s="19" t="s">
        <v>320</v>
      </c>
      <c r="C282" s="7" t="s">
        <v>1421</v>
      </c>
      <c r="D282" s="5" t="s">
        <v>187</v>
      </c>
      <c r="E282" s="17" t="s">
        <v>649</v>
      </c>
      <c r="F282" s="17" t="s">
        <v>915</v>
      </c>
      <c r="G282" s="2" t="s">
        <v>2</v>
      </c>
      <c r="H282" s="2" t="s">
        <v>188</v>
      </c>
      <c r="I282" s="15">
        <v>1293.88337488</v>
      </c>
      <c r="J282" s="13">
        <v>1352.4197972500001</v>
      </c>
      <c r="K282" s="12" t="s">
        <v>1428</v>
      </c>
      <c r="L282" s="12">
        <v>57.13</v>
      </c>
      <c r="M282" s="12" t="s">
        <v>1429</v>
      </c>
      <c r="N282" s="12" t="s">
        <v>1430</v>
      </c>
      <c r="O282" s="20">
        <v>27</v>
      </c>
      <c r="P282" s="12">
        <v>7.13</v>
      </c>
      <c r="Q282" s="15">
        <f t="shared" si="20"/>
        <v>33.007667497600004</v>
      </c>
      <c r="R282" s="15">
        <f t="shared" si="21"/>
        <v>33.007667497600004</v>
      </c>
      <c r="S282" s="15">
        <v>33.007667497600004</v>
      </c>
      <c r="T282" s="3">
        <v>34.44</v>
      </c>
      <c r="U282" s="15">
        <f t="shared" si="22"/>
        <v>22.65660049856</v>
      </c>
      <c r="V282" s="15">
        <f t="shared" si="23"/>
        <v>1.4323325023999942</v>
      </c>
      <c r="W282" s="15">
        <f t="shared" si="24"/>
        <v>11.783399501439998</v>
      </c>
    </row>
    <row r="283" spans="1:23" ht="15">
      <c r="A283" s="19">
        <v>282</v>
      </c>
      <c r="B283" s="19" t="s">
        <v>321</v>
      </c>
      <c r="C283" s="7" t="s">
        <v>1421</v>
      </c>
      <c r="D283" s="5" t="s">
        <v>224</v>
      </c>
      <c r="E283" s="17" t="s">
        <v>730</v>
      </c>
      <c r="F283" s="17" t="s">
        <v>1012</v>
      </c>
      <c r="G283" s="2" t="s">
        <v>2</v>
      </c>
      <c r="H283" s="2" t="s">
        <v>3</v>
      </c>
      <c r="I283" s="15">
        <v>322.87289083799999</v>
      </c>
      <c r="J283" s="13">
        <v>353.41753673099998</v>
      </c>
      <c r="K283" s="12" t="s">
        <v>1428</v>
      </c>
      <c r="L283" s="12">
        <v>57.13</v>
      </c>
      <c r="M283" s="12" t="s">
        <v>1429</v>
      </c>
      <c r="N283" s="12" t="s">
        <v>1430</v>
      </c>
      <c r="O283" s="20">
        <v>27</v>
      </c>
      <c r="P283" s="12">
        <v>7.13</v>
      </c>
      <c r="Q283" s="15">
        <f t="shared" si="20"/>
        <v>13.587457816760001</v>
      </c>
      <c r="R283" s="15">
        <f t="shared" si="21"/>
        <v>13.587457816760001</v>
      </c>
      <c r="S283" s="15">
        <v>13.587457816760001</v>
      </c>
      <c r="T283" s="3">
        <v>14.32</v>
      </c>
      <c r="U283" s="15">
        <f t="shared" si="22"/>
        <v>11.004474690056</v>
      </c>
      <c r="V283" s="15">
        <f t="shared" si="23"/>
        <v>0.73254218323999964</v>
      </c>
      <c r="W283" s="15">
        <f t="shared" si="24"/>
        <v>3.3155253099440003</v>
      </c>
    </row>
    <row r="284" spans="1:23" ht="15">
      <c r="A284" s="19">
        <v>283</v>
      </c>
      <c r="B284" s="19" t="s">
        <v>322</v>
      </c>
      <c r="C284" s="7" t="s">
        <v>1421</v>
      </c>
      <c r="D284" s="5" t="s">
        <v>221</v>
      </c>
      <c r="E284" s="17" t="s">
        <v>796</v>
      </c>
      <c r="F284" s="17" t="s">
        <v>1012</v>
      </c>
      <c r="G284" s="2" t="s">
        <v>2</v>
      </c>
      <c r="H284" s="2" t="s">
        <v>323</v>
      </c>
      <c r="I284" s="15">
        <v>321.56043914600002</v>
      </c>
      <c r="J284" s="13">
        <v>353.43094170099999</v>
      </c>
      <c r="K284" s="12" t="s">
        <v>1428</v>
      </c>
      <c r="L284" s="12">
        <v>57.13</v>
      </c>
      <c r="M284" s="12" t="s">
        <v>1429</v>
      </c>
      <c r="N284" s="12" t="s">
        <v>1430</v>
      </c>
      <c r="O284" s="20">
        <v>27</v>
      </c>
      <c r="P284" s="12">
        <v>7.13</v>
      </c>
      <c r="Q284" s="15">
        <f t="shared" si="20"/>
        <v>13.561208782920001</v>
      </c>
      <c r="R284" s="15">
        <f t="shared" si="21"/>
        <v>13.561208782920001</v>
      </c>
      <c r="S284" s="15">
        <v>13.561208782920001</v>
      </c>
      <c r="T284" s="3">
        <v>14.63</v>
      </c>
      <c r="U284" s="15">
        <f t="shared" si="22"/>
        <v>10.988725269752001</v>
      </c>
      <c r="V284" s="15">
        <f t="shared" si="23"/>
        <v>1.0687912170799994</v>
      </c>
      <c r="W284" s="15">
        <f t="shared" si="24"/>
        <v>3.641274730248</v>
      </c>
    </row>
    <row r="285" spans="1:23" ht="15">
      <c r="A285" s="19">
        <v>284</v>
      </c>
      <c r="B285" s="19" t="s">
        <v>324</v>
      </c>
      <c r="C285" s="7" t="s">
        <v>1421</v>
      </c>
      <c r="D285" s="5" t="s">
        <v>1</v>
      </c>
      <c r="E285" s="17" t="s">
        <v>1013</v>
      </c>
      <c r="F285" s="17" t="s">
        <v>1014</v>
      </c>
      <c r="G285" s="2" t="s">
        <v>2</v>
      </c>
      <c r="H285" s="2" t="s">
        <v>131</v>
      </c>
      <c r="I285" s="15">
        <v>1126.5215039499999</v>
      </c>
      <c r="J285" s="13">
        <v>1197.8984717200001</v>
      </c>
      <c r="K285" s="12" t="s">
        <v>1428</v>
      </c>
      <c r="L285" s="12">
        <v>57.13</v>
      </c>
      <c r="M285" s="12" t="s">
        <v>1429</v>
      </c>
      <c r="N285" s="12" t="s">
        <v>1430</v>
      </c>
      <c r="O285" s="20">
        <v>27</v>
      </c>
      <c r="P285" s="12">
        <v>7.13</v>
      </c>
      <c r="Q285" s="15">
        <f t="shared" si="20"/>
        <v>29.660430078999998</v>
      </c>
      <c r="R285" s="15">
        <f t="shared" si="21"/>
        <v>29.660430078999998</v>
      </c>
      <c r="S285" s="15">
        <v>29.660430078999998</v>
      </c>
      <c r="T285" s="3">
        <v>42.36</v>
      </c>
      <c r="U285" s="15">
        <f t="shared" si="22"/>
        <v>20.648258047399999</v>
      </c>
      <c r="V285" s="15">
        <f t="shared" si="23"/>
        <v>12.699569921000002</v>
      </c>
      <c r="W285" s="15">
        <f t="shared" si="24"/>
        <v>21.711741952600001</v>
      </c>
    </row>
    <row r="286" spans="1:23" ht="15">
      <c r="A286" s="19">
        <v>285</v>
      </c>
      <c r="B286" s="19" t="s">
        <v>325</v>
      </c>
      <c r="C286" s="7" t="s">
        <v>1421</v>
      </c>
      <c r="D286" s="5" t="s">
        <v>11</v>
      </c>
      <c r="E286" s="17" t="s">
        <v>945</v>
      </c>
      <c r="F286" s="17" t="s">
        <v>1015</v>
      </c>
      <c r="G286" s="2" t="s">
        <v>2</v>
      </c>
      <c r="H286" s="2" t="s">
        <v>326</v>
      </c>
      <c r="I286" s="15">
        <v>1208.68179381</v>
      </c>
      <c r="J286" s="13">
        <v>1280.1968525899999</v>
      </c>
      <c r="K286" s="12" t="s">
        <v>1428</v>
      </c>
      <c r="L286" s="12">
        <v>57.13</v>
      </c>
      <c r="M286" s="12" t="s">
        <v>1429</v>
      </c>
      <c r="N286" s="12" t="s">
        <v>1430</v>
      </c>
      <c r="O286" s="20">
        <v>27</v>
      </c>
      <c r="P286" s="12">
        <v>7.13</v>
      </c>
      <c r="Q286" s="15">
        <f t="shared" si="20"/>
        <v>31.303635876200001</v>
      </c>
      <c r="R286" s="15">
        <f t="shared" si="21"/>
        <v>31.303635876200001</v>
      </c>
      <c r="S286" s="15">
        <v>31.303635876200001</v>
      </c>
      <c r="T286" s="3">
        <v>41.45</v>
      </c>
      <c r="U286" s="15">
        <f t="shared" si="22"/>
        <v>21.634181525719999</v>
      </c>
      <c r="V286" s="15">
        <f t="shared" si="23"/>
        <v>10.146364123800002</v>
      </c>
      <c r="W286" s="15">
        <f t="shared" si="24"/>
        <v>19.815818474280004</v>
      </c>
    </row>
    <row r="287" spans="1:23" ht="15">
      <c r="A287" s="19">
        <v>286</v>
      </c>
      <c r="B287" s="19" t="s">
        <v>327</v>
      </c>
      <c r="C287" s="7" t="s">
        <v>1421</v>
      </c>
      <c r="D287" s="5" t="s">
        <v>11</v>
      </c>
      <c r="E287" s="17" t="s">
        <v>744</v>
      </c>
      <c r="F287" s="17" t="s">
        <v>901</v>
      </c>
      <c r="G287" s="2" t="s">
        <v>2</v>
      </c>
      <c r="H287" s="2" t="s">
        <v>62</v>
      </c>
      <c r="I287" s="15">
        <v>1299.3826923300001</v>
      </c>
      <c r="J287" s="13">
        <v>1356.2542656000001</v>
      </c>
      <c r="K287" s="12" t="s">
        <v>1428</v>
      </c>
      <c r="L287" s="12">
        <v>57.13</v>
      </c>
      <c r="M287" s="12" t="s">
        <v>1429</v>
      </c>
      <c r="N287" s="12" t="s">
        <v>1430</v>
      </c>
      <c r="O287" s="20">
        <v>27</v>
      </c>
      <c r="P287" s="12">
        <v>7.13</v>
      </c>
      <c r="Q287" s="15">
        <f t="shared" si="20"/>
        <v>33.1176538466</v>
      </c>
      <c r="R287" s="15">
        <f t="shared" si="21"/>
        <v>33.1176538466</v>
      </c>
      <c r="S287" s="15">
        <v>33.1176538466</v>
      </c>
      <c r="T287" s="3">
        <v>36.880000000000003</v>
      </c>
      <c r="U287" s="15">
        <f t="shared" si="22"/>
        <v>22.722592307959999</v>
      </c>
      <c r="V287" s="15">
        <f t="shared" si="23"/>
        <v>3.7623461534000029</v>
      </c>
      <c r="W287" s="15">
        <f t="shared" si="24"/>
        <v>14.157407692040003</v>
      </c>
    </row>
    <row r="288" spans="1:23" ht="15">
      <c r="A288" s="19">
        <v>287</v>
      </c>
      <c r="B288" s="19" t="s">
        <v>328</v>
      </c>
      <c r="C288" s="7" t="s">
        <v>1421</v>
      </c>
      <c r="D288" s="5" t="s">
        <v>11</v>
      </c>
      <c r="E288" s="17" t="s">
        <v>694</v>
      </c>
      <c r="F288" s="17" t="s">
        <v>1016</v>
      </c>
      <c r="G288" s="2" t="s">
        <v>2</v>
      </c>
      <c r="H288" s="2" t="s">
        <v>326</v>
      </c>
      <c r="I288" s="15">
        <v>1312.79341651</v>
      </c>
      <c r="J288" s="13">
        <v>1376.13160902</v>
      </c>
      <c r="K288" s="12" t="s">
        <v>1428</v>
      </c>
      <c r="L288" s="12">
        <v>57.13</v>
      </c>
      <c r="M288" s="12" t="s">
        <v>1429</v>
      </c>
      <c r="N288" s="12" t="s">
        <v>1430</v>
      </c>
      <c r="O288" s="20">
        <v>27</v>
      </c>
      <c r="P288" s="12">
        <v>7.13</v>
      </c>
      <c r="Q288" s="15">
        <f t="shared" si="20"/>
        <v>33.385868330200005</v>
      </c>
      <c r="R288" s="15">
        <f t="shared" si="21"/>
        <v>33.385868330200005</v>
      </c>
      <c r="S288" s="15">
        <v>33.385868330200005</v>
      </c>
      <c r="T288" s="3">
        <v>41.45</v>
      </c>
      <c r="U288" s="15">
        <f t="shared" si="22"/>
        <v>22.883520998120002</v>
      </c>
      <c r="V288" s="15">
        <f t="shared" si="23"/>
        <v>8.0641316697999983</v>
      </c>
      <c r="W288" s="15">
        <f t="shared" si="24"/>
        <v>18.566479001880001</v>
      </c>
    </row>
    <row r="289" spans="1:23" ht="15">
      <c r="A289" s="19">
        <v>288</v>
      </c>
      <c r="B289" s="19" t="s">
        <v>329</v>
      </c>
      <c r="C289" s="7" t="s">
        <v>1421</v>
      </c>
      <c r="D289" s="5" t="s">
        <v>11</v>
      </c>
      <c r="E289" s="17" t="s">
        <v>776</v>
      </c>
      <c r="F289" s="17" t="s">
        <v>1017</v>
      </c>
      <c r="G289" s="2" t="s">
        <v>2</v>
      </c>
      <c r="H289" s="2" t="s">
        <v>326</v>
      </c>
      <c r="I289" s="15">
        <v>1328.3027441300001</v>
      </c>
      <c r="J289" s="13">
        <v>1389.74142478</v>
      </c>
      <c r="K289" s="12" t="s">
        <v>1428</v>
      </c>
      <c r="L289" s="12">
        <v>57.13</v>
      </c>
      <c r="M289" s="12" t="s">
        <v>1429</v>
      </c>
      <c r="N289" s="12" t="s">
        <v>1430</v>
      </c>
      <c r="O289" s="20">
        <v>27</v>
      </c>
      <c r="P289" s="12">
        <v>7.13</v>
      </c>
      <c r="Q289" s="15">
        <f t="shared" si="20"/>
        <v>33.696054882600002</v>
      </c>
      <c r="R289" s="15">
        <f t="shared" si="21"/>
        <v>33.696054882600002</v>
      </c>
      <c r="S289" s="15">
        <v>33.696054882600002</v>
      </c>
      <c r="T289" s="3">
        <v>42.06</v>
      </c>
      <c r="U289" s="15">
        <f t="shared" si="22"/>
        <v>23.069632929560001</v>
      </c>
      <c r="V289" s="15">
        <f t="shared" si="23"/>
        <v>8.3639451174000001</v>
      </c>
      <c r="W289" s="15">
        <f t="shared" si="24"/>
        <v>18.990367070440001</v>
      </c>
    </row>
    <row r="290" spans="1:23" ht="15">
      <c r="A290" s="19">
        <v>289</v>
      </c>
      <c r="B290" s="19" t="s">
        <v>330</v>
      </c>
      <c r="C290" s="7" t="s">
        <v>1421</v>
      </c>
      <c r="D290" s="5" t="s">
        <v>11</v>
      </c>
      <c r="E290" s="17" t="s">
        <v>802</v>
      </c>
      <c r="F290" s="17" t="s">
        <v>1018</v>
      </c>
      <c r="G290" s="2" t="s">
        <v>2</v>
      </c>
      <c r="H290" s="2" t="s">
        <v>331</v>
      </c>
      <c r="I290" s="15">
        <v>1165.59275723</v>
      </c>
      <c r="J290" s="13">
        <v>1233.3086788999999</v>
      </c>
      <c r="K290" s="12" t="s">
        <v>1428</v>
      </c>
      <c r="L290" s="12">
        <v>57.13</v>
      </c>
      <c r="M290" s="12" t="s">
        <v>1429</v>
      </c>
      <c r="N290" s="12" t="s">
        <v>1430</v>
      </c>
      <c r="O290" s="20">
        <v>27</v>
      </c>
      <c r="P290" s="12">
        <v>7.13</v>
      </c>
      <c r="Q290" s="15">
        <f t="shared" si="20"/>
        <v>30.441855144599998</v>
      </c>
      <c r="R290" s="15">
        <f t="shared" si="21"/>
        <v>30.441855144599998</v>
      </c>
      <c r="S290" s="15">
        <v>30.441855144599998</v>
      </c>
      <c r="T290" s="3">
        <v>39.619999999999997</v>
      </c>
      <c r="U290" s="15">
        <f t="shared" si="22"/>
        <v>21.11711308676</v>
      </c>
      <c r="V290" s="15">
        <f t="shared" si="23"/>
        <v>9.1781448553999994</v>
      </c>
      <c r="W290" s="15">
        <f t="shared" si="24"/>
        <v>18.502886913239998</v>
      </c>
    </row>
    <row r="291" spans="1:23" ht="15">
      <c r="A291" s="19">
        <v>290</v>
      </c>
      <c r="B291" s="19" t="s">
        <v>332</v>
      </c>
      <c r="C291" s="7" t="s">
        <v>1421</v>
      </c>
      <c r="D291" s="5" t="s">
        <v>11</v>
      </c>
      <c r="E291" s="17" t="s">
        <v>793</v>
      </c>
      <c r="F291" s="17" t="s">
        <v>1019</v>
      </c>
      <c r="G291" s="2" t="s">
        <v>2</v>
      </c>
      <c r="H291" s="2" t="s">
        <v>331</v>
      </c>
      <c r="I291" s="15">
        <v>1077.7840825000001</v>
      </c>
      <c r="J291" s="13">
        <v>1147.0611539900001</v>
      </c>
      <c r="K291" s="12" t="s">
        <v>1428</v>
      </c>
      <c r="L291" s="12">
        <v>57.13</v>
      </c>
      <c r="M291" s="12" t="s">
        <v>1429</v>
      </c>
      <c r="N291" s="12" t="s">
        <v>1430</v>
      </c>
      <c r="O291" s="20">
        <v>27</v>
      </c>
      <c r="P291" s="12">
        <v>7.13</v>
      </c>
      <c r="Q291" s="15">
        <f t="shared" si="20"/>
        <v>28.685681649999999</v>
      </c>
      <c r="R291" s="15">
        <f t="shared" si="21"/>
        <v>28.685681649999999</v>
      </c>
      <c r="S291" s="15">
        <v>28.685681649999999</v>
      </c>
      <c r="T291" s="3">
        <v>35.35</v>
      </c>
      <c r="U291" s="15">
        <f t="shared" si="22"/>
        <v>20.063408989999999</v>
      </c>
      <c r="V291" s="15">
        <f t="shared" si="23"/>
        <v>6.6643183500000021</v>
      </c>
      <c r="W291" s="15">
        <f t="shared" si="24"/>
        <v>15.286591010000002</v>
      </c>
    </row>
    <row r="292" spans="1:23" ht="15">
      <c r="A292" s="19">
        <v>291</v>
      </c>
      <c r="B292" s="19" t="s">
        <v>333</v>
      </c>
      <c r="C292" s="7" t="s">
        <v>1421</v>
      </c>
      <c r="D292" s="5" t="s">
        <v>11</v>
      </c>
      <c r="E292" s="17" t="s">
        <v>695</v>
      </c>
      <c r="F292" s="17" t="s">
        <v>938</v>
      </c>
      <c r="G292" s="2" t="s">
        <v>2</v>
      </c>
      <c r="H292" s="2" t="s">
        <v>331</v>
      </c>
      <c r="I292" s="15">
        <v>1063.18590159</v>
      </c>
      <c r="J292" s="13">
        <v>1135.1954957099999</v>
      </c>
      <c r="K292" s="12" t="s">
        <v>1428</v>
      </c>
      <c r="L292" s="12">
        <v>57.13</v>
      </c>
      <c r="M292" s="12" t="s">
        <v>1429</v>
      </c>
      <c r="N292" s="12" t="s">
        <v>1430</v>
      </c>
      <c r="O292" s="20">
        <v>27</v>
      </c>
      <c r="P292" s="12">
        <v>7.13</v>
      </c>
      <c r="Q292" s="15">
        <f t="shared" si="20"/>
        <v>28.393718031799999</v>
      </c>
      <c r="R292" s="15">
        <f t="shared" si="21"/>
        <v>28.393718031799999</v>
      </c>
      <c r="S292" s="15">
        <v>28.393718031799999</v>
      </c>
      <c r="T292" s="3">
        <v>32.299999999999997</v>
      </c>
      <c r="U292" s="15">
        <f t="shared" si="22"/>
        <v>19.88823081908</v>
      </c>
      <c r="V292" s="15">
        <f t="shared" si="23"/>
        <v>3.9062819681999983</v>
      </c>
      <c r="W292" s="15">
        <f t="shared" si="24"/>
        <v>12.411769180919997</v>
      </c>
    </row>
    <row r="293" spans="1:23" ht="15">
      <c r="A293" s="19">
        <v>292</v>
      </c>
      <c r="B293" s="19" t="s">
        <v>334</v>
      </c>
      <c r="C293" s="7" t="s">
        <v>1421</v>
      </c>
      <c r="D293" s="5" t="s">
        <v>11</v>
      </c>
      <c r="E293" s="17" t="s">
        <v>1006</v>
      </c>
      <c r="F293" s="17" t="s">
        <v>875</v>
      </c>
      <c r="G293" s="2" t="s">
        <v>2</v>
      </c>
      <c r="H293" s="2" t="s">
        <v>62</v>
      </c>
      <c r="I293" s="15">
        <v>1118.66659402</v>
      </c>
      <c r="J293" s="13">
        <v>1189.1356802299999</v>
      </c>
      <c r="K293" s="12" t="s">
        <v>1428</v>
      </c>
      <c r="L293" s="12">
        <v>57.13</v>
      </c>
      <c r="M293" s="12" t="s">
        <v>1429</v>
      </c>
      <c r="N293" s="12" t="s">
        <v>1430</v>
      </c>
      <c r="O293" s="20">
        <v>27</v>
      </c>
      <c r="P293" s="12">
        <v>7.13</v>
      </c>
      <c r="Q293" s="15">
        <f t="shared" si="20"/>
        <v>29.503331880400001</v>
      </c>
      <c r="R293" s="15">
        <f t="shared" si="21"/>
        <v>29.503331880400001</v>
      </c>
      <c r="S293" s="15">
        <v>29.503331880400001</v>
      </c>
      <c r="T293" s="3">
        <v>35.96</v>
      </c>
      <c r="U293" s="15">
        <f t="shared" si="22"/>
        <v>20.553999128240001</v>
      </c>
      <c r="V293" s="15">
        <f t="shared" si="23"/>
        <v>6.4566681195999998</v>
      </c>
      <c r="W293" s="15">
        <f t="shared" si="24"/>
        <v>15.40600087176</v>
      </c>
    </row>
    <row r="294" spans="1:23" ht="15">
      <c r="A294" s="19">
        <v>293</v>
      </c>
      <c r="B294" s="19" t="s">
        <v>335</v>
      </c>
      <c r="C294" s="7" t="s">
        <v>1421</v>
      </c>
      <c r="D294" s="5" t="s">
        <v>11</v>
      </c>
      <c r="E294" s="17" t="s">
        <v>728</v>
      </c>
      <c r="F294" s="17" t="s">
        <v>938</v>
      </c>
      <c r="G294" s="2" t="s">
        <v>2</v>
      </c>
      <c r="H294" s="2" t="s">
        <v>62</v>
      </c>
      <c r="I294" s="15">
        <v>1063.1443037500001</v>
      </c>
      <c r="J294" s="13">
        <v>1132.8939448399999</v>
      </c>
      <c r="K294" s="12" t="s">
        <v>1428</v>
      </c>
      <c r="L294" s="12">
        <v>57.13</v>
      </c>
      <c r="M294" s="12" t="s">
        <v>1429</v>
      </c>
      <c r="N294" s="12" t="s">
        <v>1430</v>
      </c>
      <c r="O294" s="20">
        <v>27</v>
      </c>
      <c r="P294" s="12">
        <v>7.13</v>
      </c>
      <c r="Q294" s="15">
        <f t="shared" si="20"/>
        <v>28.392886075</v>
      </c>
      <c r="R294" s="15">
        <f t="shared" si="21"/>
        <v>28.392886075</v>
      </c>
      <c r="S294" s="15">
        <v>28.392886075</v>
      </c>
      <c r="T294" s="3">
        <v>35.049999999999997</v>
      </c>
      <c r="U294" s="15">
        <f t="shared" si="22"/>
        <v>19.887731645000002</v>
      </c>
      <c r="V294" s="15">
        <f t="shared" si="23"/>
        <v>6.6571139249999973</v>
      </c>
      <c r="W294" s="15">
        <f t="shared" si="24"/>
        <v>15.162268354999995</v>
      </c>
    </row>
    <row r="295" spans="1:23" ht="15">
      <c r="A295" s="19">
        <v>294</v>
      </c>
      <c r="B295" s="19" t="s">
        <v>336</v>
      </c>
      <c r="C295" s="7" t="s">
        <v>1421</v>
      </c>
      <c r="D295" s="5" t="s">
        <v>11</v>
      </c>
      <c r="E295" s="17" t="s">
        <v>1020</v>
      </c>
      <c r="F295" s="17" t="s">
        <v>1021</v>
      </c>
      <c r="G295" s="2" t="s">
        <v>2</v>
      </c>
      <c r="H295" s="2" t="s">
        <v>62</v>
      </c>
      <c r="I295" s="15">
        <v>948.22916106900004</v>
      </c>
      <c r="J295" s="13">
        <v>1021.52882067</v>
      </c>
      <c r="K295" s="12" t="s">
        <v>1428</v>
      </c>
      <c r="L295" s="12">
        <v>57.13</v>
      </c>
      <c r="M295" s="12" t="s">
        <v>1429</v>
      </c>
      <c r="N295" s="12" t="s">
        <v>1430</v>
      </c>
      <c r="O295" s="20">
        <v>27</v>
      </c>
      <c r="P295" s="12">
        <v>7.13</v>
      </c>
      <c r="Q295" s="15">
        <f t="shared" si="20"/>
        <v>26.094583221379999</v>
      </c>
      <c r="R295" s="15">
        <f t="shared" si="21"/>
        <v>26.094583221379999</v>
      </c>
      <c r="S295" s="15">
        <v>26.094583221379999</v>
      </c>
      <c r="T295" s="3">
        <v>32.299999999999997</v>
      </c>
      <c r="U295" s="15">
        <f t="shared" si="22"/>
        <v>18.508749932828</v>
      </c>
      <c r="V295" s="15">
        <f t="shared" si="23"/>
        <v>6.2054167786199983</v>
      </c>
      <c r="W295" s="15">
        <f t="shared" si="24"/>
        <v>13.791250067171998</v>
      </c>
    </row>
    <row r="296" spans="1:23" ht="15">
      <c r="A296" s="19">
        <v>295</v>
      </c>
      <c r="B296" s="19" t="s">
        <v>337</v>
      </c>
      <c r="C296" s="7" t="s">
        <v>1421</v>
      </c>
      <c r="D296" s="5" t="s">
        <v>11</v>
      </c>
      <c r="E296" s="17" t="s">
        <v>1022</v>
      </c>
      <c r="F296" s="17" t="s">
        <v>1023</v>
      </c>
      <c r="G296" s="2" t="s">
        <v>2</v>
      </c>
      <c r="H296" s="2" t="s">
        <v>62</v>
      </c>
      <c r="I296" s="15">
        <v>1016.88633407</v>
      </c>
      <c r="J296" s="13">
        <v>1092.71462716</v>
      </c>
      <c r="K296" s="12" t="s">
        <v>1428</v>
      </c>
      <c r="L296" s="12">
        <v>57.13</v>
      </c>
      <c r="M296" s="12" t="s">
        <v>1429</v>
      </c>
      <c r="N296" s="12" t="s">
        <v>1430</v>
      </c>
      <c r="O296" s="20">
        <v>27</v>
      </c>
      <c r="P296" s="12">
        <v>7.13</v>
      </c>
      <c r="Q296" s="15">
        <f t="shared" si="20"/>
        <v>27.467726681399999</v>
      </c>
      <c r="R296" s="15">
        <f t="shared" si="21"/>
        <v>27.467726681399999</v>
      </c>
      <c r="S296" s="15">
        <v>27.467726681399999</v>
      </c>
      <c r="T296" s="3">
        <v>44.8</v>
      </c>
      <c r="U296" s="15">
        <f t="shared" si="22"/>
        <v>19.332636008840002</v>
      </c>
      <c r="V296" s="15">
        <f t="shared" si="23"/>
        <v>17.332273318599999</v>
      </c>
      <c r="W296" s="15">
        <f t="shared" si="24"/>
        <v>25.467363991159996</v>
      </c>
    </row>
    <row r="297" spans="1:23" ht="15">
      <c r="A297" s="19">
        <v>296</v>
      </c>
      <c r="B297" s="19" t="s">
        <v>338</v>
      </c>
      <c r="C297" s="7" t="s">
        <v>1421</v>
      </c>
      <c r="D297" s="5" t="s">
        <v>11</v>
      </c>
      <c r="E297" s="17" t="s">
        <v>828</v>
      </c>
      <c r="F297" s="17" t="s">
        <v>1024</v>
      </c>
      <c r="G297" s="2" t="s">
        <v>2</v>
      </c>
      <c r="H297" s="2" t="s">
        <v>62</v>
      </c>
      <c r="I297" s="15">
        <v>333.44218879499999</v>
      </c>
      <c r="J297" s="13">
        <v>389.97442201299998</v>
      </c>
      <c r="K297" s="12" t="s">
        <v>1428</v>
      </c>
      <c r="L297" s="12">
        <v>57.13</v>
      </c>
      <c r="M297" s="12" t="s">
        <v>1429</v>
      </c>
      <c r="N297" s="12" t="s">
        <v>1430</v>
      </c>
      <c r="O297" s="20">
        <v>27</v>
      </c>
      <c r="P297" s="12">
        <v>7.13</v>
      </c>
      <c r="Q297" s="15">
        <f t="shared" si="20"/>
        <v>13.7988437759</v>
      </c>
      <c r="R297" s="15">
        <f t="shared" si="21"/>
        <v>13.7988437759</v>
      </c>
      <c r="S297" s="15">
        <v>13.7988437759</v>
      </c>
      <c r="T297" s="3">
        <v>19.809999999999999</v>
      </c>
      <c r="U297" s="15">
        <f t="shared" si="22"/>
        <v>11.131306265540001</v>
      </c>
      <c r="V297" s="15">
        <f t="shared" si="23"/>
        <v>6.0111562240999987</v>
      </c>
      <c r="W297" s="15">
        <f t="shared" si="24"/>
        <v>8.6786937344599977</v>
      </c>
    </row>
    <row r="298" spans="1:23" ht="15">
      <c r="A298" s="19">
        <v>297</v>
      </c>
      <c r="B298" s="19" t="s">
        <v>339</v>
      </c>
      <c r="C298" s="7" t="s">
        <v>1421</v>
      </c>
      <c r="D298" s="5" t="s">
        <v>11</v>
      </c>
      <c r="E298" s="17" t="s">
        <v>647</v>
      </c>
      <c r="F298" s="17" t="s">
        <v>918</v>
      </c>
      <c r="G298" s="2" t="s">
        <v>2</v>
      </c>
      <c r="H298" s="2" t="s">
        <v>62</v>
      </c>
      <c r="I298" s="15">
        <v>356.46519544900002</v>
      </c>
      <c r="J298" s="13">
        <v>417.91005959300003</v>
      </c>
      <c r="K298" s="12" t="s">
        <v>1428</v>
      </c>
      <c r="L298" s="12">
        <v>57.13</v>
      </c>
      <c r="M298" s="12" t="s">
        <v>1429</v>
      </c>
      <c r="N298" s="12" t="s">
        <v>1430</v>
      </c>
      <c r="O298" s="20">
        <v>27</v>
      </c>
      <c r="P298" s="12">
        <v>7.13</v>
      </c>
      <c r="Q298" s="15">
        <f t="shared" si="20"/>
        <v>14.259303908980002</v>
      </c>
      <c r="R298" s="15">
        <f t="shared" si="21"/>
        <v>14.259303908980002</v>
      </c>
      <c r="S298" s="15">
        <v>14.259303908980002</v>
      </c>
      <c r="T298" s="3">
        <v>19.2</v>
      </c>
      <c r="U298" s="15">
        <f t="shared" si="22"/>
        <v>11.407582345388001</v>
      </c>
      <c r="V298" s="15">
        <f t="shared" si="23"/>
        <v>4.9406960910199977</v>
      </c>
      <c r="W298" s="15">
        <f t="shared" si="24"/>
        <v>7.7924176546119988</v>
      </c>
    </row>
    <row r="299" spans="1:23" ht="15">
      <c r="A299" s="19">
        <v>298</v>
      </c>
      <c r="B299" s="19" t="s">
        <v>340</v>
      </c>
      <c r="C299" s="7" t="s">
        <v>1421</v>
      </c>
      <c r="D299" s="5" t="s">
        <v>11</v>
      </c>
      <c r="E299" s="17" t="s">
        <v>826</v>
      </c>
      <c r="F299" s="17" t="s">
        <v>824</v>
      </c>
      <c r="G299" s="2" t="s">
        <v>2</v>
      </c>
      <c r="H299" s="2" t="s">
        <v>62</v>
      </c>
      <c r="I299" s="15">
        <v>331.889949602</v>
      </c>
      <c r="J299" s="13">
        <v>382.159194856</v>
      </c>
      <c r="K299" s="12" t="s">
        <v>1428</v>
      </c>
      <c r="L299" s="12">
        <v>57.13</v>
      </c>
      <c r="M299" s="12" t="s">
        <v>1429</v>
      </c>
      <c r="N299" s="12" t="s">
        <v>1430</v>
      </c>
      <c r="O299" s="20">
        <v>27</v>
      </c>
      <c r="P299" s="12">
        <v>7.13</v>
      </c>
      <c r="Q299" s="15">
        <f t="shared" si="20"/>
        <v>13.767798992039999</v>
      </c>
      <c r="R299" s="15">
        <f t="shared" si="21"/>
        <v>13.767798992039999</v>
      </c>
      <c r="S299" s="15">
        <v>13.767798992039999</v>
      </c>
      <c r="T299" s="3">
        <v>18.89</v>
      </c>
      <c r="U299" s="15">
        <f t="shared" si="22"/>
        <v>11.112679395223999</v>
      </c>
      <c r="V299" s="15">
        <f t="shared" si="23"/>
        <v>5.1222010079600011</v>
      </c>
      <c r="W299" s="15">
        <f t="shared" si="24"/>
        <v>7.7773206047760013</v>
      </c>
    </row>
    <row r="300" spans="1:23" ht="15">
      <c r="A300" s="19">
        <v>299</v>
      </c>
      <c r="B300" s="19" t="s">
        <v>341</v>
      </c>
      <c r="C300" s="7" t="s">
        <v>1421</v>
      </c>
      <c r="D300" s="5" t="s">
        <v>11</v>
      </c>
      <c r="E300" s="17" t="s">
        <v>673</v>
      </c>
      <c r="F300" s="17" t="s">
        <v>1025</v>
      </c>
      <c r="G300" s="2" t="s">
        <v>2</v>
      </c>
      <c r="H300" s="2" t="s">
        <v>62</v>
      </c>
      <c r="I300" s="15">
        <v>364.04251786999998</v>
      </c>
      <c r="J300" s="13">
        <v>417.713001013</v>
      </c>
      <c r="K300" s="12" t="s">
        <v>1428</v>
      </c>
      <c r="L300" s="12">
        <v>57.13</v>
      </c>
      <c r="M300" s="12" t="s">
        <v>1429</v>
      </c>
      <c r="N300" s="12" t="s">
        <v>1430</v>
      </c>
      <c r="O300" s="20">
        <v>27</v>
      </c>
      <c r="P300" s="12">
        <v>7.13</v>
      </c>
      <c r="Q300" s="15">
        <f t="shared" si="20"/>
        <v>14.410850357399999</v>
      </c>
      <c r="R300" s="15">
        <f t="shared" si="21"/>
        <v>14.410850357399999</v>
      </c>
      <c r="S300" s="15">
        <v>14.410850357399999</v>
      </c>
      <c r="T300" s="3">
        <v>19.809999999999999</v>
      </c>
      <c r="U300" s="15">
        <f t="shared" si="22"/>
        <v>11.49851021444</v>
      </c>
      <c r="V300" s="15">
        <f t="shared" si="23"/>
        <v>5.3991496425999994</v>
      </c>
      <c r="W300" s="15">
        <f t="shared" si="24"/>
        <v>8.3114897855599992</v>
      </c>
    </row>
    <row r="301" spans="1:23" ht="15">
      <c r="A301" s="19">
        <v>300</v>
      </c>
      <c r="B301" s="19" t="s">
        <v>342</v>
      </c>
      <c r="C301" s="7" t="s">
        <v>1421</v>
      </c>
      <c r="D301" s="5" t="s">
        <v>11</v>
      </c>
      <c r="E301" s="17" t="s">
        <v>1026</v>
      </c>
      <c r="F301" s="17" t="s">
        <v>801</v>
      </c>
      <c r="G301" s="2" t="s">
        <v>2</v>
      </c>
      <c r="H301" s="2" t="s">
        <v>62</v>
      </c>
      <c r="I301" s="15">
        <v>456.36976418500001</v>
      </c>
      <c r="J301" s="13">
        <v>535.81173792100003</v>
      </c>
      <c r="K301" s="12" t="s">
        <v>1428</v>
      </c>
      <c r="L301" s="12">
        <v>57.13</v>
      </c>
      <c r="M301" s="12" t="s">
        <v>1429</v>
      </c>
      <c r="N301" s="12" t="s">
        <v>1430</v>
      </c>
      <c r="O301" s="20">
        <v>27</v>
      </c>
      <c r="P301" s="12">
        <v>7.13</v>
      </c>
      <c r="Q301" s="15">
        <f t="shared" si="20"/>
        <v>16.257395283699999</v>
      </c>
      <c r="R301" s="15">
        <f t="shared" si="21"/>
        <v>16.257395283699999</v>
      </c>
      <c r="S301" s="15">
        <v>16.257395283699999</v>
      </c>
      <c r="T301" s="3">
        <v>26.82</v>
      </c>
      <c r="U301" s="15">
        <f t="shared" si="22"/>
        <v>12.606437170220001</v>
      </c>
      <c r="V301" s="15">
        <f t="shared" si="23"/>
        <v>10.562604716300001</v>
      </c>
      <c r="W301" s="15">
        <f t="shared" si="24"/>
        <v>14.213562829779999</v>
      </c>
    </row>
    <row r="302" spans="1:23" ht="15">
      <c r="A302" s="19">
        <v>301</v>
      </c>
      <c r="B302" s="19" t="s">
        <v>343</v>
      </c>
      <c r="C302" s="7" t="s">
        <v>1421</v>
      </c>
      <c r="D302" s="5" t="s">
        <v>11</v>
      </c>
      <c r="E302" s="17" t="s">
        <v>842</v>
      </c>
      <c r="F302" s="17" t="s">
        <v>1027</v>
      </c>
      <c r="G302" s="2" t="s">
        <v>2</v>
      </c>
      <c r="H302" s="2" t="s">
        <v>62</v>
      </c>
      <c r="I302" s="15">
        <v>383.59936078499999</v>
      </c>
      <c r="J302" s="13">
        <v>457.93838136800002</v>
      </c>
      <c r="K302" s="12" t="s">
        <v>1428</v>
      </c>
      <c r="L302" s="12">
        <v>57.13</v>
      </c>
      <c r="M302" s="12" t="s">
        <v>1429</v>
      </c>
      <c r="N302" s="12" t="s">
        <v>1430</v>
      </c>
      <c r="O302" s="20">
        <v>27</v>
      </c>
      <c r="P302" s="12">
        <v>7.13</v>
      </c>
      <c r="Q302" s="15">
        <f t="shared" si="20"/>
        <v>14.801987215699999</v>
      </c>
      <c r="R302" s="15">
        <f t="shared" si="21"/>
        <v>14.801987215699999</v>
      </c>
      <c r="S302" s="15">
        <v>14.801987215699999</v>
      </c>
      <c r="T302" s="3">
        <v>23.16</v>
      </c>
      <c r="U302" s="15">
        <f t="shared" si="22"/>
        <v>11.73319232942</v>
      </c>
      <c r="V302" s="15">
        <f t="shared" si="23"/>
        <v>8.3580127843000014</v>
      </c>
      <c r="W302" s="15">
        <f t="shared" si="24"/>
        <v>11.426807670580001</v>
      </c>
    </row>
    <row r="303" spans="1:23" ht="15">
      <c r="A303" s="19">
        <v>302</v>
      </c>
      <c r="B303" s="19" t="s">
        <v>344</v>
      </c>
      <c r="C303" s="7" t="s">
        <v>1421</v>
      </c>
      <c r="D303" s="5" t="s">
        <v>11</v>
      </c>
      <c r="E303" s="17" t="s">
        <v>740</v>
      </c>
      <c r="F303" s="17" t="s">
        <v>1028</v>
      </c>
      <c r="G303" s="2" t="s">
        <v>2</v>
      </c>
      <c r="H303" s="2" t="s">
        <v>62</v>
      </c>
      <c r="I303" s="15">
        <v>360.59766355199997</v>
      </c>
      <c r="J303" s="13">
        <v>433.76048420199999</v>
      </c>
      <c r="K303" s="12" t="s">
        <v>1428</v>
      </c>
      <c r="L303" s="12">
        <v>57.13</v>
      </c>
      <c r="M303" s="12" t="s">
        <v>1429</v>
      </c>
      <c r="N303" s="12" t="s">
        <v>1430</v>
      </c>
      <c r="O303" s="20">
        <v>27</v>
      </c>
      <c r="P303" s="12">
        <v>7.13</v>
      </c>
      <c r="Q303" s="15">
        <f t="shared" si="20"/>
        <v>14.34195327104</v>
      </c>
      <c r="R303" s="15">
        <f t="shared" si="21"/>
        <v>14.34195327104</v>
      </c>
      <c r="S303" s="15">
        <v>14.34195327104</v>
      </c>
      <c r="T303" s="3">
        <v>21.33</v>
      </c>
      <c r="U303" s="15">
        <f t="shared" si="22"/>
        <v>11.457171962623999</v>
      </c>
      <c r="V303" s="15">
        <f t="shared" si="23"/>
        <v>6.9880467289599988</v>
      </c>
      <c r="W303" s="15">
        <f t="shared" si="24"/>
        <v>9.8728280373759993</v>
      </c>
    </row>
    <row r="304" spans="1:23" ht="15">
      <c r="A304" s="19">
        <v>303</v>
      </c>
      <c r="B304" s="19" t="s">
        <v>345</v>
      </c>
      <c r="C304" s="7" t="s">
        <v>1421</v>
      </c>
      <c r="D304" s="5" t="s">
        <v>5</v>
      </c>
      <c r="E304" s="17" t="s">
        <v>735</v>
      </c>
      <c r="F304" s="17" t="s">
        <v>1029</v>
      </c>
      <c r="G304" s="2" t="s">
        <v>2</v>
      </c>
      <c r="H304" s="2" t="s">
        <v>3</v>
      </c>
      <c r="I304" s="15">
        <v>386.57137726100001</v>
      </c>
      <c r="J304" s="13">
        <v>423.85360351499997</v>
      </c>
      <c r="K304" s="12" t="s">
        <v>1428</v>
      </c>
      <c r="L304" s="12">
        <v>57.13</v>
      </c>
      <c r="M304" s="12" t="s">
        <v>1429</v>
      </c>
      <c r="N304" s="12" t="s">
        <v>1430</v>
      </c>
      <c r="O304" s="20">
        <v>27</v>
      </c>
      <c r="P304" s="12">
        <v>7.13</v>
      </c>
      <c r="Q304" s="15">
        <f t="shared" si="20"/>
        <v>14.86142754522</v>
      </c>
      <c r="R304" s="15">
        <f t="shared" si="21"/>
        <v>14.86142754522</v>
      </c>
      <c r="S304" s="15">
        <v>14.86142754522</v>
      </c>
      <c r="T304" s="3">
        <v>16.149999999999999</v>
      </c>
      <c r="U304" s="15">
        <f t="shared" si="22"/>
        <v>11.768856527132</v>
      </c>
      <c r="V304" s="15">
        <f t="shared" si="23"/>
        <v>1.2885724547799988</v>
      </c>
      <c r="W304" s="15">
        <f t="shared" si="24"/>
        <v>4.3811434728679988</v>
      </c>
    </row>
    <row r="305" spans="1:23" ht="15">
      <c r="A305" s="19">
        <v>304</v>
      </c>
      <c r="B305" s="19" t="s">
        <v>346</v>
      </c>
      <c r="C305" s="7" t="s">
        <v>1421</v>
      </c>
      <c r="D305" s="5" t="s">
        <v>5</v>
      </c>
      <c r="E305" s="17" t="s">
        <v>1030</v>
      </c>
      <c r="F305" s="17" t="s">
        <v>1031</v>
      </c>
      <c r="G305" s="2" t="s">
        <v>2</v>
      </c>
      <c r="H305" s="2" t="s">
        <v>3</v>
      </c>
      <c r="I305" s="15">
        <v>717.60072704900006</v>
      </c>
      <c r="J305" s="13">
        <v>776.12484230999996</v>
      </c>
      <c r="K305" s="12" t="s">
        <v>1428</v>
      </c>
      <c r="L305" s="12">
        <v>57.13</v>
      </c>
      <c r="M305" s="12" t="s">
        <v>1429</v>
      </c>
      <c r="N305" s="12" t="s">
        <v>1430</v>
      </c>
      <c r="O305" s="20">
        <v>27</v>
      </c>
      <c r="P305" s="12">
        <v>7.13</v>
      </c>
      <c r="Q305" s="15">
        <f t="shared" si="20"/>
        <v>21.48201454098</v>
      </c>
      <c r="R305" s="15">
        <f t="shared" si="21"/>
        <v>21.48201454098</v>
      </c>
      <c r="S305" s="15">
        <v>21.48201454098</v>
      </c>
      <c r="T305" s="3">
        <v>24.38</v>
      </c>
      <c r="U305" s="15">
        <f t="shared" si="22"/>
        <v>15.741208724588002</v>
      </c>
      <c r="V305" s="15">
        <f t="shared" si="23"/>
        <v>2.8979854590199992</v>
      </c>
      <c r="W305" s="15">
        <f t="shared" si="24"/>
        <v>8.6387912754119967</v>
      </c>
    </row>
    <row r="306" spans="1:23" ht="15">
      <c r="A306" s="19">
        <v>305</v>
      </c>
      <c r="B306" s="19" t="s">
        <v>347</v>
      </c>
      <c r="C306" s="7" t="s">
        <v>1421</v>
      </c>
      <c r="D306" s="5" t="s">
        <v>5</v>
      </c>
      <c r="E306" s="17" t="s">
        <v>777</v>
      </c>
      <c r="F306" s="17" t="s">
        <v>1032</v>
      </c>
      <c r="G306" s="2" t="s">
        <v>2</v>
      </c>
      <c r="H306" s="2" t="s">
        <v>3</v>
      </c>
      <c r="I306" s="15">
        <v>1004.97549343</v>
      </c>
      <c r="J306" s="13">
        <v>1072.73681622</v>
      </c>
      <c r="K306" s="12" t="s">
        <v>1428</v>
      </c>
      <c r="L306" s="12">
        <v>57.13</v>
      </c>
      <c r="M306" s="12" t="s">
        <v>1429</v>
      </c>
      <c r="N306" s="12" t="s">
        <v>1430</v>
      </c>
      <c r="O306" s="20">
        <v>27</v>
      </c>
      <c r="P306" s="12">
        <v>7.13</v>
      </c>
      <c r="Q306" s="15">
        <f t="shared" si="20"/>
        <v>27.229509868600001</v>
      </c>
      <c r="R306" s="15">
        <f t="shared" si="21"/>
        <v>27.229509868600001</v>
      </c>
      <c r="S306" s="15">
        <v>27.229509868600001</v>
      </c>
      <c r="T306" s="3">
        <v>29.87</v>
      </c>
      <c r="U306" s="15">
        <f t="shared" si="22"/>
        <v>19.189705921160002</v>
      </c>
      <c r="V306" s="15">
        <f t="shared" si="23"/>
        <v>2.6404901314</v>
      </c>
      <c r="W306" s="15">
        <f t="shared" si="24"/>
        <v>10.680294078839999</v>
      </c>
    </row>
    <row r="307" spans="1:23" ht="15">
      <c r="A307" s="19">
        <v>306</v>
      </c>
      <c r="B307" s="19" t="s">
        <v>348</v>
      </c>
      <c r="C307" s="7" t="s">
        <v>1421</v>
      </c>
      <c r="D307" s="5" t="s">
        <v>5</v>
      </c>
      <c r="E307" s="17" t="s">
        <v>956</v>
      </c>
      <c r="F307" s="17" t="s">
        <v>1033</v>
      </c>
      <c r="G307" s="2" t="s">
        <v>2</v>
      </c>
      <c r="H307" s="2" t="s">
        <v>3</v>
      </c>
      <c r="I307" s="15">
        <v>2752.7233748899998</v>
      </c>
      <c r="J307" s="13">
        <v>2822.11130551</v>
      </c>
      <c r="K307" s="12" t="s">
        <v>1428</v>
      </c>
      <c r="L307" s="12">
        <v>57.13</v>
      </c>
      <c r="M307" s="12" t="s">
        <v>1429</v>
      </c>
      <c r="N307" s="12" t="s">
        <v>1430</v>
      </c>
      <c r="O307" s="20">
        <v>27</v>
      </c>
      <c r="P307" s="12">
        <v>7.13</v>
      </c>
      <c r="Q307" s="15">
        <f t="shared" si="20"/>
        <v>62.1844674978</v>
      </c>
      <c r="R307" s="15">
        <f t="shared" si="21"/>
        <v>62.1844674978</v>
      </c>
      <c r="S307" s="12">
        <v>57.13</v>
      </c>
      <c r="T307" s="3">
        <v>67.97</v>
      </c>
      <c r="U307" s="15">
        <f t="shared" si="22"/>
        <v>40.162680498680004</v>
      </c>
      <c r="V307" s="15">
        <f t="shared" si="23"/>
        <v>10.839999999999996</v>
      </c>
      <c r="W307" s="15">
        <f t="shared" si="24"/>
        <v>27.807319501319995</v>
      </c>
    </row>
    <row r="308" spans="1:23" ht="15">
      <c r="A308" s="19">
        <v>307</v>
      </c>
      <c r="B308" s="19" t="s">
        <v>349</v>
      </c>
      <c r="C308" s="7" t="s">
        <v>1421</v>
      </c>
      <c r="D308" s="5" t="s">
        <v>5</v>
      </c>
      <c r="E308" s="17" t="s">
        <v>1034</v>
      </c>
      <c r="F308" s="17" t="s">
        <v>1035</v>
      </c>
      <c r="G308" s="2" t="s">
        <v>2</v>
      </c>
      <c r="H308" s="2" t="s">
        <v>3</v>
      </c>
      <c r="I308" s="15">
        <v>2866.81683866</v>
      </c>
      <c r="J308" s="13">
        <v>2939.7702098200002</v>
      </c>
      <c r="K308" s="12" t="s">
        <v>1428</v>
      </c>
      <c r="L308" s="12">
        <v>57.13</v>
      </c>
      <c r="M308" s="12" t="s">
        <v>1429</v>
      </c>
      <c r="N308" s="12" t="s">
        <v>1430</v>
      </c>
      <c r="O308" s="20">
        <v>27</v>
      </c>
      <c r="P308" s="12">
        <v>7.13</v>
      </c>
      <c r="Q308" s="15">
        <f t="shared" si="20"/>
        <v>64.466336773199998</v>
      </c>
      <c r="R308" s="15">
        <f t="shared" si="21"/>
        <v>64.466336773199998</v>
      </c>
      <c r="S308" s="12">
        <v>57.13</v>
      </c>
      <c r="T308" s="3">
        <v>64.92</v>
      </c>
      <c r="U308" s="15">
        <f t="shared" si="22"/>
        <v>41.531802063920004</v>
      </c>
      <c r="V308" s="15">
        <f t="shared" si="23"/>
        <v>7.7899999999999991</v>
      </c>
      <c r="W308" s="15">
        <f t="shared" si="24"/>
        <v>23.388197936079997</v>
      </c>
    </row>
    <row r="309" spans="1:23" ht="15">
      <c r="A309" s="19">
        <v>308</v>
      </c>
      <c r="B309" s="19" t="s">
        <v>350</v>
      </c>
      <c r="C309" s="7" t="s">
        <v>1421</v>
      </c>
      <c r="D309" s="5" t="s">
        <v>5</v>
      </c>
      <c r="E309" s="17" t="s">
        <v>866</v>
      </c>
      <c r="F309" s="17" t="s">
        <v>952</v>
      </c>
      <c r="G309" s="2" t="s">
        <v>2</v>
      </c>
      <c r="H309" s="2" t="s">
        <v>3</v>
      </c>
      <c r="I309" s="15">
        <v>2786.2679456000001</v>
      </c>
      <c r="J309" s="13">
        <v>2862.8286954499999</v>
      </c>
      <c r="K309" s="12" t="s">
        <v>1428</v>
      </c>
      <c r="L309" s="12">
        <v>57.13</v>
      </c>
      <c r="M309" s="12" t="s">
        <v>1429</v>
      </c>
      <c r="N309" s="12" t="s">
        <v>1430</v>
      </c>
      <c r="O309" s="20">
        <v>27</v>
      </c>
      <c r="P309" s="12">
        <v>7.13</v>
      </c>
      <c r="Q309" s="15">
        <f t="shared" si="20"/>
        <v>62.855358912000007</v>
      </c>
      <c r="R309" s="15">
        <f t="shared" si="21"/>
        <v>62.855358912000007</v>
      </c>
      <c r="S309" s="12">
        <v>57.13</v>
      </c>
      <c r="T309" s="3">
        <v>67.36</v>
      </c>
      <c r="U309" s="15">
        <f t="shared" si="22"/>
        <v>40.565215347200002</v>
      </c>
      <c r="V309" s="15">
        <f t="shared" si="23"/>
        <v>10.229999999999997</v>
      </c>
      <c r="W309" s="15">
        <f t="shared" si="24"/>
        <v>26.794784652799997</v>
      </c>
    </row>
    <row r="310" spans="1:23" ht="15">
      <c r="A310" s="19">
        <v>309</v>
      </c>
      <c r="B310" s="19" t="s">
        <v>351</v>
      </c>
      <c r="C310" s="7" t="s">
        <v>1421</v>
      </c>
      <c r="D310" s="5" t="s">
        <v>5</v>
      </c>
      <c r="E310" s="17" t="s">
        <v>1036</v>
      </c>
      <c r="F310" s="17" t="s">
        <v>1037</v>
      </c>
      <c r="G310" s="2" t="s">
        <v>2</v>
      </c>
      <c r="H310" s="2" t="s">
        <v>3</v>
      </c>
      <c r="I310" s="15">
        <v>1666.6729558100001</v>
      </c>
      <c r="J310" s="13">
        <v>1744.05595537</v>
      </c>
      <c r="K310" s="12" t="s">
        <v>1428</v>
      </c>
      <c r="L310" s="12">
        <v>57.13</v>
      </c>
      <c r="M310" s="12" t="s">
        <v>1429</v>
      </c>
      <c r="N310" s="12" t="s">
        <v>1430</v>
      </c>
      <c r="O310" s="20">
        <v>27</v>
      </c>
      <c r="P310" s="12">
        <v>7.13</v>
      </c>
      <c r="Q310" s="15">
        <f t="shared" si="20"/>
        <v>40.463459116200006</v>
      </c>
      <c r="R310" s="15">
        <f t="shared" si="21"/>
        <v>40.463459116200006</v>
      </c>
      <c r="S310" s="15">
        <v>40.463459116200006</v>
      </c>
      <c r="T310" s="3">
        <v>49.07</v>
      </c>
      <c r="U310" s="15">
        <f t="shared" si="22"/>
        <v>27.130075469720001</v>
      </c>
      <c r="V310" s="15">
        <f t="shared" si="23"/>
        <v>8.6065408837999939</v>
      </c>
      <c r="W310" s="15">
        <f t="shared" si="24"/>
        <v>21.939924530279999</v>
      </c>
    </row>
    <row r="311" spans="1:23" ht="15">
      <c r="A311" s="19">
        <v>310</v>
      </c>
      <c r="B311" s="19" t="s">
        <v>352</v>
      </c>
      <c r="C311" s="7" t="s">
        <v>1421</v>
      </c>
      <c r="D311" s="5" t="s">
        <v>5</v>
      </c>
      <c r="E311" s="17" t="s">
        <v>740</v>
      </c>
      <c r="F311" s="17" t="s">
        <v>1038</v>
      </c>
      <c r="G311" s="2" t="s">
        <v>2</v>
      </c>
      <c r="H311" s="2" t="s">
        <v>101</v>
      </c>
      <c r="I311" s="15">
        <v>1602.33891879</v>
      </c>
      <c r="J311" s="13">
        <v>1664.1993071300001</v>
      </c>
      <c r="K311" s="12" t="s">
        <v>1428</v>
      </c>
      <c r="L311" s="12">
        <v>57.13</v>
      </c>
      <c r="M311" s="12" t="s">
        <v>1429</v>
      </c>
      <c r="N311" s="12" t="s">
        <v>1430</v>
      </c>
      <c r="O311" s="20">
        <v>27</v>
      </c>
      <c r="P311" s="12">
        <v>7.13</v>
      </c>
      <c r="Q311" s="15">
        <f t="shared" ref="Q311:Q374" si="25">I311*2%+P311</f>
        <v>39.176778375800005</v>
      </c>
      <c r="R311" s="15">
        <f t="shared" si="21"/>
        <v>39.176778375800005</v>
      </c>
      <c r="S311" s="15">
        <v>39.176778375800005</v>
      </c>
      <c r="T311" s="3">
        <v>42.36</v>
      </c>
      <c r="U311" s="15">
        <f t="shared" si="22"/>
        <v>26.35806702548</v>
      </c>
      <c r="V311" s="15">
        <f t="shared" si="23"/>
        <v>3.1832216241999944</v>
      </c>
      <c r="W311" s="15">
        <f t="shared" si="24"/>
        <v>16.001932974519999</v>
      </c>
    </row>
    <row r="312" spans="1:23" ht="15">
      <c r="A312" s="19">
        <v>311</v>
      </c>
      <c r="B312" s="19" t="s">
        <v>353</v>
      </c>
      <c r="C312" s="7" t="s">
        <v>1421</v>
      </c>
      <c r="D312" s="5" t="s">
        <v>5</v>
      </c>
      <c r="E312" s="17" t="s">
        <v>943</v>
      </c>
      <c r="F312" s="17" t="s">
        <v>1039</v>
      </c>
      <c r="G312" s="2" t="s">
        <v>2</v>
      </c>
      <c r="H312" s="2" t="s">
        <v>101</v>
      </c>
      <c r="I312" s="15">
        <v>1605.1500241700001</v>
      </c>
      <c r="J312" s="13">
        <v>1667.7867992700001</v>
      </c>
      <c r="K312" s="12" t="s">
        <v>1428</v>
      </c>
      <c r="L312" s="12">
        <v>57.13</v>
      </c>
      <c r="M312" s="12" t="s">
        <v>1429</v>
      </c>
      <c r="N312" s="12" t="s">
        <v>1430</v>
      </c>
      <c r="O312" s="20">
        <v>27</v>
      </c>
      <c r="P312" s="12">
        <v>7.13</v>
      </c>
      <c r="Q312" s="15">
        <f t="shared" si="25"/>
        <v>39.233000483400005</v>
      </c>
      <c r="R312" s="15">
        <f t="shared" si="21"/>
        <v>39.233000483400005</v>
      </c>
      <c r="S312" s="15">
        <v>39.233000483400005</v>
      </c>
      <c r="T312" s="3">
        <v>42.06</v>
      </c>
      <c r="U312" s="15">
        <f t="shared" si="22"/>
        <v>26.391800290039999</v>
      </c>
      <c r="V312" s="15">
        <f t="shared" si="23"/>
        <v>2.8269995165999973</v>
      </c>
      <c r="W312" s="15">
        <f t="shared" si="24"/>
        <v>15.668199709960003</v>
      </c>
    </row>
    <row r="313" spans="1:23" ht="15">
      <c r="A313" s="19">
        <v>312</v>
      </c>
      <c r="B313" s="19" t="s">
        <v>354</v>
      </c>
      <c r="C313" s="7" t="s">
        <v>1421</v>
      </c>
      <c r="D313" s="5" t="s">
        <v>5</v>
      </c>
      <c r="E313" s="17" t="s">
        <v>1040</v>
      </c>
      <c r="F313" s="17" t="s">
        <v>1041</v>
      </c>
      <c r="G313" s="2" t="s">
        <v>2</v>
      </c>
      <c r="H313" s="2" t="s">
        <v>355</v>
      </c>
      <c r="I313" s="15">
        <v>1522.6034579100001</v>
      </c>
      <c r="J313" s="13">
        <v>1594.1197476699999</v>
      </c>
      <c r="K313" s="12" t="s">
        <v>1428</v>
      </c>
      <c r="L313" s="12">
        <v>57.13</v>
      </c>
      <c r="M313" s="12" t="s">
        <v>1429</v>
      </c>
      <c r="N313" s="12" t="s">
        <v>1430</v>
      </c>
      <c r="O313" s="20">
        <v>27</v>
      </c>
      <c r="P313" s="12">
        <v>7.13</v>
      </c>
      <c r="Q313" s="15">
        <f t="shared" si="25"/>
        <v>37.582069158200007</v>
      </c>
      <c r="R313" s="15">
        <f t="shared" si="21"/>
        <v>37.582069158200007</v>
      </c>
      <c r="S313" s="15">
        <v>37.582069158200007</v>
      </c>
      <c r="T313" s="3">
        <v>43.58</v>
      </c>
      <c r="U313" s="15">
        <f t="shared" si="22"/>
        <v>25.401241494920001</v>
      </c>
      <c r="V313" s="15">
        <f t="shared" si="23"/>
        <v>5.9979308417999917</v>
      </c>
      <c r="W313" s="15">
        <f t="shared" si="24"/>
        <v>18.178758505079998</v>
      </c>
    </row>
    <row r="314" spans="1:23" ht="15">
      <c r="A314" s="19">
        <v>313</v>
      </c>
      <c r="B314" s="19" t="s">
        <v>356</v>
      </c>
      <c r="C314" s="7" t="s">
        <v>1421</v>
      </c>
      <c r="D314" s="5" t="s">
        <v>5</v>
      </c>
      <c r="E314" s="17" t="s">
        <v>1042</v>
      </c>
      <c r="F314" s="17" t="s">
        <v>892</v>
      </c>
      <c r="G314" s="2" t="s">
        <v>2</v>
      </c>
      <c r="H314" s="2" t="s">
        <v>355</v>
      </c>
      <c r="I314" s="15">
        <v>1532.08023951</v>
      </c>
      <c r="J314" s="13">
        <v>1604.57057786</v>
      </c>
      <c r="K314" s="12" t="s">
        <v>1428</v>
      </c>
      <c r="L314" s="12">
        <v>57.13</v>
      </c>
      <c r="M314" s="12" t="s">
        <v>1429</v>
      </c>
      <c r="N314" s="12" t="s">
        <v>1430</v>
      </c>
      <c r="O314" s="20">
        <v>27</v>
      </c>
      <c r="P314" s="12">
        <v>7.13</v>
      </c>
      <c r="Q314" s="15">
        <f t="shared" si="25"/>
        <v>37.771604790200001</v>
      </c>
      <c r="R314" s="15">
        <f t="shared" si="21"/>
        <v>37.771604790200001</v>
      </c>
      <c r="S314" s="15">
        <v>37.771604790200001</v>
      </c>
      <c r="T314" s="3">
        <v>44.5</v>
      </c>
      <c r="U314" s="15">
        <f t="shared" si="22"/>
        <v>25.514962874119998</v>
      </c>
      <c r="V314" s="15">
        <f t="shared" si="23"/>
        <v>6.7283952097999986</v>
      </c>
      <c r="W314" s="15">
        <f t="shared" si="24"/>
        <v>18.985037125880002</v>
      </c>
    </row>
    <row r="315" spans="1:23" ht="15">
      <c r="A315" s="19">
        <v>314</v>
      </c>
      <c r="B315" s="19" t="s">
        <v>357</v>
      </c>
      <c r="C315" s="7" t="s">
        <v>1421</v>
      </c>
      <c r="D315" s="5" t="s">
        <v>5</v>
      </c>
      <c r="E315" s="17" t="s">
        <v>1043</v>
      </c>
      <c r="F315" s="17" t="s">
        <v>1044</v>
      </c>
      <c r="G315" s="2" t="s">
        <v>2</v>
      </c>
      <c r="H315" s="2" t="s">
        <v>355</v>
      </c>
      <c r="I315" s="15">
        <v>1577.30008206</v>
      </c>
      <c r="J315" s="13">
        <v>1651.1801164399999</v>
      </c>
      <c r="K315" s="12" t="s">
        <v>1428</v>
      </c>
      <c r="L315" s="12">
        <v>57.13</v>
      </c>
      <c r="M315" s="12" t="s">
        <v>1429</v>
      </c>
      <c r="N315" s="12" t="s">
        <v>1430</v>
      </c>
      <c r="O315" s="20">
        <v>27</v>
      </c>
      <c r="P315" s="12">
        <v>7.13</v>
      </c>
      <c r="Q315" s="15">
        <f t="shared" si="25"/>
        <v>38.676001641200003</v>
      </c>
      <c r="R315" s="15">
        <f t="shared" si="21"/>
        <v>38.676001641200003</v>
      </c>
      <c r="S315" s="15">
        <v>38.676001641200003</v>
      </c>
      <c r="T315" s="3">
        <v>44.5</v>
      </c>
      <c r="U315" s="15">
        <f t="shared" si="22"/>
        <v>26.057600984720001</v>
      </c>
      <c r="V315" s="15">
        <f t="shared" si="23"/>
        <v>5.8239983587999973</v>
      </c>
      <c r="W315" s="15">
        <f t="shared" si="24"/>
        <v>18.442399015279999</v>
      </c>
    </row>
    <row r="316" spans="1:23" ht="15">
      <c r="A316" s="19">
        <v>315</v>
      </c>
      <c r="B316" s="19" t="s">
        <v>358</v>
      </c>
      <c r="C316" s="7" t="s">
        <v>1421</v>
      </c>
      <c r="D316" s="5" t="s">
        <v>5</v>
      </c>
      <c r="E316" s="17" t="s">
        <v>1045</v>
      </c>
      <c r="F316" s="17" t="s">
        <v>997</v>
      </c>
      <c r="G316" s="2" t="s">
        <v>2</v>
      </c>
      <c r="H316" s="2" t="s">
        <v>101</v>
      </c>
      <c r="I316" s="15">
        <v>1594.1552925599999</v>
      </c>
      <c r="J316" s="13">
        <v>1670.1315638399999</v>
      </c>
      <c r="K316" s="12" t="s">
        <v>1428</v>
      </c>
      <c r="L316" s="12">
        <v>57.13</v>
      </c>
      <c r="M316" s="12" t="s">
        <v>1429</v>
      </c>
      <c r="N316" s="12" t="s">
        <v>1430</v>
      </c>
      <c r="O316" s="20">
        <v>27</v>
      </c>
      <c r="P316" s="12">
        <v>7.13</v>
      </c>
      <c r="Q316" s="15">
        <f t="shared" si="25"/>
        <v>39.013105851200002</v>
      </c>
      <c r="R316" s="15">
        <f t="shared" si="21"/>
        <v>39.013105851200002</v>
      </c>
      <c r="S316" s="15">
        <v>39.013105851200002</v>
      </c>
      <c r="T316" s="3">
        <v>45.11</v>
      </c>
      <c r="U316" s="15">
        <f t="shared" si="22"/>
        <v>26.259863510719999</v>
      </c>
      <c r="V316" s="15">
        <f t="shared" si="23"/>
        <v>6.096894148799997</v>
      </c>
      <c r="W316" s="15">
        <f t="shared" si="24"/>
        <v>18.850136489280001</v>
      </c>
    </row>
    <row r="317" spans="1:23" ht="15">
      <c r="A317" s="19">
        <v>316</v>
      </c>
      <c r="B317" s="19" t="s">
        <v>359</v>
      </c>
      <c r="C317" s="7" t="s">
        <v>1421</v>
      </c>
      <c r="D317" s="5" t="s">
        <v>5</v>
      </c>
      <c r="E317" s="17" t="s">
        <v>1040</v>
      </c>
      <c r="F317" s="17" t="s">
        <v>863</v>
      </c>
      <c r="G317" s="2" t="s">
        <v>2</v>
      </c>
      <c r="H317" s="2" t="s">
        <v>101</v>
      </c>
      <c r="I317" s="15">
        <v>1510.92847164</v>
      </c>
      <c r="J317" s="13">
        <v>1582.5442799699999</v>
      </c>
      <c r="K317" s="12" t="s">
        <v>1428</v>
      </c>
      <c r="L317" s="12">
        <v>57.13</v>
      </c>
      <c r="M317" s="12" t="s">
        <v>1429</v>
      </c>
      <c r="N317" s="12" t="s">
        <v>1430</v>
      </c>
      <c r="O317" s="20">
        <v>27</v>
      </c>
      <c r="P317" s="12">
        <v>7.13</v>
      </c>
      <c r="Q317" s="15">
        <f t="shared" si="25"/>
        <v>37.348569432799998</v>
      </c>
      <c r="R317" s="15">
        <f t="shared" si="21"/>
        <v>37.348569432799998</v>
      </c>
      <c r="S317" s="15">
        <v>37.348569432799998</v>
      </c>
      <c r="T317" s="3">
        <v>43.28</v>
      </c>
      <c r="U317" s="15">
        <f t="shared" si="22"/>
        <v>25.26114165968</v>
      </c>
      <c r="V317" s="15">
        <f t="shared" si="23"/>
        <v>5.9314305672000032</v>
      </c>
      <c r="W317" s="15">
        <f t="shared" si="24"/>
        <v>18.018858340320001</v>
      </c>
    </row>
    <row r="318" spans="1:23" ht="15">
      <c r="A318" s="19">
        <v>317</v>
      </c>
      <c r="B318" s="19" t="s">
        <v>360</v>
      </c>
      <c r="C318" s="7" t="s">
        <v>1421</v>
      </c>
      <c r="D318" s="5" t="s">
        <v>5</v>
      </c>
      <c r="E318" s="17" t="s">
        <v>1046</v>
      </c>
      <c r="F318" s="17" t="s">
        <v>1047</v>
      </c>
      <c r="G318" s="2" t="s">
        <v>2</v>
      </c>
      <c r="H318" s="2" t="s">
        <v>3</v>
      </c>
      <c r="I318" s="15">
        <v>1383.09473828</v>
      </c>
      <c r="J318" s="13">
        <v>1457.55494254</v>
      </c>
      <c r="K318" s="12" t="s">
        <v>1428</v>
      </c>
      <c r="L318" s="12">
        <v>57.13</v>
      </c>
      <c r="M318" s="12" t="s">
        <v>1429</v>
      </c>
      <c r="N318" s="12" t="s">
        <v>1430</v>
      </c>
      <c r="O318" s="20">
        <v>27</v>
      </c>
      <c r="P318" s="12">
        <v>7.13</v>
      </c>
      <c r="Q318" s="15">
        <f t="shared" si="25"/>
        <v>34.791894765599999</v>
      </c>
      <c r="R318" s="15">
        <f t="shared" si="21"/>
        <v>34.791894765599999</v>
      </c>
      <c r="S318" s="15">
        <v>34.791894765599999</v>
      </c>
      <c r="T318" s="3">
        <v>43.28</v>
      </c>
      <c r="U318" s="15">
        <f t="shared" si="22"/>
        <v>23.727136859359998</v>
      </c>
      <c r="V318" s="15">
        <f t="shared" si="23"/>
        <v>8.4881052344000025</v>
      </c>
      <c r="W318" s="15">
        <f t="shared" si="24"/>
        <v>19.552863140640003</v>
      </c>
    </row>
    <row r="319" spans="1:23" ht="15">
      <c r="A319" s="19">
        <v>318</v>
      </c>
      <c r="B319" s="19" t="s">
        <v>361</v>
      </c>
      <c r="C319" s="7" t="s">
        <v>1421</v>
      </c>
      <c r="D319" s="5" t="s">
        <v>5</v>
      </c>
      <c r="E319" s="17" t="s">
        <v>914</v>
      </c>
      <c r="F319" s="17" t="s">
        <v>1048</v>
      </c>
      <c r="G319" s="2" t="s">
        <v>2</v>
      </c>
      <c r="H319" s="2" t="s">
        <v>3</v>
      </c>
      <c r="I319" s="15">
        <v>1324.2963181</v>
      </c>
      <c r="J319" s="13">
        <v>1380.57623238</v>
      </c>
      <c r="K319" s="12" t="s">
        <v>1428</v>
      </c>
      <c r="L319" s="12">
        <v>57.13</v>
      </c>
      <c r="M319" s="12" t="s">
        <v>1429</v>
      </c>
      <c r="N319" s="12" t="s">
        <v>1430</v>
      </c>
      <c r="O319" s="20">
        <v>27</v>
      </c>
      <c r="P319" s="12">
        <v>7.13</v>
      </c>
      <c r="Q319" s="15">
        <f t="shared" si="25"/>
        <v>33.615926362000003</v>
      </c>
      <c r="R319" s="15">
        <f t="shared" si="21"/>
        <v>33.615926362000003</v>
      </c>
      <c r="S319" s="15">
        <v>33.615926362000003</v>
      </c>
      <c r="T319" s="3">
        <v>37.49</v>
      </c>
      <c r="U319" s="15">
        <f t="shared" si="22"/>
        <v>23.021555817199999</v>
      </c>
      <c r="V319" s="15">
        <f t="shared" si="23"/>
        <v>3.8740736379999987</v>
      </c>
      <c r="W319" s="15">
        <f t="shared" si="24"/>
        <v>14.468444182800003</v>
      </c>
    </row>
    <row r="320" spans="1:23" ht="15">
      <c r="A320" s="19">
        <v>319</v>
      </c>
      <c r="B320" s="19" t="s">
        <v>362</v>
      </c>
      <c r="C320" s="7" t="s">
        <v>1421</v>
      </c>
      <c r="D320" s="5" t="s">
        <v>5</v>
      </c>
      <c r="E320" s="17" t="s">
        <v>665</v>
      </c>
      <c r="F320" s="17" t="s">
        <v>1049</v>
      </c>
      <c r="G320" s="2" t="s">
        <v>2</v>
      </c>
      <c r="H320" s="2" t="s">
        <v>3</v>
      </c>
      <c r="I320" s="15">
        <v>1310.3458704899999</v>
      </c>
      <c r="J320" s="13">
        <v>1365.6297085399999</v>
      </c>
      <c r="K320" s="12" t="s">
        <v>1428</v>
      </c>
      <c r="L320" s="12">
        <v>57.13</v>
      </c>
      <c r="M320" s="12" t="s">
        <v>1429</v>
      </c>
      <c r="N320" s="12" t="s">
        <v>1430</v>
      </c>
      <c r="O320" s="20">
        <v>27</v>
      </c>
      <c r="P320" s="12">
        <v>7.13</v>
      </c>
      <c r="Q320" s="15">
        <f t="shared" si="25"/>
        <v>33.336917409800002</v>
      </c>
      <c r="R320" s="15">
        <f t="shared" si="21"/>
        <v>33.336917409800002</v>
      </c>
      <c r="S320" s="15">
        <v>33.336917409800002</v>
      </c>
      <c r="T320" s="3">
        <v>43.28</v>
      </c>
      <c r="U320" s="15">
        <f t="shared" si="22"/>
        <v>22.854150445879998</v>
      </c>
      <c r="V320" s="15">
        <f t="shared" si="23"/>
        <v>9.9430825901999995</v>
      </c>
      <c r="W320" s="15">
        <f t="shared" si="24"/>
        <v>20.425849554120003</v>
      </c>
    </row>
    <row r="321" spans="1:23" ht="15">
      <c r="A321" s="19">
        <v>320</v>
      </c>
      <c r="B321" s="19" t="s">
        <v>363</v>
      </c>
      <c r="C321" s="7" t="s">
        <v>1421</v>
      </c>
      <c r="D321" s="5" t="s">
        <v>5</v>
      </c>
      <c r="E321" s="17" t="s">
        <v>649</v>
      </c>
      <c r="F321" s="17" t="s">
        <v>1050</v>
      </c>
      <c r="G321" s="2" t="s">
        <v>2</v>
      </c>
      <c r="H321" s="2" t="s">
        <v>3</v>
      </c>
      <c r="I321" s="15">
        <v>1290.9637525000001</v>
      </c>
      <c r="J321" s="13">
        <v>1349.5013174000001</v>
      </c>
      <c r="K321" s="12" t="s">
        <v>1428</v>
      </c>
      <c r="L321" s="12">
        <v>57.13</v>
      </c>
      <c r="M321" s="12" t="s">
        <v>1429</v>
      </c>
      <c r="N321" s="12" t="s">
        <v>1430</v>
      </c>
      <c r="O321" s="20">
        <v>27</v>
      </c>
      <c r="P321" s="12">
        <v>7.13</v>
      </c>
      <c r="Q321" s="15">
        <f t="shared" si="25"/>
        <v>32.949275050000004</v>
      </c>
      <c r="R321" s="15">
        <f t="shared" si="21"/>
        <v>32.949275050000004</v>
      </c>
      <c r="S321" s="15">
        <v>32.949275050000004</v>
      </c>
      <c r="T321" s="3">
        <v>33.22</v>
      </c>
      <c r="U321" s="15">
        <f t="shared" si="22"/>
        <v>22.621565029999999</v>
      </c>
      <c r="V321" s="15">
        <f t="shared" si="23"/>
        <v>0.27072494999999464</v>
      </c>
      <c r="W321" s="15">
        <f t="shared" si="24"/>
        <v>10.59843497</v>
      </c>
    </row>
    <row r="322" spans="1:23" ht="15">
      <c r="A322" s="19">
        <v>321</v>
      </c>
      <c r="B322" s="19" t="s">
        <v>364</v>
      </c>
      <c r="C322" s="7" t="s">
        <v>1421</v>
      </c>
      <c r="D322" s="5" t="s">
        <v>5</v>
      </c>
      <c r="E322" s="17" t="s">
        <v>700</v>
      </c>
      <c r="F322" s="17" t="s">
        <v>798</v>
      </c>
      <c r="G322" s="2" t="s">
        <v>2</v>
      </c>
      <c r="H322" s="2" t="s">
        <v>3</v>
      </c>
      <c r="I322" s="15">
        <v>1378.54286815</v>
      </c>
      <c r="J322" s="13">
        <v>1435.0926182000001</v>
      </c>
      <c r="K322" s="12" t="s">
        <v>1428</v>
      </c>
      <c r="L322" s="12">
        <v>57.13</v>
      </c>
      <c r="M322" s="12" t="s">
        <v>1429</v>
      </c>
      <c r="N322" s="12" t="s">
        <v>1430</v>
      </c>
      <c r="O322" s="20">
        <v>27</v>
      </c>
      <c r="P322" s="12">
        <v>7.13</v>
      </c>
      <c r="Q322" s="15">
        <f t="shared" si="25"/>
        <v>34.700857363000004</v>
      </c>
      <c r="R322" s="15">
        <f t="shared" si="21"/>
        <v>34.700857363000004</v>
      </c>
      <c r="S322" s="15">
        <v>34.700857363000004</v>
      </c>
      <c r="T322" s="3">
        <v>43.28</v>
      </c>
      <c r="U322" s="15">
        <f t="shared" si="22"/>
        <v>23.672514417799999</v>
      </c>
      <c r="V322" s="15">
        <f t="shared" si="23"/>
        <v>8.5791426369999968</v>
      </c>
      <c r="W322" s="15">
        <f t="shared" si="24"/>
        <v>19.607485582200002</v>
      </c>
    </row>
    <row r="323" spans="1:23" ht="15">
      <c r="A323" s="19">
        <v>322</v>
      </c>
      <c r="B323" s="19" t="s">
        <v>365</v>
      </c>
      <c r="C323" s="7" t="s">
        <v>1421</v>
      </c>
      <c r="D323" s="5" t="s">
        <v>5</v>
      </c>
      <c r="E323" s="17" t="s">
        <v>645</v>
      </c>
      <c r="F323" s="17" t="s">
        <v>1051</v>
      </c>
      <c r="G323" s="2" t="s">
        <v>2</v>
      </c>
      <c r="H323" s="2" t="s">
        <v>101</v>
      </c>
      <c r="I323" s="15">
        <v>1354.4424882400001</v>
      </c>
      <c r="J323" s="13">
        <v>1411.8391387700001</v>
      </c>
      <c r="K323" s="12" t="s">
        <v>1428</v>
      </c>
      <c r="L323" s="12">
        <v>57.13</v>
      </c>
      <c r="M323" s="12" t="s">
        <v>1429</v>
      </c>
      <c r="N323" s="12" t="s">
        <v>1430</v>
      </c>
      <c r="O323" s="20">
        <v>27</v>
      </c>
      <c r="P323" s="12">
        <v>7.13</v>
      </c>
      <c r="Q323" s="15">
        <f t="shared" si="25"/>
        <v>34.218849764800005</v>
      </c>
      <c r="R323" s="15">
        <f t="shared" ref="R323:R386" si="26">I323*2%+P323</f>
        <v>34.218849764800005</v>
      </c>
      <c r="S323" s="15">
        <v>34.218849764800005</v>
      </c>
      <c r="T323" s="3">
        <v>36.270000000000003</v>
      </c>
      <c r="U323" s="15">
        <f t="shared" ref="U323:U386" si="27">I323*0.012+P323</f>
        <v>23.383309858880001</v>
      </c>
      <c r="V323" s="15">
        <f t="shared" ref="V323:V386" si="28">T323-S323</f>
        <v>2.051150235199998</v>
      </c>
      <c r="W323" s="15">
        <f t="shared" ref="W323:W386" si="29">T323-U323</f>
        <v>12.886690141120003</v>
      </c>
    </row>
    <row r="324" spans="1:23" ht="15">
      <c r="A324" s="19">
        <v>323</v>
      </c>
      <c r="B324" s="19" t="s">
        <v>366</v>
      </c>
      <c r="C324" s="7" t="s">
        <v>1421</v>
      </c>
      <c r="D324" s="5" t="s">
        <v>5</v>
      </c>
      <c r="E324" s="17" t="s">
        <v>689</v>
      </c>
      <c r="F324" s="17" t="s">
        <v>1012</v>
      </c>
      <c r="G324" s="2" t="s">
        <v>2</v>
      </c>
      <c r="H324" s="2" t="s">
        <v>3</v>
      </c>
      <c r="I324" s="15">
        <v>295.719359564</v>
      </c>
      <c r="J324" s="13">
        <v>376.272156983</v>
      </c>
      <c r="K324" s="12" t="s">
        <v>1428</v>
      </c>
      <c r="L324" s="12">
        <v>57.13</v>
      </c>
      <c r="M324" s="12" t="s">
        <v>1429</v>
      </c>
      <c r="N324" s="12" t="s">
        <v>1430</v>
      </c>
      <c r="O324" s="20">
        <v>27</v>
      </c>
      <c r="P324" s="12">
        <v>7.13</v>
      </c>
      <c r="Q324" s="15">
        <f t="shared" si="25"/>
        <v>13.04438719128</v>
      </c>
      <c r="R324" s="15">
        <f t="shared" si="26"/>
        <v>13.04438719128</v>
      </c>
      <c r="S324" s="15">
        <v>13.04438719128</v>
      </c>
      <c r="T324" s="3">
        <v>21.64</v>
      </c>
      <c r="U324" s="15">
        <f t="shared" si="27"/>
        <v>10.678632314768</v>
      </c>
      <c r="V324" s="15">
        <f t="shared" si="28"/>
        <v>8.5956128087200003</v>
      </c>
      <c r="W324" s="15">
        <f t="shared" si="29"/>
        <v>10.961367685232</v>
      </c>
    </row>
    <row r="325" spans="1:23" ht="15">
      <c r="A325" s="19">
        <v>324</v>
      </c>
      <c r="B325" s="19" t="s">
        <v>367</v>
      </c>
      <c r="C325" s="7" t="s">
        <v>1421</v>
      </c>
      <c r="D325" s="5" t="s">
        <v>5</v>
      </c>
      <c r="E325" s="17" t="s">
        <v>689</v>
      </c>
      <c r="F325" s="17" t="s">
        <v>935</v>
      </c>
      <c r="G325" s="2" t="s">
        <v>2</v>
      </c>
      <c r="H325" s="2" t="s">
        <v>3</v>
      </c>
      <c r="I325" s="15">
        <v>342.45898614700002</v>
      </c>
      <c r="J325" s="13">
        <v>420.50902531399998</v>
      </c>
      <c r="K325" s="12" t="s">
        <v>1428</v>
      </c>
      <c r="L325" s="12">
        <v>57.13</v>
      </c>
      <c r="M325" s="12" t="s">
        <v>1429</v>
      </c>
      <c r="N325" s="12" t="s">
        <v>1430</v>
      </c>
      <c r="O325" s="20">
        <v>27</v>
      </c>
      <c r="P325" s="12">
        <v>7.13</v>
      </c>
      <c r="Q325" s="15">
        <f t="shared" si="25"/>
        <v>13.97917972294</v>
      </c>
      <c r="R325" s="15">
        <f t="shared" si="26"/>
        <v>13.97917972294</v>
      </c>
      <c r="S325" s="15">
        <v>13.97917972294</v>
      </c>
      <c r="T325" s="3">
        <v>24.68</v>
      </c>
      <c r="U325" s="15">
        <f t="shared" si="27"/>
        <v>11.239507833764002</v>
      </c>
      <c r="V325" s="15">
        <f t="shared" si="28"/>
        <v>10.70082027706</v>
      </c>
      <c r="W325" s="15">
        <f t="shared" si="29"/>
        <v>13.440492166235998</v>
      </c>
    </row>
    <row r="326" spans="1:23" ht="15">
      <c r="A326" s="19">
        <v>325</v>
      </c>
      <c r="B326" s="19" t="s">
        <v>368</v>
      </c>
      <c r="C326" s="7" t="s">
        <v>1421</v>
      </c>
      <c r="D326" s="5" t="s">
        <v>5</v>
      </c>
      <c r="E326" s="17" t="s">
        <v>1034</v>
      </c>
      <c r="F326" s="17" t="s">
        <v>1052</v>
      </c>
      <c r="G326" s="2" t="s">
        <v>2</v>
      </c>
      <c r="H326" s="2" t="s">
        <v>35</v>
      </c>
      <c r="I326" s="15">
        <v>2770.7218402600001</v>
      </c>
      <c r="J326" s="13">
        <v>2844.1746870699999</v>
      </c>
      <c r="K326" s="12" t="s">
        <v>1428</v>
      </c>
      <c r="L326" s="12">
        <v>57.13</v>
      </c>
      <c r="M326" s="12" t="s">
        <v>1429</v>
      </c>
      <c r="N326" s="12" t="s">
        <v>1430</v>
      </c>
      <c r="O326" s="20">
        <v>27</v>
      </c>
      <c r="P326" s="12">
        <v>7.13</v>
      </c>
      <c r="Q326" s="15">
        <f t="shared" si="25"/>
        <v>62.544436805200007</v>
      </c>
      <c r="R326" s="15">
        <f t="shared" si="26"/>
        <v>62.544436805200007</v>
      </c>
      <c r="S326" s="12">
        <v>57.13</v>
      </c>
      <c r="T326" s="3">
        <v>79.849999999999994</v>
      </c>
      <c r="U326" s="15">
        <f t="shared" si="27"/>
        <v>40.378662083120005</v>
      </c>
      <c r="V326" s="15">
        <f t="shared" si="28"/>
        <v>22.719999999999992</v>
      </c>
      <c r="W326" s="15">
        <f t="shared" si="29"/>
        <v>39.471337916879989</v>
      </c>
    </row>
    <row r="327" spans="1:23" ht="15">
      <c r="A327" s="19">
        <v>326</v>
      </c>
      <c r="B327" s="19" t="s">
        <v>369</v>
      </c>
      <c r="C327" s="7" t="s">
        <v>1421</v>
      </c>
      <c r="D327" s="5" t="s">
        <v>5</v>
      </c>
      <c r="E327" s="17" t="s">
        <v>1053</v>
      </c>
      <c r="F327" s="17" t="s">
        <v>1054</v>
      </c>
      <c r="G327" s="2" t="s">
        <v>2</v>
      </c>
      <c r="H327" s="2" t="s">
        <v>3</v>
      </c>
      <c r="I327" s="15">
        <v>1704.1653060199999</v>
      </c>
      <c r="J327" s="13">
        <v>1780.9125095100001</v>
      </c>
      <c r="K327" s="12" t="s">
        <v>1428</v>
      </c>
      <c r="L327" s="12">
        <v>57.13</v>
      </c>
      <c r="M327" s="12" t="s">
        <v>1429</v>
      </c>
      <c r="N327" s="12" t="s">
        <v>1430</v>
      </c>
      <c r="O327" s="20">
        <v>27</v>
      </c>
      <c r="P327" s="12">
        <v>7.13</v>
      </c>
      <c r="Q327" s="15">
        <f t="shared" si="25"/>
        <v>41.213306120399999</v>
      </c>
      <c r="R327" s="15">
        <f t="shared" si="26"/>
        <v>41.213306120399999</v>
      </c>
      <c r="S327" s="15">
        <v>41.213306120399999</v>
      </c>
      <c r="T327" s="3">
        <v>61.56</v>
      </c>
      <c r="U327" s="15">
        <f t="shared" si="27"/>
        <v>27.579983672239997</v>
      </c>
      <c r="V327" s="15">
        <f t="shared" si="28"/>
        <v>20.346693879600004</v>
      </c>
      <c r="W327" s="15">
        <f t="shared" si="29"/>
        <v>33.980016327760005</v>
      </c>
    </row>
    <row r="328" spans="1:23" ht="15">
      <c r="A328" s="19">
        <v>327</v>
      </c>
      <c r="B328" s="19" t="s">
        <v>370</v>
      </c>
      <c r="C328" s="7" t="s">
        <v>1421</v>
      </c>
      <c r="D328" s="5" t="s">
        <v>5</v>
      </c>
      <c r="E328" s="17" t="s">
        <v>1055</v>
      </c>
      <c r="F328" s="17" t="s">
        <v>1056</v>
      </c>
      <c r="G328" s="2" t="s">
        <v>2</v>
      </c>
      <c r="H328" s="2" t="s">
        <v>101</v>
      </c>
      <c r="I328" s="15">
        <v>1511.9270920500001</v>
      </c>
      <c r="J328" s="13">
        <v>1590.1027038699999</v>
      </c>
      <c r="K328" s="12" t="s">
        <v>1428</v>
      </c>
      <c r="L328" s="12">
        <v>57.13</v>
      </c>
      <c r="M328" s="12" t="s">
        <v>1429</v>
      </c>
      <c r="N328" s="12" t="s">
        <v>1430</v>
      </c>
      <c r="O328" s="20">
        <v>27</v>
      </c>
      <c r="P328" s="12">
        <v>7.13</v>
      </c>
      <c r="Q328" s="15">
        <f t="shared" si="25"/>
        <v>37.368541841000003</v>
      </c>
      <c r="R328" s="15">
        <f t="shared" si="26"/>
        <v>37.368541841000003</v>
      </c>
      <c r="S328" s="15">
        <v>37.368541841000003</v>
      </c>
      <c r="T328" s="3">
        <v>47.24</v>
      </c>
      <c r="U328" s="15">
        <f t="shared" si="27"/>
        <v>25.273125104599998</v>
      </c>
      <c r="V328" s="15">
        <f t="shared" si="28"/>
        <v>9.8714581589999995</v>
      </c>
      <c r="W328" s="15">
        <f t="shared" si="29"/>
        <v>21.966874895400004</v>
      </c>
    </row>
    <row r="329" spans="1:23" ht="15">
      <c r="A329" s="19">
        <v>328</v>
      </c>
      <c r="B329" s="19" t="s">
        <v>371</v>
      </c>
      <c r="C329" s="7" t="s">
        <v>1421</v>
      </c>
      <c r="D329" s="5" t="s">
        <v>5</v>
      </c>
      <c r="E329" s="17" t="s">
        <v>1057</v>
      </c>
      <c r="F329" s="17" t="s">
        <v>1058</v>
      </c>
      <c r="G329" s="2" t="s">
        <v>2</v>
      </c>
      <c r="H329" s="2" t="s">
        <v>3</v>
      </c>
      <c r="I329" s="15">
        <v>1370.15679439</v>
      </c>
      <c r="J329" s="13">
        <v>1437.3629982</v>
      </c>
      <c r="K329" s="12" t="s">
        <v>1428</v>
      </c>
      <c r="L329" s="12">
        <v>57.13</v>
      </c>
      <c r="M329" s="12" t="s">
        <v>1429</v>
      </c>
      <c r="N329" s="12" t="s">
        <v>1430</v>
      </c>
      <c r="O329" s="20">
        <v>27</v>
      </c>
      <c r="P329" s="12">
        <v>7.13</v>
      </c>
      <c r="Q329" s="15">
        <f t="shared" si="25"/>
        <v>34.5331358878</v>
      </c>
      <c r="R329" s="15">
        <f t="shared" si="26"/>
        <v>34.5331358878</v>
      </c>
      <c r="S329" s="15">
        <v>34.5331358878</v>
      </c>
      <c r="T329" s="3">
        <v>47.85</v>
      </c>
      <c r="U329" s="15">
        <f t="shared" si="27"/>
        <v>23.571881532679999</v>
      </c>
      <c r="V329" s="15">
        <f t="shared" si="28"/>
        <v>13.316864112200001</v>
      </c>
      <c r="W329" s="15">
        <f t="shared" si="29"/>
        <v>24.278118467320002</v>
      </c>
    </row>
    <row r="330" spans="1:23" ht="15">
      <c r="A330" s="19">
        <v>329</v>
      </c>
      <c r="B330" s="19" t="s">
        <v>372</v>
      </c>
      <c r="C330" s="7" t="s">
        <v>1421</v>
      </c>
      <c r="D330" s="5" t="s">
        <v>11</v>
      </c>
      <c r="E330" s="17" t="s">
        <v>881</v>
      </c>
      <c r="F330" s="17" t="s">
        <v>1059</v>
      </c>
      <c r="G330" s="2" t="s">
        <v>2</v>
      </c>
      <c r="H330" s="2" t="s">
        <v>373</v>
      </c>
      <c r="I330" s="15">
        <v>2746.8196372299999</v>
      </c>
      <c r="J330" s="13">
        <v>2818.3243930399999</v>
      </c>
      <c r="K330" s="12" t="s">
        <v>1428</v>
      </c>
      <c r="L330" s="12">
        <v>57.13</v>
      </c>
      <c r="M330" s="12" t="s">
        <v>1429</v>
      </c>
      <c r="N330" s="12" t="s">
        <v>1430</v>
      </c>
      <c r="O330" s="20">
        <v>27</v>
      </c>
      <c r="P330" s="12">
        <v>7.13</v>
      </c>
      <c r="Q330" s="15">
        <f t="shared" si="25"/>
        <v>62.066392744600002</v>
      </c>
      <c r="R330" s="15">
        <f t="shared" si="26"/>
        <v>62.066392744600002</v>
      </c>
      <c r="S330" s="12">
        <v>57.13</v>
      </c>
      <c r="T330" s="3">
        <v>69.790000000000006</v>
      </c>
      <c r="U330" s="15">
        <f t="shared" si="27"/>
        <v>40.091835646760003</v>
      </c>
      <c r="V330" s="15">
        <f t="shared" si="28"/>
        <v>12.660000000000004</v>
      </c>
      <c r="W330" s="15">
        <f t="shared" si="29"/>
        <v>29.698164353240003</v>
      </c>
    </row>
    <row r="331" spans="1:23" ht="15">
      <c r="A331" s="19">
        <v>330</v>
      </c>
      <c r="B331" s="19" t="s">
        <v>374</v>
      </c>
      <c r="C331" s="7" t="s">
        <v>1421</v>
      </c>
      <c r="D331" s="5" t="s">
        <v>11</v>
      </c>
      <c r="E331" s="17" t="s">
        <v>742</v>
      </c>
      <c r="F331" s="17" t="s">
        <v>910</v>
      </c>
      <c r="G331" s="2" t="s">
        <v>2</v>
      </c>
      <c r="H331" s="2" t="s">
        <v>208</v>
      </c>
      <c r="I331" s="15">
        <v>308.54141081400002</v>
      </c>
      <c r="J331" s="13">
        <v>335.89225080900002</v>
      </c>
      <c r="K331" s="12" t="s">
        <v>1428</v>
      </c>
      <c r="L331" s="12">
        <v>57.13</v>
      </c>
      <c r="M331" s="12" t="s">
        <v>1429</v>
      </c>
      <c r="N331" s="12" t="s">
        <v>1430</v>
      </c>
      <c r="O331" s="20">
        <v>27</v>
      </c>
      <c r="P331" s="12">
        <v>7.13</v>
      </c>
      <c r="Q331" s="15">
        <f t="shared" si="25"/>
        <v>13.300828216279999</v>
      </c>
      <c r="R331" s="15">
        <f t="shared" si="26"/>
        <v>13.300828216279999</v>
      </c>
      <c r="S331" s="15">
        <v>13.300828216279999</v>
      </c>
      <c r="T331" s="3">
        <v>16.760000000000002</v>
      </c>
      <c r="U331" s="15">
        <f t="shared" si="27"/>
        <v>10.832496929768</v>
      </c>
      <c r="V331" s="15">
        <f t="shared" si="28"/>
        <v>3.4591717837200022</v>
      </c>
      <c r="W331" s="15">
        <f t="shared" si="29"/>
        <v>5.9275030702320013</v>
      </c>
    </row>
    <row r="332" spans="1:23" ht="15">
      <c r="A332" s="19">
        <v>331</v>
      </c>
      <c r="B332" s="19" t="s">
        <v>375</v>
      </c>
      <c r="C332" s="7" t="s">
        <v>1421</v>
      </c>
      <c r="D332" s="5" t="s">
        <v>11</v>
      </c>
      <c r="E332" s="17" t="s">
        <v>641</v>
      </c>
      <c r="F332" s="17" t="s">
        <v>1060</v>
      </c>
      <c r="G332" s="2" t="s">
        <v>2</v>
      </c>
      <c r="H332" s="2" t="s">
        <v>208</v>
      </c>
      <c r="I332" s="15">
        <v>314.13437779899999</v>
      </c>
      <c r="J332" s="13">
        <v>341.77992111700001</v>
      </c>
      <c r="K332" s="12" t="s">
        <v>1428</v>
      </c>
      <c r="L332" s="12">
        <v>57.13</v>
      </c>
      <c r="M332" s="12" t="s">
        <v>1429</v>
      </c>
      <c r="N332" s="12" t="s">
        <v>1430</v>
      </c>
      <c r="O332" s="20">
        <v>27</v>
      </c>
      <c r="P332" s="12">
        <v>7.13</v>
      </c>
      <c r="Q332" s="15">
        <f t="shared" si="25"/>
        <v>13.41268755598</v>
      </c>
      <c r="R332" s="15">
        <f t="shared" si="26"/>
        <v>13.41268755598</v>
      </c>
      <c r="S332" s="15">
        <v>13.41268755598</v>
      </c>
      <c r="T332" s="3">
        <v>16.149999999999999</v>
      </c>
      <c r="U332" s="15">
        <f t="shared" si="27"/>
        <v>10.899612533588</v>
      </c>
      <c r="V332" s="15">
        <f t="shared" si="28"/>
        <v>2.7373124440199987</v>
      </c>
      <c r="W332" s="15">
        <f t="shared" si="29"/>
        <v>5.2503874664119987</v>
      </c>
    </row>
    <row r="333" spans="1:23" ht="15">
      <c r="A333" s="19">
        <v>332</v>
      </c>
      <c r="B333" s="19" t="s">
        <v>376</v>
      </c>
      <c r="C333" s="7" t="s">
        <v>1421</v>
      </c>
      <c r="D333" s="5" t="s">
        <v>11</v>
      </c>
      <c r="E333" s="17" t="s">
        <v>700</v>
      </c>
      <c r="F333" s="17" t="s">
        <v>1061</v>
      </c>
      <c r="G333" s="2" t="s">
        <v>2</v>
      </c>
      <c r="H333" s="2" t="s">
        <v>208</v>
      </c>
      <c r="I333" s="15">
        <v>297.82673236699998</v>
      </c>
      <c r="J333" s="13">
        <v>333.30987742000002</v>
      </c>
      <c r="K333" s="12" t="s">
        <v>1428</v>
      </c>
      <c r="L333" s="12">
        <v>57.13</v>
      </c>
      <c r="M333" s="12" t="s">
        <v>1429</v>
      </c>
      <c r="N333" s="12" t="s">
        <v>1430</v>
      </c>
      <c r="O333" s="20">
        <v>27</v>
      </c>
      <c r="P333" s="12">
        <v>7.13</v>
      </c>
      <c r="Q333" s="15">
        <f t="shared" si="25"/>
        <v>13.086534647339999</v>
      </c>
      <c r="R333" s="15">
        <f t="shared" si="26"/>
        <v>13.086534647339999</v>
      </c>
      <c r="S333" s="15">
        <v>13.086534647339999</v>
      </c>
      <c r="T333" s="3">
        <v>15.84</v>
      </c>
      <c r="U333" s="15">
        <f t="shared" si="27"/>
        <v>10.703920788404</v>
      </c>
      <c r="V333" s="15">
        <f t="shared" si="28"/>
        <v>2.753465352660001</v>
      </c>
      <c r="W333" s="15">
        <f t="shared" si="29"/>
        <v>5.1360792115959999</v>
      </c>
    </row>
    <row r="334" spans="1:23" ht="15">
      <c r="A334" s="19">
        <v>333</v>
      </c>
      <c r="B334" s="19" t="s">
        <v>377</v>
      </c>
      <c r="C334" s="7" t="s">
        <v>1421</v>
      </c>
      <c r="D334" s="5" t="s">
        <v>11</v>
      </c>
      <c r="E334" s="17" t="s">
        <v>751</v>
      </c>
      <c r="F334" s="17" t="s">
        <v>902</v>
      </c>
      <c r="G334" s="2" t="s">
        <v>2</v>
      </c>
      <c r="H334" s="2" t="s">
        <v>208</v>
      </c>
      <c r="I334" s="15">
        <v>312.59200418199998</v>
      </c>
      <c r="J334" s="13">
        <v>351.84016974799999</v>
      </c>
      <c r="K334" s="12" t="s">
        <v>1428</v>
      </c>
      <c r="L334" s="12">
        <v>57.13</v>
      </c>
      <c r="M334" s="12" t="s">
        <v>1429</v>
      </c>
      <c r="N334" s="12" t="s">
        <v>1430</v>
      </c>
      <c r="O334" s="20">
        <v>27</v>
      </c>
      <c r="P334" s="12">
        <v>7.13</v>
      </c>
      <c r="Q334" s="15">
        <f t="shared" si="25"/>
        <v>13.38184008364</v>
      </c>
      <c r="R334" s="15">
        <f t="shared" si="26"/>
        <v>13.38184008364</v>
      </c>
      <c r="S334" s="15">
        <v>13.38184008364</v>
      </c>
      <c r="T334" s="3">
        <v>16.149999999999999</v>
      </c>
      <c r="U334" s="15">
        <f t="shared" si="27"/>
        <v>10.881104050184</v>
      </c>
      <c r="V334" s="15">
        <f t="shared" si="28"/>
        <v>2.7681599163599984</v>
      </c>
      <c r="W334" s="15">
        <f t="shared" si="29"/>
        <v>5.2688959498159988</v>
      </c>
    </row>
    <row r="335" spans="1:23" ht="15">
      <c r="A335" s="19">
        <v>334</v>
      </c>
      <c r="B335" s="19" t="s">
        <v>378</v>
      </c>
      <c r="C335" s="7" t="s">
        <v>1421</v>
      </c>
      <c r="D335" s="5" t="s">
        <v>5</v>
      </c>
      <c r="E335" s="17" t="s">
        <v>675</v>
      </c>
      <c r="F335" s="17" t="s">
        <v>1062</v>
      </c>
      <c r="G335" s="2" t="s">
        <v>2</v>
      </c>
      <c r="H335" s="2" t="s">
        <v>3</v>
      </c>
      <c r="I335" s="15">
        <v>1346.58892406</v>
      </c>
      <c r="J335" s="13">
        <v>1404.7910396899999</v>
      </c>
      <c r="K335" s="12" t="s">
        <v>1428</v>
      </c>
      <c r="L335" s="12">
        <v>57.13</v>
      </c>
      <c r="M335" s="12" t="s">
        <v>1429</v>
      </c>
      <c r="N335" s="12" t="s">
        <v>1430</v>
      </c>
      <c r="O335" s="20">
        <v>27</v>
      </c>
      <c r="P335" s="12">
        <v>7.13</v>
      </c>
      <c r="Q335" s="15">
        <f t="shared" si="25"/>
        <v>34.061778481200001</v>
      </c>
      <c r="R335" s="15">
        <f t="shared" si="26"/>
        <v>34.061778481200001</v>
      </c>
      <c r="S335" s="15">
        <v>34.061778481200001</v>
      </c>
      <c r="T335" s="3">
        <v>42.06</v>
      </c>
      <c r="U335" s="15">
        <f t="shared" si="27"/>
        <v>23.28906708872</v>
      </c>
      <c r="V335" s="15">
        <f t="shared" si="28"/>
        <v>7.9982215188000012</v>
      </c>
      <c r="W335" s="15">
        <f t="shared" si="29"/>
        <v>18.770932911280003</v>
      </c>
    </row>
    <row r="336" spans="1:23" ht="15">
      <c r="A336" s="19">
        <v>335</v>
      </c>
      <c r="B336" s="19" t="s">
        <v>379</v>
      </c>
      <c r="C336" s="7" t="s">
        <v>1421</v>
      </c>
      <c r="D336" s="5" t="s">
        <v>5</v>
      </c>
      <c r="E336" s="17" t="s">
        <v>751</v>
      </c>
      <c r="F336" s="17" t="s">
        <v>824</v>
      </c>
      <c r="G336" s="2" t="s">
        <v>2</v>
      </c>
      <c r="H336" s="2" t="s">
        <v>3</v>
      </c>
      <c r="I336" s="15">
        <v>340.107166613</v>
      </c>
      <c r="J336" s="13">
        <v>380.96908769100003</v>
      </c>
      <c r="K336" s="12" t="s">
        <v>1428</v>
      </c>
      <c r="L336" s="12">
        <v>57.13</v>
      </c>
      <c r="M336" s="12" t="s">
        <v>1429</v>
      </c>
      <c r="N336" s="12" t="s">
        <v>1430</v>
      </c>
      <c r="O336" s="20">
        <v>27</v>
      </c>
      <c r="P336" s="12">
        <v>7.13</v>
      </c>
      <c r="Q336" s="15">
        <f t="shared" si="25"/>
        <v>13.932143332260001</v>
      </c>
      <c r="R336" s="15">
        <f t="shared" si="26"/>
        <v>13.932143332260001</v>
      </c>
      <c r="S336" s="15">
        <v>13.932143332260001</v>
      </c>
      <c r="T336" s="3">
        <v>21.03</v>
      </c>
      <c r="U336" s="15">
        <f t="shared" si="27"/>
        <v>11.211285999356001</v>
      </c>
      <c r="V336" s="15">
        <f t="shared" si="28"/>
        <v>7.0978566677400003</v>
      </c>
      <c r="W336" s="15">
        <f t="shared" si="29"/>
        <v>9.8187140006440004</v>
      </c>
    </row>
    <row r="337" spans="1:23" ht="15">
      <c r="A337" s="19">
        <v>336</v>
      </c>
      <c r="B337" s="19" t="s">
        <v>380</v>
      </c>
      <c r="C337" s="7" t="s">
        <v>1421</v>
      </c>
      <c r="D337" s="5" t="s">
        <v>5</v>
      </c>
      <c r="E337" s="17" t="s">
        <v>929</v>
      </c>
      <c r="F337" s="17" t="s">
        <v>843</v>
      </c>
      <c r="G337" s="2" t="s">
        <v>2</v>
      </c>
      <c r="H337" s="2" t="s">
        <v>3</v>
      </c>
      <c r="I337" s="15">
        <v>353.023762611</v>
      </c>
      <c r="J337" s="13">
        <v>395.79012702</v>
      </c>
      <c r="K337" s="12" t="s">
        <v>1428</v>
      </c>
      <c r="L337" s="12">
        <v>57.13</v>
      </c>
      <c r="M337" s="12" t="s">
        <v>1429</v>
      </c>
      <c r="N337" s="12" t="s">
        <v>1430</v>
      </c>
      <c r="O337" s="20">
        <v>27</v>
      </c>
      <c r="P337" s="12">
        <v>7.13</v>
      </c>
      <c r="Q337" s="15">
        <f t="shared" si="25"/>
        <v>14.190475252220001</v>
      </c>
      <c r="R337" s="15">
        <f t="shared" si="26"/>
        <v>14.190475252220001</v>
      </c>
      <c r="S337" s="15">
        <v>14.190475252220001</v>
      </c>
      <c r="T337" s="3">
        <v>21.33</v>
      </c>
      <c r="U337" s="15">
        <f t="shared" si="27"/>
        <v>11.366285151332001</v>
      </c>
      <c r="V337" s="15">
        <f t="shared" si="28"/>
        <v>7.1395247477799977</v>
      </c>
      <c r="W337" s="15">
        <f t="shared" si="29"/>
        <v>9.9637148486679976</v>
      </c>
    </row>
    <row r="338" spans="1:23" ht="15">
      <c r="A338" s="19">
        <v>337</v>
      </c>
      <c r="B338" s="19" t="s">
        <v>381</v>
      </c>
      <c r="C338" s="7" t="s">
        <v>1421</v>
      </c>
      <c r="D338" s="5" t="s">
        <v>5</v>
      </c>
      <c r="E338" s="17" t="s">
        <v>692</v>
      </c>
      <c r="F338" s="17" t="s">
        <v>813</v>
      </c>
      <c r="G338" s="2" t="s">
        <v>2</v>
      </c>
      <c r="H338" s="2" t="s">
        <v>3</v>
      </c>
      <c r="I338" s="15">
        <v>353.16695764399998</v>
      </c>
      <c r="J338" s="13">
        <v>392.19133694599998</v>
      </c>
      <c r="K338" s="12" t="s">
        <v>1428</v>
      </c>
      <c r="L338" s="12">
        <v>57.13</v>
      </c>
      <c r="M338" s="12" t="s">
        <v>1429</v>
      </c>
      <c r="N338" s="12" t="s">
        <v>1430</v>
      </c>
      <c r="O338" s="20">
        <v>27</v>
      </c>
      <c r="P338" s="12">
        <v>7.13</v>
      </c>
      <c r="Q338" s="15">
        <f t="shared" si="25"/>
        <v>14.19333915288</v>
      </c>
      <c r="R338" s="15">
        <f t="shared" si="26"/>
        <v>14.19333915288</v>
      </c>
      <c r="S338" s="15">
        <v>14.19333915288</v>
      </c>
      <c r="T338" s="3">
        <v>19.5</v>
      </c>
      <c r="U338" s="15">
        <f t="shared" si="27"/>
        <v>11.368003491728</v>
      </c>
      <c r="V338" s="15">
        <f t="shared" si="28"/>
        <v>5.3066608471199999</v>
      </c>
      <c r="W338" s="15">
        <f t="shared" si="29"/>
        <v>8.1319965082719996</v>
      </c>
    </row>
    <row r="339" spans="1:23" ht="15">
      <c r="A339" s="19">
        <v>338</v>
      </c>
      <c r="B339" s="19" t="s">
        <v>382</v>
      </c>
      <c r="C339" s="7" t="s">
        <v>1421</v>
      </c>
      <c r="D339" s="5" t="s">
        <v>5</v>
      </c>
      <c r="E339" s="17" t="s">
        <v>733</v>
      </c>
      <c r="F339" s="17" t="s">
        <v>1063</v>
      </c>
      <c r="G339" s="2" t="s">
        <v>2</v>
      </c>
      <c r="H339" s="2" t="s">
        <v>3</v>
      </c>
      <c r="I339" s="15">
        <v>368.81906703200002</v>
      </c>
      <c r="J339" s="13">
        <v>409.89367193200002</v>
      </c>
      <c r="K339" s="12" t="s">
        <v>1428</v>
      </c>
      <c r="L339" s="12">
        <v>57.13</v>
      </c>
      <c r="M339" s="12" t="s">
        <v>1429</v>
      </c>
      <c r="N339" s="12" t="s">
        <v>1430</v>
      </c>
      <c r="O339" s="20">
        <v>27</v>
      </c>
      <c r="P339" s="12">
        <v>7.13</v>
      </c>
      <c r="Q339" s="15">
        <f t="shared" si="25"/>
        <v>14.506381340640001</v>
      </c>
      <c r="R339" s="15">
        <f t="shared" si="26"/>
        <v>14.506381340640001</v>
      </c>
      <c r="S339" s="15">
        <v>14.506381340640001</v>
      </c>
      <c r="T339" s="3">
        <v>19.809999999999999</v>
      </c>
      <c r="U339" s="15">
        <f t="shared" si="27"/>
        <v>11.555828804383999</v>
      </c>
      <c r="V339" s="15">
        <f t="shared" si="28"/>
        <v>5.3036186593599979</v>
      </c>
      <c r="W339" s="15">
        <f t="shared" si="29"/>
        <v>8.2541711956159993</v>
      </c>
    </row>
    <row r="340" spans="1:23" ht="15">
      <c r="A340" s="19">
        <v>339</v>
      </c>
      <c r="B340" s="19" t="s">
        <v>383</v>
      </c>
      <c r="C340" s="7" t="s">
        <v>1421</v>
      </c>
      <c r="D340" s="5" t="s">
        <v>5</v>
      </c>
      <c r="E340" s="17" t="s">
        <v>692</v>
      </c>
      <c r="F340" s="17" t="s">
        <v>918</v>
      </c>
      <c r="G340" s="2" t="s">
        <v>2</v>
      </c>
      <c r="H340" s="2" t="s">
        <v>3</v>
      </c>
      <c r="I340" s="15">
        <v>372.55025434599997</v>
      </c>
      <c r="J340" s="13">
        <v>412.61558495600002</v>
      </c>
      <c r="K340" s="12" t="s">
        <v>1428</v>
      </c>
      <c r="L340" s="12">
        <v>57.13</v>
      </c>
      <c r="M340" s="12" t="s">
        <v>1429</v>
      </c>
      <c r="N340" s="12" t="s">
        <v>1430</v>
      </c>
      <c r="O340" s="20">
        <v>27</v>
      </c>
      <c r="P340" s="12">
        <v>7.13</v>
      </c>
      <c r="Q340" s="15">
        <f t="shared" si="25"/>
        <v>14.581005086919999</v>
      </c>
      <c r="R340" s="15">
        <f t="shared" si="26"/>
        <v>14.581005086919999</v>
      </c>
      <c r="S340" s="15">
        <v>14.581005086919999</v>
      </c>
      <c r="T340" s="3">
        <v>17.98</v>
      </c>
      <c r="U340" s="15">
        <f t="shared" si="27"/>
        <v>11.600603052152</v>
      </c>
      <c r="V340" s="15">
        <f t="shared" si="28"/>
        <v>3.398994913080001</v>
      </c>
      <c r="W340" s="15">
        <f t="shared" si="29"/>
        <v>6.3793969478480008</v>
      </c>
    </row>
    <row r="341" spans="1:23" ht="15">
      <c r="A341" s="19">
        <v>340</v>
      </c>
      <c r="B341" s="19" t="s">
        <v>384</v>
      </c>
      <c r="C341" s="7" t="s">
        <v>1421</v>
      </c>
      <c r="D341" s="5" t="s">
        <v>5</v>
      </c>
      <c r="E341" s="17" t="s">
        <v>751</v>
      </c>
      <c r="F341" s="17" t="s">
        <v>825</v>
      </c>
      <c r="G341" s="2" t="s">
        <v>2</v>
      </c>
      <c r="H341" s="2" t="s">
        <v>3</v>
      </c>
      <c r="I341" s="15">
        <v>384.65863299400002</v>
      </c>
      <c r="J341" s="13">
        <v>427.604676455</v>
      </c>
      <c r="K341" s="12" t="s">
        <v>1428</v>
      </c>
      <c r="L341" s="12">
        <v>57.13</v>
      </c>
      <c r="M341" s="12" t="s">
        <v>1429</v>
      </c>
      <c r="N341" s="12" t="s">
        <v>1430</v>
      </c>
      <c r="O341" s="20">
        <v>27</v>
      </c>
      <c r="P341" s="12">
        <v>7.13</v>
      </c>
      <c r="Q341" s="15">
        <f t="shared" si="25"/>
        <v>14.823172659880001</v>
      </c>
      <c r="R341" s="15">
        <f t="shared" si="26"/>
        <v>14.823172659880001</v>
      </c>
      <c r="S341" s="15">
        <v>14.823172659880001</v>
      </c>
      <c r="T341" s="3">
        <v>18.59</v>
      </c>
      <c r="U341" s="15">
        <f t="shared" si="27"/>
        <v>11.745903595928</v>
      </c>
      <c r="V341" s="15">
        <f t="shared" si="28"/>
        <v>3.766827340119999</v>
      </c>
      <c r="W341" s="15">
        <f t="shared" si="29"/>
        <v>6.8440964040719994</v>
      </c>
    </row>
    <row r="342" spans="1:23" ht="15">
      <c r="A342" s="19">
        <v>341</v>
      </c>
      <c r="B342" s="19" t="s">
        <v>385</v>
      </c>
      <c r="C342" s="7" t="s">
        <v>1421</v>
      </c>
      <c r="D342" s="5" t="s">
        <v>5</v>
      </c>
      <c r="E342" s="17" t="s">
        <v>751</v>
      </c>
      <c r="F342" s="17" t="s">
        <v>1064</v>
      </c>
      <c r="G342" s="2" t="s">
        <v>2</v>
      </c>
      <c r="H342" s="2" t="s">
        <v>3</v>
      </c>
      <c r="I342" s="15">
        <v>412.75278821000001</v>
      </c>
      <c r="J342" s="13">
        <v>456.766034784</v>
      </c>
      <c r="K342" s="12" t="s">
        <v>1428</v>
      </c>
      <c r="L342" s="12">
        <v>57.13</v>
      </c>
      <c r="M342" s="12" t="s">
        <v>1429</v>
      </c>
      <c r="N342" s="12" t="s">
        <v>1430</v>
      </c>
      <c r="O342" s="20">
        <v>27</v>
      </c>
      <c r="P342" s="12">
        <v>7.13</v>
      </c>
      <c r="Q342" s="15">
        <f t="shared" si="25"/>
        <v>15.385055764200001</v>
      </c>
      <c r="R342" s="15">
        <f t="shared" si="26"/>
        <v>15.385055764200001</v>
      </c>
      <c r="S342" s="15">
        <v>15.385055764200001</v>
      </c>
      <c r="T342" s="3">
        <v>20.11</v>
      </c>
      <c r="U342" s="15">
        <f t="shared" si="27"/>
        <v>12.083033458519999</v>
      </c>
      <c r="V342" s="15">
        <f t="shared" si="28"/>
        <v>4.7249442357999989</v>
      </c>
      <c r="W342" s="15">
        <f t="shared" si="29"/>
        <v>8.0269665414800002</v>
      </c>
    </row>
    <row r="343" spans="1:23" ht="15">
      <c r="A343" s="19">
        <v>342</v>
      </c>
      <c r="B343" s="19" t="s">
        <v>386</v>
      </c>
      <c r="C343" s="7" t="s">
        <v>1421</v>
      </c>
      <c r="D343" s="5" t="s">
        <v>5</v>
      </c>
      <c r="E343" s="17" t="s">
        <v>733</v>
      </c>
      <c r="F343" s="17" t="s">
        <v>1065</v>
      </c>
      <c r="G343" s="2" t="s">
        <v>2</v>
      </c>
      <c r="H343" s="2" t="s">
        <v>3</v>
      </c>
      <c r="I343" s="15">
        <v>419.20990048300001</v>
      </c>
      <c r="J343" s="13">
        <v>462.40521926899999</v>
      </c>
      <c r="K343" s="12" t="s">
        <v>1428</v>
      </c>
      <c r="L343" s="12">
        <v>57.13</v>
      </c>
      <c r="M343" s="12" t="s">
        <v>1429</v>
      </c>
      <c r="N343" s="12" t="s">
        <v>1430</v>
      </c>
      <c r="O343" s="20">
        <v>27</v>
      </c>
      <c r="P343" s="12">
        <v>7.13</v>
      </c>
      <c r="Q343" s="15">
        <f t="shared" si="25"/>
        <v>15.514198009659999</v>
      </c>
      <c r="R343" s="15">
        <f t="shared" si="26"/>
        <v>15.514198009659999</v>
      </c>
      <c r="S343" s="15">
        <v>15.514198009659999</v>
      </c>
      <c r="T343" s="3">
        <v>20.11</v>
      </c>
      <c r="U343" s="15">
        <f t="shared" si="27"/>
        <v>12.160518805796</v>
      </c>
      <c r="V343" s="15">
        <f t="shared" si="28"/>
        <v>4.59580199034</v>
      </c>
      <c r="W343" s="15">
        <f t="shared" si="29"/>
        <v>7.9494811942039991</v>
      </c>
    </row>
    <row r="344" spans="1:23" ht="15">
      <c r="A344" s="19">
        <v>343</v>
      </c>
      <c r="B344" s="19" t="s">
        <v>387</v>
      </c>
      <c r="C344" s="7" t="s">
        <v>1421</v>
      </c>
      <c r="D344" s="5" t="s">
        <v>5</v>
      </c>
      <c r="E344" s="17" t="s">
        <v>719</v>
      </c>
      <c r="F344" s="17" t="s">
        <v>1066</v>
      </c>
      <c r="G344" s="2" t="s">
        <v>2</v>
      </c>
      <c r="H344" s="2" t="s">
        <v>3</v>
      </c>
      <c r="I344" s="15">
        <v>488.10951474400002</v>
      </c>
      <c r="J344" s="13">
        <v>528.95368914899996</v>
      </c>
      <c r="K344" s="12" t="s">
        <v>1428</v>
      </c>
      <c r="L344" s="12">
        <v>57.13</v>
      </c>
      <c r="M344" s="12" t="s">
        <v>1429</v>
      </c>
      <c r="N344" s="12" t="s">
        <v>1430</v>
      </c>
      <c r="O344" s="20">
        <v>27</v>
      </c>
      <c r="P344" s="12">
        <v>7.13</v>
      </c>
      <c r="Q344" s="15">
        <f t="shared" si="25"/>
        <v>16.892190294879999</v>
      </c>
      <c r="R344" s="15">
        <f t="shared" si="26"/>
        <v>16.892190294879999</v>
      </c>
      <c r="S344" s="15">
        <v>16.892190294879999</v>
      </c>
      <c r="T344" s="3">
        <v>18.59</v>
      </c>
      <c r="U344" s="15">
        <f t="shared" si="27"/>
        <v>12.987314176928001</v>
      </c>
      <c r="V344" s="15">
        <f t="shared" si="28"/>
        <v>1.697809705120001</v>
      </c>
      <c r="W344" s="15">
        <f t="shared" si="29"/>
        <v>5.6026858230719991</v>
      </c>
    </row>
    <row r="345" spans="1:23" ht="15">
      <c r="A345" s="19">
        <v>344</v>
      </c>
      <c r="B345" s="19" t="s">
        <v>388</v>
      </c>
      <c r="C345" s="7" t="s">
        <v>1421</v>
      </c>
      <c r="D345" s="5" t="s">
        <v>5</v>
      </c>
      <c r="E345" s="17" t="s">
        <v>1067</v>
      </c>
      <c r="F345" s="17" t="s">
        <v>877</v>
      </c>
      <c r="G345" s="2" t="s">
        <v>2</v>
      </c>
      <c r="H345" s="2" t="s">
        <v>3</v>
      </c>
      <c r="I345" s="15">
        <v>303.26963434800001</v>
      </c>
      <c r="J345" s="13">
        <v>349.52445889299997</v>
      </c>
      <c r="K345" s="12" t="s">
        <v>1428</v>
      </c>
      <c r="L345" s="12">
        <v>57.13</v>
      </c>
      <c r="M345" s="12" t="s">
        <v>1429</v>
      </c>
      <c r="N345" s="12" t="s">
        <v>1430</v>
      </c>
      <c r="O345" s="20">
        <v>27</v>
      </c>
      <c r="P345" s="12">
        <v>7.13</v>
      </c>
      <c r="Q345" s="15">
        <f t="shared" si="25"/>
        <v>13.19539268696</v>
      </c>
      <c r="R345" s="15">
        <f t="shared" si="26"/>
        <v>13.19539268696</v>
      </c>
      <c r="S345" s="15">
        <v>13.19539268696</v>
      </c>
      <c r="T345" s="3">
        <v>18.59</v>
      </c>
      <c r="U345" s="15">
        <f t="shared" si="27"/>
        <v>10.769235612176001</v>
      </c>
      <c r="V345" s="15">
        <f t="shared" si="28"/>
        <v>5.3946073130399999</v>
      </c>
      <c r="W345" s="15">
        <f t="shared" si="29"/>
        <v>7.8207643878239992</v>
      </c>
    </row>
    <row r="346" spans="1:23" ht="15">
      <c r="A346" s="19">
        <v>345</v>
      </c>
      <c r="B346" s="19" t="s">
        <v>389</v>
      </c>
      <c r="C346" s="7" t="s">
        <v>1421</v>
      </c>
      <c r="D346" s="5" t="s">
        <v>5</v>
      </c>
      <c r="E346" s="17" t="s">
        <v>663</v>
      </c>
      <c r="F346" s="17" t="s">
        <v>815</v>
      </c>
      <c r="G346" s="2" t="s">
        <v>2</v>
      </c>
      <c r="H346" s="2" t="s">
        <v>3</v>
      </c>
      <c r="I346" s="15">
        <v>335.01570795200001</v>
      </c>
      <c r="J346" s="13">
        <v>387.08323342400001</v>
      </c>
      <c r="K346" s="12" t="s">
        <v>1428</v>
      </c>
      <c r="L346" s="12">
        <v>57.13</v>
      </c>
      <c r="M346" s="12" t="s">
        <v>1429</v>
      </c>
      <c r="N346" s="12" t="s">
        <v>1430</v>
      </c>
      <c r="O346" s="20">
        <v>27</v>
      </c>
      <c r="P346" s="12">
        <v>7.13</v>
      </c>
      <c r="Q346" s="15">
        <f t="shared" si="25"/>
        <v>13.83031415904</v>
      </c>
      <c r="R346" s="15">
        <f t="shared" si="26"/>
        <v>13.83031415904</v>
      </c>
      <c r="S346" s="15">
        <v>13.83031415904</v>
      </c>
      <c r="T346" s="3">
        <v>17.98</v>
      </c>
      <c r="U346" s="15">
        <f t="shared" si="27"/>
        <v>11.150188495424</v>
      </c>
      <c r="V346" s="15">
        <f t="shared" si="28"/>
        <v>4.1496858409600001</v>
      </c>
      <c r="W346" s="15">
        <f t="shared" si="29"/>
        <v>6.8298115045759999</v>
      </c>
    </row>
    <row r="347" spans="1:23" ht="15">
      <c r="A347" s="19">
        <v>346</v>
      </c>
      <c r="B347" s="19" t="s">
        <v>390</v>
      </c>
      <c r="C347" s="7" t="s">
        <v>1421</v>
      </c>
      <c r="D347" s="5" t="s">
        <v>5</v>
      </c>
      <c r="E347" s="17" t="s">
        <v>770</v>
      </c>
      <c r="F347" s="17" t="s">
        <v>917</v>
      </c>
      <c r="G347" s="2" t="s">
        <v>2</v>
      </c>
      <c r="H347" s="2" t="s">
        <v>35</v>
      </c>
      <c r="I347" s="15">
        <v>353.50749772099999</v>
      </c>
      <c r="J347" s="13">
        <v>408.25038796199999</v>
      </c>
      <c r="K347" s="12" t="s">
        <v>1428</v>
      </c>
      <c r="L347" s="12">
        <v>57.13</v>
      </c>
      <c r="M347" s="12" t="s">
        <v>1429</v>
      </c>
      <c r="N347" s="12" t="s">
        <v>1430</v>
      </c>
      <c r="O347" s="20">
        <v>27</v>
      </c>
      <c r="P347" s="12">
        <v>7.13</v>
      </c>
      <c r="Q347" s="15">
        <f t="shared" si="25"/>
        <v>14.200149954419999</v>
      </c>
      <c r="R347" s="15">
        <f t="shared" si="26"/>
        <v>14.200149954419999</v>
      </c>
      <c r="S347" s="15">
        <v>14.200149954419999</v>
      </c>
      <c r="T347" s="3">
        <v>23.46</v>
      </c>
      <c r="U347" s="15">
        <f t="shared" si="27"/>
        <v>11.372089972651999</v>
      </c>
      <c r="V347" s="15">
        <f t="shared" si="28"/>
        <v>9.2598500455800021</v>
      </c>
      <c r="W347" s="15">
        <f t="shared" si="29"/>
        <v>12.087910027348002</v>
      </c>
    </row>
    <row r="348" spans="1:23" ht="15">
      <c r="A348" s="19">
        <v>347</v>
      </c>
      <c r="B348" s="19" t="s">
        <v>391</v>
      </c>
      <c r="C348" s="7" t="s">
        <v>1421</v>
      </c>
      <c r="D348" s="5" t="s">
        <v>5</v>
      </c>
      <c r="E348" s="17" t="s">
        <v>665</v>
      </c>
      <c r="F348" s="17" t="s">
        <v>813</v>
      </c>
      <c r="G348" s="2" t="s">
        <v>2</v>
      </c>
      <c r="H348" s="2" t="s">
        <v>3</v>
      </c>
      <c r="I348" s="15">
        <v>346.67906578100002</v>
      </c>
      <c r="J348" s="13">
        <v>394.12692473099997</v>
      </c>
      <c r="K348" s="12" t="s">
        <v>1428</v>
      </c>
      <c r="L348" s="12">
        <v>57.13</v>
      </c>
      <c r="M348" s="12" t="s">
        <v>1429</v>
      </c>
      <c r="N348" s="12" t="s">
        <v>1430</v>
      </c>
      <c r="O348" s="20">
        <v>27</v>
      </c>
      <c r="P348" s="12">
        <v>7.13</v>
      </c>
      <c r="Q348" s="15">
        <f t="shared" si="25"/>
        <v>14.06358131562</v>
      </c>
      <c r="R348" s="15">
        <f t="shared" si="26"/>
        <v>14.06358131562</v>
      </c>
      <c r="S348" s="15">
        <v>14.06358131562</v>
      </c>
      <c r="T348" s="3">
        <v>18.89</v>
      </c>
      <c r="U348" s="15">
        <f t="shared" si="27"/>
        <v>11.290148789372001</v>
      </c>
      <c r="V348" s="15">
        <f t="shared" si="28"/>
        <v>4.8264186843800001</v>
      </c>
      <c r="W348" s="15">
        <f t="shared" si="29"/>
        <v>7.5998512106279996</v>
      </c>
    </row>
    <row r="349" spans="1:23" ht="15">
      <c r="A349" s="19">
        <v>348</v>
      </c>
      <c r="B349" s="19" t="s">
        <v>392</v>
      </c>
      <c r="C349" s="7" t="s">
        <v>1421</v>
      </c>
      <c r="D349" s="5" t="s">
        <v>5</v>
      </c>
      <c r="E349" s="17" t="s">
        <v>663</v>
      </c>
      <c r="F349" s="17" t="s">
        <v>917</v>
      </c>
      <c r="G349" s="2" t="s">
        <v>2</v>
      </c>
      <c r="H349" s="2" t="s">
        <v>3</v>
      </c>
      <c r="I349" s="15">
        <v>354.88504500200003</v>
      </c>
      <c r="J349" s="13">
        <v>407.323062483</v>
      </c>
      <c r="K349" s="12" t="s">
        <v>1428</v>
      </c>
      <c r="L349" s="12">
        <v>57.13</v>
      </c>
      <c r="M349" s="12" t="s">
        <v>1429</v>
      </c>
      <c r="N349" s="12" t="s">
        <v>1430</v>
      </c>
      <c r="O349" s="20">
        <v>27</v>
      </c>
      <c r="P349" s="12">
        <v>7.13</v>
      </c>
      <c r="Q349" s="15">
        <f t="shared" si="25"/>
        <v>14.22770090004</v>
      </c>
      <c r="R349" s="15">
        <f t="shared" si="26"/>
        <v>14.22770090004</v>
      </c>
      <c r="S349" s="15">
        <v>14.22770090004</v>
      </c>
      <c r="T349" s="3">
        <v>21.03</v>
      </c>
      <c r="U349" s="15">
        <f t="shared" si="27"/>
        <v>11.388620540024</v>
      </c>
      <c r="V349" s="15">
        <f t="shared" si="28"/>
        <v>6.8022990999600008</v>
      </c>
      <c r="W349" s="15">
        <f t="shared" si="29"/>
        <v>9.641379459976001</v>
      </c>
    </row>
    <row r="350" spans="1:23" ht="15">
      <c r="A350" s="19">
        <v>349</v>
      </c>
      <c r="B350" s="19" t="s">
        <v>393</v>
      </c>
      <c r="C350" s="7" t="s">
        <v>1421</v>
      </c>
      <c r="D350" s="5" t="s">
        <v>5</v>
      </c>
      <c r="E350" s="17" t="s">
        <v>1067</v>
      </c>
      <c r="F350" s="17" t="s">
        <v>936</v>
      </c>
      <c r="G350" s="2" t="s">
        <v>2</v>
      </c>
      <c r="H350" s="2" t="s">
        <v>3</v>
      </c>
      <c r="I350" s="15">
        <v>319.83818624499997</v>
      </c>
      <c r="J350" s="13">
        <v>366.97047567300001</v>
      </c>
      <c r="K350" s="12" t="s">
        <v>1428</v>
      </c>
      <c r="L350" s="12">
        <v>57.13</v>
      </c>
      <c r="M350" s="12" t="s">
        <v>1429</v>
      </c>
      <c r="N350" s="12" t="s">
        <v>1430</v>
      </c>
      <c r="O350" s="20">
        <v>27</v>
      </c>
      <c r="P350" s="12">
        <v>7.13</v>
      </c>
      <c r="Q350" s="15">
        <f t="shared" si="25"/>
        <v>13.5267637249</v>
      </c>
      <c r="R350" s="15">
        <f t="shared" si="26"/>
        <v>13.5267637249</v>
      </c>
      <c r="S350" s="15">
        <v>13.5267637249</v>
      </c>
      <c r="T350" s="3">
        <v>18.89</v>
      </c>
      <c r="U350" s="15">
        <f t="shared" si="27"/>
        <v>10.968058234939999</v>
      </c>
      <c r="V350" s="15">
        <f t="shared" si="28"/>
        <v>5.3632362751000002</v>
      </c>
      <c r="W350" s="15">
        <f t="shared" si="29"/>
        <v>7.9219417650600015</v>
      </c>
    </row>
    <row r="351" spans="1:23" ht="15">
      <c r="A351" s="19">
        <v>350</v>
      </c>
      <c r="B351" s="19" t="s">
        <v>394</v>
      </c>
      <c r="C351" s="7" t="s">
        <v>1421</v>
      </c>
      <c r="D351" s="5" t="s">
        <v>5</v>
      </c>
      <c r="E351" s="17" t="s">
        <v>659</v>
      </c>
      <c r="F351" s="17" t="s">
        <v>1024</v>
      </c>
      <c r="G351" s="2" t="s">
        <v>2</v>
      </c>
      <c r="H351" s="2" t="s">
        <v>3</v>
      </c>
      <c r="I351" s="15">
        <v>336.628642243</v>
      </c>
      <c r="J351" s="13">
        <v>388.32221833800003</v>
      </c>
      <c r="K351" s="12" t="s">
        <v>1428</v>
      </c>
      <c r="L351" s="12">
        <v>57.13</v>
      </c>
      <c r="M351" s="12" t="s">
        <v>1429</v>
      </c>
      <c r="N351" s="12" t="s">
        <v>1430</v>
      </c>
      <c r="O351" s="20">
        <v>27</v>
      </c>
      <c r="P351" s="12">
        <v>7.13</v>
      </c>
      <c r="Q351" s="15">
        <f t="shared" si="25"/>
        <v>13.862572844860001</v>
      </c>
      <c r="R351" s="15">
        <f t="shared" si="26"/>
        <v>13.862572844860001</v>
      </c>
      <c r="S351" s="15">
        <v>13.862572844860001</v>
      </c>
      <c r="T351" s="3">
        <v>20.420000000000002</v>
      </c>
      <c r="U351" s="15">
        <f t="shared" si="27"/>
        <v>11.169543706916</v>
      </c>
      <c r="V351" s="15">
        <f t="shared" si="28"/>
        <v>6.557427155140001</v>
      </c>
      <c r="W351" s="15">
        <f t="shared" si="29"/>
        <v>9.2504562930840013</v>
      </c>
    </row>
    <row r="352" spans="1:23" ht="15">
      <c r="A352" s="19">
        <v>351</v>
      </c>
      <c r="B352" s="19" t="s">
        <v>395</v>
      </c>
      <c r="C352" s="7" t="s">
        <v>1421</v>
      </c>
      <c r="D352" s="5" t="s">
        <v>5</v>
      </c>
      <c r="E352" s="17" t="s">
        <v>777</v>
      </c>
      <c r="F352" s="17" t="s">
        <v>1061</v>
      </c>
      <c r="G352" s="2" t="s">
        <v>2</v>
      </c>
      <c r="H352" s="2" t="s">
        <v>3</v>
      </c>
      <c r="I352" s="15">
        <v>272.10244201099999</v>
      </c>
      <c r="J352" s="13">
        <v>351.856289253</v>
      </c>
      <c r="K352" s="12" t="s">
        <v>1428</v>
      </c>
      <c r="L352" s="12">
        <v>57.13</v>
      </c>
      <c r="M352" s="12" t="s">
        <v>1429</v>
      </c>
      <c r="N352" s="12" t="s">
        <v>1430</v>
      </c>
      <c r="O352" s="20">
        <v>27</v>
      </c>
      <c r="P352" s="12">
        <v>7.13</v>
      </c>
      <c r="Q352" s="15">
        <f t="shared" si="25"/>
        <v>12.572048840219999</v>
      </c>
      <c r="R352" s="15">
        <f t="shared" si="26"/>
        <v>12.572048840219999</v>
      </c>
      <c r="S352" s="15">
        <v>12.572048840219999</v>
      </c>
      <c r="T352" s="3">
        <v>21.03</v>
      </c>
      <c r="U352" s="15">
        <f t="shared" si="27"/>
        <v>10.395229304132</v>
      </c>
      <c r="V352" s="15">
        <f t="shared" si="28"/>
        <v>8.4579511597800021</v>
      </c>
      <c r="W352" s="15">
        <f t="shared" si="29"/>
        <v>10.634770695868001</v>
      </c>
    </row>
    <row r="353" spans="1:23" ht="15">
      <c r="A353" s="19">
        <v>352</v>
      </c>
      <c r="B353" s="19" t="s">
        <v>396</v>
      </c>
      <c r="C353" s="7" t="s">
        <v>1421</v>
      </c>
      <c r="D353" s="5" t="s">
        <v>5</v>
      </c>
      <c r="E353" s="17" t="s">
        <v>1068</v>
      </c>
      <c r="F353" s="17" t="s">
        <v>1060</v>
      </c>
      <c r="G353" s="2" t="s">
        <v>2</v>
      </c>
      <c r="H353" s="2" t="s">
        <v>3</v>
      </c>
      <c r="I353" s="15">
        <v>281.129076016</v>
      </c>
      <c r="J353" s="13">
        <v>359.20663329400003</v>
      </c>
      <c r="K353" s="12" t="s">
        <v>1428</v>
      </c>
      <c r="L353" s="12">
        <v>57.13</v>
      </c>
      <c r="M353" s="12" t="s">
        <v>1429</v>
      </c>
      <c r="N353" s="12" t="s">
        <v>1430</v>
      </c>
      <c r="O353" s="20">
        <v>27</v>
      </c>
      <c r="P353" s="12">
        <v>7.13</v>
      </c>
      <c r="Q353" s="15">
        <f t="shared" si="25"/>
        <v>12.75258152032</v>
      </c>
      <c r="R353" s="15">
        <f t="shared" si="26"/>
        <v>12.75258152032</v>
      </c>
      <c r="S353" s="15">
        <v>12.75258152032</v>
      </c>
      <c r="T353" s="3">
        <v>23.77</v>
      </c>
      <c r="U353" s="15">
        <f t="shared" si="27"/>
        <v>10.503548912192</v>
      </c>
      <c r="V353" s="15">
        <f t="shared" si="28"/>
        <v>11.01741847968</v>
      </c>
      <c r="W353" s="15">
        <f t="shared" si="29"/>
        <v>13.266451087807999</v>
      </c>
    </row>
    <row r="354" spans="1:23" ht="15">
      <c r="A354" s="19">
        <v>353</v>
      </c>
      <c r="B354" s="19" t="s">
        <v>397</v>
      </c>
      <c r="C354" s="7" t="s">
        <v>1421</v>
      </c>
      <c r="D354" s="5" t="s">
        <v>5</v>
      </c>
      <c r="E354" s="17" t="s">
        <v>697</v>
      </c>
      <c r="F354" s="17" t="s">
        <v>916</v>
      </c>
      <c r="G354" s="2" t="s">
        <v>2</v>
      </c>
      <c r="H354" s="2" t="s">
        <v>3</v>
      </c>
      <c r="I354" s="15">
        <v>308.30399437400001</v>
      </c>
      <c r="J354" s="13">
        <v>381.76616908900002</v>
      </c>
      <c r="K354" s="12" t="s">
        <v>1428</v>
      </c>
      <c r="L354" s="12">
        <v>57.13</v>
      </c>
      <c r="M354" s="12" t="s">
        <v>1429</v>
      </c>
      <c r="N354" s="12" t="s">
        <v>1430</v>
      </c>
      <c r="O354" s="20">
        <v>27</v>
      </c>
      <c r="P354" s="12">
        <v>7.13</v>
      </c>
      <c r="Q354" s="15">
        <f t="shared" si="25"/>
        <v>13.296079887480001</v>
      </c>
      <c r="R354" s="15">
        <f t="shared" si="26"/>
        <v>13.296079887480001</v>
      </c>
      <c r="S354" s="15">
        <v>13.296079887480001</v>
      </c>
      <c r="T354" s="3">
        <v>22.55</v>
      </c>
      <c r="U354" s="15">
        <f t="shared" si="27"/>
        <v>10.829647932488001</v>
      </c>
      <c r="V354" s="15">
        <f t="shared" si="28"/>
        <v>9.2539201125199995</v>
      </c>
      <c r="W354" s="15">
        <f t="shared" si="29"/>
        <v>11.720352067512</v>
      </c>
    </row>
    <row r="355" spans="1:23" ht="15">
      <c r="A355" s="19">
        <v>354</v>
      </c>
      <c r="B355" s="19" t="s">
        <v>398</v>
      </c>
      <c r="C355" s="7" t="s">
        <v>1421</v>
      </c>
      <c r="D355" s="5" t="s">
        <v>5</v>
      </c>
      <c r="E355" s="17" t="s">
        <v>711</v>
      </c>
      <c r="F355" s="17" t="s">
        <v>1061</v>
      </c>
      <c r="G355" s="2" t="s">
        <v>2</v>
      </c>
      <c r="H355" s="2" t="s">
        <v>3</v>
      </c>
      <c r="I355" s="15">
        <v>277.97221877800001</v>
      </c>
      <c r="J355" s="13">
        <v>341.71408371799998</v>
      </c>
      <c r="K355" s="12" t="s">
        <v>1428</v>
      </c>
      <c r="L355" s="12">
        <v>57.13</v>
      </c>
      <c r="M355" s="12" t="s">
        <v>1429</v>
      </c>
      <c r="N355" s="12" t="s">
        <v>1430</v>
      </c>
      <c r="O355" s="20">
        <v>27</v>
      </c>
      <c r="P355" s="12">
        <v>7.13</v>
      </c>
      <c r="Q355" s="15">
        <f t="shared" si="25"/>
        <v>12.689444375560001</v>
      </c>
      <c r="R355" s="15">
        <f t="shared" si="26"/>
        <v>12.689444375560001</v>
      </c>
      <c r="S355" s="15">
        <v>12.689444375560001</v>
      </c>
      <c r="T355" s="3">
        <v>16.45</v>
      </c>
      <c r="U355" s="15">
        <f t="shared" si="27"/>
        <v>10.465666625336</v>
      </c>
      <c r="V355" s="15">
        <f t="shared" si="28"/>
        <v>3.7605556244399985</v>
      </c>
      <c r="W355" s="15">
        <f t="shared" si="29"/>
        <v>5.9843333746639988</v>
      </c>
    </row>
    <row r="356" spans="1:23" ht="15">
      <c r="A356" s="19">
        <v>355</v>
      </c>
      <c r="B356" s="19" t="s">
        <v>399</v>
      </c>
      <c r="C356" s="7" t="s">
        <v>1421</v>
      </c>
      <c r="D356" s="5" t="s">
        <v>5</v>
      </c>
      <c r="E356" s="17" t="s">
        <v>694</v>
      </c>
      <c r="F356" s="17" t="s">
        <v>883</v>
      </c>
      <c r="G356" s="2" t="s">
        <v>2</v>
      </c>
      <c r="H356" s="2" t="s">
        <v>3</v>
      </c>
      <c r="I356" s="15">
        <v>270.93840870100001</v>
      </c>
      <c r="J356" s="13">
        <v>337.48003368600001</v>
      </c>
      <c r="K356" s="12" t="s">
        <v>1428</v>
      </c>
      <c r="L356" s="12">
        <v>57.13</v>
      </c>
      <c r="M356" s="12" t="s">
        <v>1429</v>
      </c>
      <c r="N356" s="12" t="s">
        <v>1430</v>
      </c>
      <c r="O356" s="20">
        <v>27</v>
      </c>
      <c r="P356" s="12">
        <v>7.13</v>
      </c>
      <c r="Q356" s="15">
        <f t="shared" si="25"/>
        <v>12.548768174020001</v>
      </c>
      <c r="R356" s="15">
        <f t="shared" si="26"/>
        <v>12.548768174020001</v>
      </c>
      <c r="S356" s="15">
        <v>12.548768174020001</v>
      </c>
      <c r="T356" s="3">
        <v>17.98</v>
      </c>
      <c r="U356" s="15">
        <f t="shared" si="27"/>
        <v>10.381260904412001</v>
      </c>
      <c r="V356" s="15">
        <f t="shared" si="28"/>
        <v>5.4312318259799994</v>
      </c>
      <c r="W356" s="15">
        <f t="shared" si="29"/>
        <v>7.5987390955879999</v>
      </c>
    </row>
    <row r="357" spans="1:23" ht="15">
      <c r="A357" s="19">
        <v>356</v>
      </c>
      <c r="B357" s="19" t="s">
        <v>400</v>
      </c>
      <c r="C357" s="7" t="s">
        <v>1421</v>
      </c>
      <c r="D357" s="5" t="s">
        <v>5</v>
      </c>
      <c r="E357" s="17" t="s">
        <v>770</v>
      </c>
      <c r="F357" s="17" t="s">
        <v>917</v>
      </c>
      <c r="G357" s="2" t="s">
        <v>2</v>
      </c>
      <c r="H357" s="2" t="s">
        <v>35</v>
      </c>
      <c r="I357" s="15">
        <v>353.50749772099999</v>
      </c>
      <c r="J357" s="13">
        <v>408.25038796199999</v>
      </c>
      <c r="K357" s="12" t="s">
        <v>1428</v>
      </c>
      <c r="L357" s="12">
        <v>57.13</v>
      </c>
      <c r="M357" s="12" t="s">
        <v>1429</v>
      </c>
      <c r="N357" s="12" t="s">
        <v>1430</v>
      </c>
      <c r="O357" s="20">
        <v>27</v>
      </c>
      <c r="P357" s="12">
        <v>7.13</v>
      </c>
      <c r="Q357" s="15">
        <f t="shared" si="25"/>
        <v>14.200149954419999</v>
      </c>
      <c r="R357" s="15">
        <f t="shared" si="26"/>
        <v>14.200149954419999</v>
      </c>
      <c r="S357" s="15">
        <v>14.200149954419999</v>
      </c>
      <c r="T357" s="3">
        <v>22.86</v>
      </c>
      <c r="U357" s="15">
        <f t="shared" si="27"/>
        <v>11.372089972651999</v>
      </c>
      <c r="V357" s="15">
        <f t="shared" si="28"/>
        <v>8.6598500455800007</v>
      </c>
      <c r="W357" s="15">
        <f t="shared" si="29"/>
        <v>11.487910027348001</v>
      </c>
    </row>
    <row r="358" spans="1:23" ht="15">
      <c r="A358" s="19">
        <v>357</v>
      </c>
      <c r="B358" s="19" t="s">
        <v>401</v>
      </c>
      <c r="C358" s="7" t="s">
        <v>1421</v>
      </c>
      <c r="D358" s="5" t="s">
        <v>5</v>
      </c>
      <c r="E358" s="17" t="s">
        <v>752</v>
      </c>
      <c r="F358" s="17" t="s">
        <v>1069</v>
      </c>
      <c r="G358" s="2" t="s">
        <v>2</v>
      </c>
      <c r="H358" s="2" t="s">
        <v>35</v>
      </c>
      <c r="I358" s="15">
        <v>376.02263307499999</v>
      </c>
      <c r="J358" s="13">
        <v>438.59811316499997</v>
      </c>
      <c r="K358" s="12" t="s">
        <v>1428</v>
      </c>
      <c r="L358" s="12">
        <v>57.13</v>
      </c>
      <c r="M358" s="12" t="s">
        <v>1429</v>
      </c>
      <c r="N358" s="12" t="s">
        <v>1430</v>
      </c>
      <c r="O358" s="20">
        <v>27</v>
      </c>
      <c r="P358" s="12">
        <v>7.13</v>
      </c>
      <c r="Q358" s="15">
        <f t="shared" si="25"/>
        <v>14.650452661500001</v>
      </c>
      <c r="R358" s="15">
        <f t="shared" si="26"/>
        <v>14.650452661500001</v>
      </c>
      <c r="S358" s="15">
        <v>14.650452661500001</v>
      </c>
      <c r="T358" s="3">
        <v>22.55</v>
      </c>
      <c r="U358" s="15">
        <f t="shared" si="27"/>
        <v>11.642271596899999</v>
      </c>
      <c r="V358" s="15">
        <f t="shared" si="28"/>
        <v>7.8995473384999997</v>
      </c>
      <c r="W358" s="15">
        <f t="shared" si="29"/>
        <v>10.907728403100002</v>
      </c>
    </row>
    <row r="359" spans="1:23" ht="15">
      <c r="A359" s="19">
        <v>358</v>
      </c>
      <c r="B359" s="19" t="s">
        <v>402</v>
      </c>
      <c r="C359" s="7" t="s">
        <v>1421</v>
      </c>
      <c r="D359" s="5" t="s">
        <v>5</v>
      </c>
      <c r="E359" s="17" t="s">
        <v>694</v>
      </c>
      <c r="F359" s="17" t="s">
        <v>815</v>
      </c>
      <c r="G359" s="2" t="s">
        <v>2</v>
      </c>
      <c r="H359" s="2" t="s">
        <v>3</v>
      </c>
      <c r="I359" s="15">
        <v>325.48116740500001</v>
      </c>
      <c r="J359" s="13">
        <v>391.553049423</v>
      </c>
      <c r="K359" s="12" t="s">
        <v>1428</v>
      </c>
      <c r="L359" s="12">
        <v>57.13</v>
      </c>
      <c r="M359" s="12" t="s">
        <v>1429</v>
      </c>
      <c r="N359" s="12" t="s">
        <v>1430</v>
      </c>
      <c r="O359" s="20">
        <v>27</v>
      </c>
      <c r="P359" s="12">
        <v>7.13</v>
      </c>
      <c r="Q359" s="15">
        <f t="shared" si="25"/>
        <v>13.639623348099999</v>
      </c>
      <c r="R359" s="15">
        <f t="shared" si="26"/>
        <v>13.639623348099999</v>
      </c>
      <c r="S359" s="15">
        <v>13.639623348099999</v>
      </c>
      <c r="T359" s="3">
        <v>20.11</v>
      </c>
      <c r="U359" s="15">
        <f t="shared" si="27"/>
        <v>11.035774008860001</v>
      </c>
      <c r="V359" s="15">
        <f t="shared" si="28"/>
        <v>6.4703766519000006</v>
      </c>
      <c r="W359" s="15">
        <f t="shared" si="29"/>
        <v>9.0742259911399987</v>
      </c>
    </row>
    <row r="360" spans="1:23" ht="15">
      <c r="A360" s="19">
        <v>359</v>
      </c>
      <c r="B360" s="19" t="s">
        <v>403</v>
      </c>
      <c r="C360" s="5" t="s">
        <v>404</v>
      </c>
      <c r="D360" s="5" t="s">
        <v>221</v>
      </c>
      <c r="E360" s="17" t="s">
        <v>844</v>
      </c>
      <c r="F360" s="17" t="s">
        <v>1070</v>
      </c>
      <c r="G360" s="2" t="s">
        <v>2</v>
      </c>
      <c r="H360" s="2" t="s">
        <v>405</v>
      </c>
      <c r="I360" s="15">
        <v>247.03911803899999</v>
      </c>
      <c r="J360" s="13">
        <v>323.977837169</v>
      </c>
      <c r="K360" s="12" t="s">
        <v>1428</v>
      </c>
      <c r="L360" s="12">
        <v>57.13</v>
      </c>
      <c r="M360" s="12" t="s">
        <v>1429</v>
      </c>
      <c r="N360" s="12" t="s">
        <v>1430</v>
      </c>
      <c r="O360" s="20">
        <v>27</v>
      </c>
      <c r="P360" s="12">
        <v>7.13</v>
      </c>
      <c r="Q360" s="15">
        <f t="shared" si="25"/>
        <v>12.070782360780001</v>
      </c>
      <c r="R360" s="15">
        <f t="shared" si="26"/>
        <v>12.070782360780001</v>
      </c>
      <c r="S360" s="15">
        <v>12.070782360780001</v>
      </c>
      <c r="T360" s="3">
        <v>15.84</v>
      </c>
      <c r="U360" s="15">
        <f t="shared" si="27"/>
        <v>10.094469416468</v>
      </c>
      <c r="V360" s="15">
        <f t="shared" si="28"/>
        <v>3.769217639219999</v>
      </c>
      <c r="W360" s="15">
        <f t="shared" si="29"/>
        <v>5.7455305835320001</v>
      </c>
    </row>
    <row r="361" spans="1:23" ht="15">
      <c r="A361" s="19">
        <v>360</v>
      </c>
      <c r="B361" s="19" t="s">
        <v>406</v>
      </c>
      <c r="C361" s="5" t="s">
        <v>404</v>
      </c>
      <c r="D361" s="5" t="s">
        <v>11</v>
      </c>
      <c r="E361" s="17" t="s">
        <v>732</v>
      </c>
      <c r="F361" s="17" t="s">
        <v>1071</v>
      </c>
      <c r="G361" s="2" t="s">
        <v>2</v>
      </c>
      <c r="H361" s="2" t="s">
        <v>407</v>
      </c>
      <c r="I361" s="15">
        <v>262.19127705300002</v>
      </c>
      <c r="J361" s="13">
        <v>302.36726023900002</v>
      </c>
      <c r="K361" s="12" t="s">
        <v>1428</v>
      </c>
      <c r="L361" s="12">
        <v>57.13</v>
      </c>
      <c r="M361" s="12" t="s">
        <v>1429</v>
      </c>
      <c r="N361" s="12" t="s">
        <v>1430</v>
      </c>
      <c r="O361" s="20">
        <v>27</v>
      </c>
      <c r="P361" s="12">
        <v>7.13</v>
      </c>
      <c r="Q361" s="15">
        <f t="shared" si="25"/>
        <v>12.37382554106</v>
      </c>
      <c r="R361" s="15">
        <f t="shared" si="26"/>
        <v>12.37382554106</v>
      </c>
      <c r="S361" s="15">
        <v>12.37382554106</v>
      </c>
      <c r="T361" s="3">
        <v>12.49</v>
      </c>
      <c r="U361" s="15">
        <f t="shared" si="27"/>
        <v>10.276295324635999</v>
      </c>
      <c r="V361" s="15">
        <f t="shared" si="28"/>
        <v>0.11617445893999978</v>
      </c>
      <c r="W361" s="15">
        <f t="shared" si="29"/>
        <v>2.2137046753640011</v>
      </c>
    </row>
    <row r="362" spans="1:23" ht="15">
      <c r="A362" s="19">
        <v>361</v>
      </c>
      <c r="B362" s="19" t="s">
        <v>408</v>
      </c>
      <c r="C362" s="5" t="s">
        <v>404</v>
      </c>
      <c r="D362" s="5" t="s">
        <v>409</v>
      </c>
      <c r="E362" s="17" t="s">
        <v>641</v>
      </c>
      <c r="F362" s="17" t="s">
        <v>1072</v>
      </c>
      <c r="G362" s="2" t="s">
        <v>2</v>
      </c>
      <c r="H362" s="2" t="s">
        <v>410</v>
      </c>
      <c r="I362" s="15">
        <v>290.58533185300001</v>
      </c>
      <c r="J362" s="13">
        <v>315.47554193600001</v>
      </c>
      <c r="K362" s="12" t="s">
        <v>1428</v>
      </c>
      <c r="L362" s="12">
        <v>57.13</v>
      </c>
      <c r="M362" s="12" t="s">
        <v>1429</v>
      </c>
      <c r="N362" s="12" t="s">
        <v>1430</v>
      </c>
      <c r="O362" s="20">
        <v>27</v>
      </c>
      <c r="P362" s="12">
        <v>7.13</v>
      </c>
      <c r="Q362" s="15">
        <f t="shared" si="25"/>
        <v>12.941706637060001</v>
      </c>
      <c r="R362" s="15">
        <f t="shared" si="26"/>
        <v>12.941706637060001</v>
      </c>
      <c r="S362" s="15">
        <v>12.941706637060001</v>
      </c>
      <c r="T362" s="3">
        <v>14.93</v>
      </c>
      <c r="U362" s="15">
        <f t="shared" si="27"/>
        <v>10.617023982236001</v>
      </c>
      <c r="V362" s="15">
        <f t="shared" si="28"/>
        <v>1.9882933629399986</v>
      </c>
      <c r="W362" s="15">
        <f t="shared" si="29"/>
        <v>4.3129760177639991</v>
      </c>
    </row>
    <row r="363" spans="1:23" ht="15">
      <c r="A363" s="19">
        <v>362</v>
      </c>
      <c r="B363" s="19" t="s">
        <v>411</v>
      </c>
      <c r="C363" s="5" t="s">
        <v>404</v>
      </c>
      <c r="D363" s="5" t="s">
        <v>409</v>
      </c>
      <c r="E363" s="17" t="s">
        <v>719</v>
      </c>
      <c r="F363" s="17" t="s">
        <v>1073</v>
      </c>
      <c r="G363" s="2" t="s">
        <v>2</v>
      </c>
      <c r="H363" s="2" t="s">
        <v>412</v>
      </c>
      <c r="I363" s="15">
        <v>282.56774169900001</v>
      </c>
      <c r="J363" s="13">
        <v>309.81333299200003</v>
      </c>
      <c r="K363" s="12" t="s">
        <v>1428</v>
      </c>
      <c r="L363" s="12">
        <v>57.13</v>
      </c>
      <c r="M363" s="12" t="s">
        <v>1429</v>
      </c>
      <c r="N363" s="12" t="s">
        <v>1430</v>
      </c>
      <c r="O363" s="20">
        <v>27</v>
      </c>
      <c r="P363" s="12">
        <v>7.13</v>
      </c>
      <c r="Q363" s="15">
        <f t="shared" si="25"/>
        <v>12.78135483398</v>
      </c>
      <c r="R363" s="15">
        <f t="shared" si="26"/>
        <v>12.78135483398</v>
      </c>
      <c r="S363" s="15">
        <v>12.78135483398</v>
      </c>
      <c r="T363" s="3">
        <v>12.19</v>
      </c>
      <c r="U363" s="15">
        <f t="shared" si="27"/>
        <v>10.520812900388</v>
      </c>
      <c r="V363" s="15" t="s">
        <v>1431</v>
      </c>
      <c r="W363" s="15">
        <f t="shared" si="29"/>
        <v>1.6691870996119995</v>
      </c>
    </row>
    <row r="364" spans="1:23" ht="15">
      <c r="A364" s="19">
        <v>363</v>
      </c>
      <c r="B364" s="19" t="s">
        <v>413</v>
      </c>
      <c r="C364" s="5" t="s">
        <v>404</v>
      </c>
      <c r="D364" s="5" t="s">
        <v>11</v>
      </c>
      <c r="E364" s="17" t="s">
        <v>691</v>
      </c>
      <c r="F364" s="17" t="s">
        <v>1073</v>
      </c>
      <c r="G364" s="2" t="s">
        <v>2</v>
      </c>
      <c r="H364" s="2" t="s">
        <v>414</v>
      </c>
      <c r="I364" s="15">
        <v>279.82393738399998</v>
      </c>
      <c r="J364" s="13">
        <v>310.11829740000002</v>
      </c>
      <c r="K364" s="12" t="s">
        <v>1428</v>
      </c>
      <c r="L364" s="12">
        <v>57.13</v>
      </c>
      <c r="M364" s="12" t="s">
        <v>1429</v>
      </c>
      <c r="N364" s="12" t="s">
        <v>1430</v>
      </c>
      <c r="O364" s="20">
        <v>27</v>
      </c>
      <c r="P364" s="12">
        <v>7.13</v>
      </c>
      <c r="Q364" s="15">
        <f t="shared" si="25"/>
        <v>12.72647874768</v>
      </c>
      <c r="R364" s="15">
        <f t="shared" si="26"/>
        <v>12.72647874768</v>
      </c>
      <c r="S364" s="15">
        <v>12.72647874768</v>
      </c>
      <c r="T364" s="3">
        <v>12.49</v>
      </c>
      <c r="U364" s="15">
        <f t="shared" si="27"/>
        <v>10.487887248608001</v>
      </c>
      <c r="V364" s="15" t="s">
        <v>1431</v>
      </c>
      <c r="W364" s="15">
        <f t="shared" si="29"/>
        <v>2.0021127513919996</v>
      </c>
    </row>
    <row r="365" spans="1:23" ht="15">
      <c r="A365" s="19">
        <v>364</v>
      </c>
      <c r="B365" s="19" t="s">
        <v>415</v>
      </c>
      <c r="C365" s="7" t="s">
        <v>1423</v>
      </c>
      <c r="D365" s="5" t="s">
        <v>1</v>
      </c>
      <c r="E365" s="17" t="s">
        <v>1074</v>
      </c>
      <c r="F365" s="17" t="s">
        <v>1075</v>
      </c>
      <c r="G365" s="2" t="s">
        <v>2</v>
      </c>
      <c r="H365" s="2" t="s">
        <v>3</v>
      </c>
      <c r="I365" s="15">
        <v>873.82959135800002</v>
      </c>
      <c r="J365" s="13">
        <v>935.80305476399997</v>
      </c>
      <c r="K365" s="12" t="s">
        <v>1428</v>
      </c>
      <c r="L365" s="12">
        <v>57.13</v>
      </c>
      <c r="M365" s="12" t="s">
        <v>1429</v>
      </c>
      <c r="N365" s="12" t="s">
        <v>1430</v>
      </c>
      <c r="O365" s="20">
        <v>14</v>
      </c>
      <c r="P365" s="12">
        <v>12.11</v>
      </c>
      <c r="Q365" s="15">
        <f t="shared" si="25"/>
        <v>29.586591827159999</v>
      </c>
      <c r="R365" s="15">
        <f t="shared" si="26"/>
        <v>29.586591827159999</v>
      </c>
      <c r="S365" s="15">
        <v>29.586591827159999</v>
      </c>
      <c r="T365" s="3">
        <v>29.87</v>
      </c>
      <c r="U365" s="15">
        <f t="shared" si="27"/>
        <v>22.595955096296002</v>
      </c>
      <c r="V365" s="15">
        <f t="shared" si="28"/>
        <v>0.28340817284000153</v>
      </c>
      <c r="W365" s="15">
        <f t="shared" si="29"/>
        <v>7.2740449037039987</v>
      </c>
    </row>
    <row r="366" spans="1:23" ht="15">
      <c r="A366" s="19">
        <v>365</v>
      </c>
      <c r="B366" s="19" t="s">
        <v>416</v>
      </c>
      <c r="C366" s="7" t="s">
        <v>1423</v>
      </c>
      <c r="D366" s="5" t="s">
        <v>1</v>
      </c>
      <c r="E366" s="17" t="s">
        <v>1076</v>
      </c>
      <c r="F366" s="17" t="s">
        <v>1077</v>
      </c>
      <c r="G366" s="2" t="s">
        <v>2</v>
      </c>
      <c r="H366" s="2" t="s">
        <v>3</v>
      </c>
      <c r="I366" s="15">
        <v>307.90283656600002</v>
      </c>
      <c r="J366" s="13">
        <v>339.68472413000001</v>
      </c>
      <c r="K366" s="12" t="s">
        <v>1428</v>
      </c>
      <c r="L366" s="12">
        <v>57.13</v>
      </c>
      <c r="M366" s="12" t="s">
        <v>1429</v>
      </c>
      <c r="N366" s="12" t="s">
        <v>1430</v>
      </c>
      <c r="O366" s="20">
        <v>14</v>
      </c>
      <c r="P366" s="12">
        <v>12.11</v>
      </c>
      <c r="Q366" s="15">
        <f t="shared" si="25"/>
        <v>18.268056731320002</v>
      </c>
      <c r="R366" s="15">
        <f t="shared" si="26"/>
        <v>18.268056731320002</v>
      </c>
      <c r="S366" s="15">
        <v>18.268056731320002</v>
      </c>
      <c r="T366" s="3">
        <v>18.28</v>
      </c>
      <c r="U366" s="15">
        <f t="shared" si="27"/>
        <v>15.804834038792</v>
      </c>
      <c r="V366" s="15">
        <f t="shared" si="28"/>
        <v>1.1943268679999619E-2</v>
      </c>
      <c r="W366" s="15">
        <f t="shared" si="29"/>
        <v>2.4751659612080008</v>
      </c>
    </row>
    <row r="367" spans="1:23" ht="15">
      <c r="A367" s="19">
        <v>366</v>
      </c>
      <c r="B367" s="19" t="s">
        <v>417</v>
      </c>
      <c r="C367" s="7" t="s">
        <v>1423</v>
      </c>
      <c r="D367" s="5" t="s">
        <v>1</v>
      </c>
      <c r="E367" s="17" t="s">
        <v>1078</v>
      </c>
      <c r="F367" s="17" t="s">
        <v>767</v>
      </c>
      <c r="G367" s="2" t="s">
        <v>2</v>
      </c>
      <c r="H367" s="2" t="s">
        <v>3</v>
      </c>
      <c r="I367" s="15">
        <v>2126.8411231300001</v>
      </c>
      <c r="J367" s="13">
        <v>2187.93108342</v>
      </c>
      <c r="K367" s="12" t="s">
        <v>1428</v>
      </c>
      <c r="L367" s="12">
        <v>57.13</v>
      </c>
      <c r="M367" s="12" t="s">
        <v>1429</v>
      </c>
      <c r="N367" s="12" t="s">
        <v>1430</v>
      </c>
      <c r="O367" s="20">
        <v>14</v>
      </c>
      <c r="P367" s="12">
        <v>12.11</v>
      </c>
      <c r="Q367" s="15">
        <f t="shared" si="25"/>
        <v>54.646822462600007</v>
      </c>
      <c r="R367" s="15">
        <f t="shared" si="26"/>
        <v>54.646822462600007</v>
      </c>
      <c r="S367" s="15">
        <v>54.646822462600007</v>
      </c>
      <c r="T367" s="3">
        <v>55.77</v>
      </c>
      <c r="U367" s="15">
        <f t="shared" si="27"/>
        <v>37.632093477560005</v>
      </c>
      <c r="V367" s="15">
        <f t="shared" si="28"/>
        <v>1.1231775373999966</v>
      </c>
      <c r="W367" s="15">
        <f t="shared" si="29"/>
        <v>18.137906522439998</v>
      </c>
    </row>
    <row r="368" spans="1:23" ht="15">
      <c r="A368" s="19">
        <v>367</v>
      </c>
      <c r="B368" s="19" t="s">
        <v>418</v>
      </c>
      <c r="C368" s="7" t="s">
        <v>1423</v>
      </c>
      <c r="D368" s="5" t="s">
        <v>1</v>
      </c>
      <c r="E368" s="17" t="s">
        <v>1079</v>
      </c>
      <c r="F368" s="17" t="s">
        <v>1080</v>
      </c>
      <c r="G368" s="2" t="s">
        <v>2</v>
      </c>
      <c r="H368" s="2" t="s">
        <v>3</v>
      </c>
      <c r="I368" s="15">
        <v>363.56854650899999</v>
      </c>
      <c r="J368" s="13">
        <v>420.01768825900001</v>
      </c>
      <c r="K368" s="12" t="s">
        <v>1428</v>
      </c>
      <c r="L368" s="12">
        <v>57.13</v>
      </c>
      <c r="M368" s="12" t="s">
        <v>1429</v>
      </c>
      <c r="N368" s="12" t="s">
        <v>1430</v>
      </c>
      <c r="O368" s="20">
        <v>14</v>
      </c>
      <c r="P368" s="12">
        <v>12.11</v>
      </c>
      <c r="Q368" s="15">
        <f t="shared" si="25"/>
        <v>19.381370930179997</v>
      </c>
      <c r="R368" s="15">
        <f t="shared" si="26"/>
        <v>19.381370930179997</v>
      </c>
      <c r="S368" s="15">
        <v>19.381370930179997</v>
      </c>
      <c r="T368" s="3">
        <v>23.16</v>
      </c>
      <c r="U368" s="15">
        <f t="shared" si="27"/>
        <v>16.472822558108</v>
      </c>
      <c r="V368" s="15">
        <f t="shared" si="28"/>
        <v>3.7786290698200027</v>
      </c>
      <c r="W368" s="15">
        <f t="shared" si="29"/>
        <v>6.6871774418920005</v>
      </c>
    </row>
    <row r="369" spans="1:23" ht="15">
      <c r="A369" s="19">
        <v>368</v>
      </c>
      <c r="B369" s="19" t="s">
        <v>419</v>
      </c>
      <c r="C369" s="7" t="s">
        <v>1423</v>
      </c>
      <c r="D369" s="5" t="s">
        <v>1</v>
      </c>
      <c r="E369" s="17" t="s">
        <v>1081</v>
      </c>
      <c r="F369" s="17" t="s">
        <v>1082</v>
      </c>
      <c r="G369" s="2" t="s">
        <v>2</v>
      </c>
      <c r="H369" s="2" t="s">
        <v>3</v>
      </c>
      <c r="I369" s="15">
        <v>395.766241407</v>
      </c>
      <c r="J369" s="13">
        <v>439.70366977899999</v>
      </c>
      <c r="K369" s="12" t="s">
        <v>1428</v>
      </c>
      <c r="L369" s="12">
        <v>57.13</v>
      </c>
      <c r="M369" s="12" t="s">
        <v>1429</v>
      </c>
      <c r="N369" s="12" t="s">
        <v>1430</v>
      </c>
      <c r="O369" s="20">
        <v>14</v>
      </c>
      <c r="P369" s="12">
        <v>12.11</v>
      </c>
      <c r="Q369" s="15">
        <f t="shared" si="25"/>
        <v>20.02532482814</v>
      </c>
      <c r="R369" s="15">
        <f t="shared" si="26"/>
        <v>20.02532482814</v>
      </c>
      <c r="S369" s="15">
        <v>20.02532482814</v>
      </c>
      <c r="T369" s="3">
        <v>21.03</v>
      </c>
      <c r="U369" s="15">
        <f t="shared" si="27"/>
        <v>16.859194896883999</v>
      </c>
      <c r="V369" s="15">
        <f t="shared" si="28"/>
        <v>1.0046751718600007</v>
      </c>
      <c r="W369" s="15">
        <f t="shared" si="29"/>
        <v>4.1708051031160025</v>
      </c>
    </row>
    <row r="370" spans="1:23" ht="15">
      <c r="A370" s="19">
        <v>369</v>
      </c>
      <c r="B370" s="19" t="s">
        <v>420</v>
      </c>
      <c r="C370" s="7" t="s">
        <v>1423</v>
      </c>
      <c r="D370" s="5" t="s">
        <v>1</v>
      </c>
      <c r="E370" s="17" t="s">
        <v>1083</v>
      </c>
      <c r="F370" s="17" t="s">
        <v>1084</v>
      </c>
      <c r="G370" s="2" t="s">
        <v>2</v>
      </c>
      <c r="H370" s="2" t="s">
        <v>3</v>
      </c>
      <c r="I370" s="15">
        <v>449.07527917700003</v>
      </c>
      <c r="J370" s="13">
        <v>519.81614310099997</v>
      </c>
      <c r="K370" s="12" t="s">
        <v>1428</v>
      </c>
      <c r="L370" s="12">
        <v>57.13</v>
      </c>
      <c r="M370" s="12" t="s">
        <v>1429</v>
      </c>
      <c r="N370" s="12" t="s">
        <v>1430</v>
      </c>
      <c r="O370" s="20">
        <v>14</v>
      </c>
      <c r="P370" s="12">
        <v>12.11</v>
      </c>
      <c r="Q370" s="15">
        <f t="shared" si="25"/>
        <v>21.091505583539998</v>
      </c>
      <c r="R370" s="15">
        <f t="shared" si="26"/>
        <v>21.091505583539998</v>
      </c>
      <c r="S370" s="15">
        <v>21.091505583539998</v>
      </c>
      <c r="T370" s="3">
        <v>22.25</v>
      </c>
      <c r="U370" s="15">
        <f t="shared" si="27"/>
        <v>17.498903350123999</v>
      </c>
      <c r="V370" s="15">
        <f t="shared" si="28"/>
        <v>1.1584944164600017</v>
      </c>
      <c r="W370" s="15">
        <f t="shared" si="29"/>
        <v>4.7510966498760006</v>
      </c>
    </row>
    <row r="371" spans="1:23" ht="15">
      <c r="A371" s="19">
        <v>370</v>
      </c>
      <c r="B371" s="19" t="s">
        <v>421</v>
      </c>
      <c r="C371" s="7" t="s">
        <v>1423</v>
      </c>
      <c r="D371" s="5" t="s">
        <v>1</v>
      </c>
      <c r="E371" s="17" t="s">
        <v>1085</v>
      </c>
      <c r="F371" s="17" t="s">
        <v>1086</v>
      </c>
      <c r="G371" s="2" t="s">
        <v>2</v>
      </c>
      <c r="H371" s="2" t="s">
        <v>3</v>
      </c>
      <c r="I371" s="15">
        <v>1174.81342266</v>
      </c>
      <c r="J371" s="13">
        <v>1240.4864573299999</v>
      </c>
      <c r="K371" s="12" t="s">
        <v>1428</v>
      </c>
      <c r="L371" s="12">
        <v>57.13</v>
      </c>
      <c r="M371" s="12" t="s">
        <v>1429</v>
      </c>
      <c r="N371" s="12" t="s">
        <v>1430</v>
      </c>
      <c r="O371" s="20">
        <v>14</v>
      </c>
      <c r="P371" s="12">
        <v>12.11</v>
      </c>
      <c r="Q371" s="15">
        <f t="shared" si="25"/>
        <v>35.606268453200002</v>
      </c>
      <c r="R371" s="15">
        <f t="shared" si="26"/>
        <v>35.606268453200002</v>
      </c>
      <c r="S371" s="15">
        <v>35.606268453200002</v>
      </c>
      <c r="T371" s="3">
        <v>37.79</v>
      </c>
      <c r="U371" s="15">
        <f t="shared" si="27"/>
        <v>26.20776107192</v>
      </c>
      <c r="V371" s="15">
        <f t="shared" si="28"/>
        <v>2.1837315467999971</v>
      </c>
      <c r="W371" s="15">
        <f t="shared" si="29"/>
        <v>11.582238928079999</v>
      </c>
    </row>
    <row r="372" spans="1:23" ht="15">
      <c r="A372" s="19">
        <v>371</v>
      </c>
      <c r="B372" s="19" t="s">
        <v>422</v>
      </c>
      <c r="C372" s="7" t="s">
        <v>1423</v>
      </c>
      <c r="D372" s="5" t="s">
        <v>1</v>
      </c>
      <c r="E372" s="17" t="s">
        <v>1087</v>
      </c>
      <c r="F372" s="17" t="s">
        <v>1088</v>
      </c>
      <c r="G372" s="2" t="s">
        <v>2</v>
      </c>
      <c r="H372" s="2" t="s">
        <v>3</v>
      </c>
      <c r="I372" s="15">
        <v>670.79407689100003</v>
      </c>
      <c r="J372" s="13">
        <v>744.24477173000002</v>
      </c>
      <c r="K372" s="12" t="s">
        <v>1428</v>
      </c>
      <c r="L372" s="12">
        <v>57.13</v>
      </c>
      <c r="M372" s="12" t="s">
        <v>1429</v>
      </c>
      <c r="N372" s="12" t="s">
        <v>1430</v>
      </c>
      <c r="O372" s="20">
        <v>14</v>
      </c>
      <c r="P372" s="12">
        <v>12.11</v>
      </c>
      <c r="Q372" s="15">
        <f t="shared" si="25"/>
        <v>25.525881537819998</v>
      </c>
      <c r="R372" s="15">
        <f t="shared" si="26"/>
        <v>25.525881537819998</v>
      </c>
      <c r="S372" s="15">
        <v>25.525881537819998</v>
      </c>
      <c r="T372" s="3">
        <v>27.43</v>
      </c>
      <c r="U372" s="15">
        <f t="shared" si="27"/>
        <v>20.159528922691997</v>
      </c>
      <c r="V372" s="15">
        <f t="shared" si="28"/>
        <v>1.9041184621800014</v>
      </c>
      <c r="W372" s="15">
        <f t="shared" si="29"/>
        <v>7.2704710773080024</v>
      </c>
    </row>
    <row r="373" spans="1:23" ht="15">
      <c r="A373" s="19">
        <v>372</v>
      </c>
      <c r="B373" s="19" t="s">
        <v>423</v>
      </c>
      <c r="C373" s="7" t="s">
        <v>1423</v>
      </c>
      <c r="D373" s="5" t="s">
        <v>1</v>
      </c>
      <c r="E373" s="17" t="s">
        <v>1089</v>
      </c>
      <c r="F373" s="17" t="s">
        <v>1090</v>
      </c>
      <c r="G373" s="2" t="s">
        <v>2</v>
      </c>
      <c r="H373" s="2" t="s">
        <v>3</v>
      </c>
      <c r="I373" s="15">
        <v>912.28731809400006</v>
      </c>
      <c r="J373" s="13">
        <v>982.03641659499999</v>
      </c>
      <c r="K373" s="12" t="s">
        <v>1428</v>
      </c>
      <c r="L373" s="12">
        <v>57.13</v>
      </c>
      <c r="M373" s="12" t="s">
        <v>1429</v>
      </c>
      <c r="N373" s="12" t="s">
        <v>1430</v>
      </c>
      <c r="O373" s="20">
        <v>14</v>
      </c>
      <c r="P373" s="12">
        <v>12.11</v>
      </c>
      <c r="Q373" s="15">
        <f t="shared" si="25"/>
        <v>30.355746361880001</v>
      </c>
      <c r="R373" s="15">
        <f t="shared" si="26"/>
        <v>30.355746361880001</v>
      </c>
      <c r="S373" s="15">
        <v>30.355746361880001</v>
      </c>
      <c r="T373" s="3">
        <v>33.520000000000003</v>
      </c>
      <c r="U373" s="15">
        <f t="shared" si="27"/>
        <v>23.057447817128001</v>
      </c>
      <c r="V373" s="15">
        <f t="shared" si="28"/>
        <v>3.1642536381200017</v>
      </c>
      <c r="W373" s="15">
        <f t="shared" si="29"/>
        <v>10.462552182872003</v>
      </c>
    </row>
    <row r="374" spans="1:23" ht="15">
      <c r="A374" s="19">
        <v>373</v>
      </c>
      <c r="B374" s="19" t="s">
        <v>424</v>
      </c>
      <c r="C374" s="7" t="s">
        <v>1423</v>
      </c>
      <c r="D374" s="5" t="s">
        <v>1</v>
      </c>
      <c r="E374" s="17" t="s">
        <v>1091</v>
      </c>
      <c r="F374" s="17" t="s">
        <v>1092</v>
      </c>
      <c r="G374" s="2" t="s">
        <v>2</v>
      </c>
      <c r="H374" s="2" t="s">
        <v>3</v>
      </c>
      <c r="I374" s="15">
        <v>1079.39840933</v>
      </c>
      <c r="J374" s="13">
        <v>1140.2358934700001</v>
      </c>
      <c r="K374" s="12" t="s">
        <v>1428</v>
      </c>
      <c r="L374" s="12">
        <v>57.13</v>
      </c>
      <c r="M374" s="12" t="s">
        <v>1429</v>
      </c>
      <c r="N374" s="12" t="s">
        <v>1430</v>
      </c>
      <c r="O374" s="20">
        <v>14</v>
      </c>
      <c r="P374" s="12">
        <v>12.11</v>
      </c>
      <c r="Q374" s="15">
        <f t="shared" si="25"/>
        <v>33.697968186600001</v>
      </c>
      <c r="R374" s="15">
        <f t="shared" si="26"/>
        <v>33.697968186600001</v>
      </c>
      <c r="S374" s="15">
        <v>33.697968186600001</v>
      </c>
      <c r="T374" s="3">
        <v>39.31</v>
      </c>
      <c r="U374" s="15">
        <f t="shared" si="27"/>
        <v>25.062780911960001</v>
      </c>
      <c r="V374" s="15">
        <f t="shared" si="28"/>
        <v>5.6120318134000016</v>
      </c>
      <c r="W374" s="15">
        <f t="shared" si="29"/>
        <v>14.247219088040001</v>
      </c>
    </row>
    <row r="375" spans="1:23" ht="15">
      <c r="A375" s="19">
        <v>374</v>
      </c>
      <c r="B375" s="19" t="s">
        <v>425</v>
      </c>
      <c r="C375" s="7" t="s">
        <v>1423</v>
      </c>
      <c r="D375" s="5" t="s">
        <v>1</v>
      </c>
      <c r="E375" s="17" t="s">
        <v>1085</v>
      </c>
      <c r="F375" s="17" t="s">
        <v>1093</v>
      </c>
      <c r="G375" s="2" t="s">
        <v>2</v>
      </c>
      <c r="H375" s="2" t="s">
        <v>3</v>
      </c>
      <c r="I375" s="15">
        <v>1136.2589164399999</v>
      </c>
      <c r="J375" s="13">
        <v>1197.5397431199999</v>
      </c>
      <c r="K375" s="12" t="s">
        <v>1428</v>
      </c>
      <c r="L375" s="12">
        <v>57.13</v>
      </c>
      <c r="M375" s="12" t="s">
        <v>1429</v>
      </c>
      <c r="N375" s="12" t="s">
        <v>1430</v>
      </c>
      <c r="O375" s="20">
        <v>14</v>
      </c>
      <c r="P375" s="12">
        <v>12.11</v>
      </c>
      <c r="Q375" s="15">
        <f t="shared" ref="Q375:Q411" si="30">I375*2%+P375</f>
        <v>34.835178328799998</v>
      </c>
      <c r="R375" s="15">
        <f t="shared" si="26"/>
        <v>34.835178328799998</v>
      </c>
      <c r="S375" s="15">
        <v>34.835178328799998</v>
      </c>
      <c r="T375" s="3">
        <v>36.270000000000003</v>
      </c>
      <c r="U375" s="15">
        <f t="shared" si="27"/>
        <v>25.745106997279997</v>
      </c>
      <c r="V375" s="15">
        <f t="shared" si="28"/>
        <v>1.4348216712000053</v>
      </c>
      <c r="W375" s="15">
        <f t="shared" si="29"/>
        <v>10.524893002720006</v>
      </c>
    </row>
    <row r="376" spans="1:23" ht="15">
      <c r="A376" s="19">
        <v>375</v>
      </c>
      <c r="B376" s="19" t="s">
        <v>426</v>
      </c>
      <c r="C376" s="7" t="s">
        <v>1423</v>
      </c>
      <c r="D376" s="5" t="s">
        <v>1</v>
      </c>
      <c r="E376" s="17" t="s">
        <v>1094</v>
      </c>
      <c r="F376" s="17" t="s">
        <v>1095</v>
      </c>
      <c r="G376" s="2" t="s">
        <v>2</v>
      </c>
      <c r="H376" s="2" t="s">
        <v>3</v>
      </c>
      <c r="I376" s="15">
        <v>1081.89554301</v>
      </c>
      <c r="J376" s="13">
        <v>1134.2502035499999</v>
      </c>
      <c r="K376" s="12" t="s">
        <v>1428</v>
      </c>
      <c r="L376" s="12">
        <v>57.13</v>
      </c>
      <c r="M376" s="12" t="s">
        <v>1429</v>
      </c>
      <c r="N376" s="12" t="s">
        <v>1430</v>
      </c>
      <c r="O376" s="20">
        <v>14</v>
      </c>
      <c r="P376" s="12">
        <v>12.11</v>
      </c>
      <c r="Q376" s="15">
        <f t="shared" si="30"/>
        <v>33.747910860200001</v>
      </c>
      <c r="R376" s="15">
        <f t="shared" si="26"/>
        <v>33.747910860200001</v>
      </c>
      <c r="S376" s="15">
        <v>33.747910860200001</v>
      </c>
      <c r="T376" s="3">
        <v>35.35</v>
      </c>
      <c r="U376" s="15">
        <f t="shared" si="27"/>
        <v>25.092746516120002</v>
      </c>
      <c r="V376" s="15">
        <f t="shared" si="28"/>
        <v>1.6020891398000003</v>
      </c>
      <c r="W376" s="15">
        <f t="shared" si="29"/>
        <v>10.25725348388</v>
      </c>
    </row>
    <row r="377" spans="1:23" ht="15">
      <c r="A377" s="19">
        <v>376</v>
      </c>
      <c r="B377" s="19" t="s">
        <v>427</v>
      </c>
      <c r="C377" s="7" t="s">
        <v>1423</v>
      </c>
      <c r="D377" s="5" t="s">
        <v>1</v>
      </c>
      <c r="E377" s="17" t="s">
        <v>1096</v>
      </c>
      <c r="F377" s="17" t="s">
        <v>1097</v>
      </c>
      <c r="G377" s="2" t="s">
        <v>2</v>
      </c>
      <c r="H377" s="2" t="s">
        <v>3</v>
      </c>
      <c r="I377" s="15">
        <v>1103.0715016700001</v>
      </c>
      <c r="J377" s="13">
        <v>1158.1120785099999</v>
      </c>
      <c r="K377" s="12" t="s">
        <v>1428</v>
      </c>
      <c r="L377" s="12">
        <v>57.13</v>
      </c>
      <c r="M377" s="12" t="s">
        <v>1429</v>
      </c>
      <c r="N377" s="12" t="s">
        <v>1430</v>
      </c>
      <c r="O377" s="20">
        <v>14</v>
      </c>
      <c r="P377" s="12">
        <v>12.11</v>
      </c>
      <c r="Q377" s="15">
        <f t="shared" si="30"/>
        <v>34.1714300334</v>
      </c>
      <c r="R377" s="15">
        <f t="shared" si="26"/>
        <v>34.1714300334</v>
      </c>
      <c r="S377" s="15">
        <v>34.1714300334</v>
      </c>
      <c r="T377" s="3">
        <v>35.049999999999997</v>
      </c>
      <c r="U377" s="15">
        <f t="shared" si="27"/>
        <v>25.346858020040003</v>
      </c>
      <c r="V377" s="15">
        <f t="shared" si="28"/>
        <v>0.87856996659999709</v>
      </c>
      <c r="W377" s="15">
        <f t="shared" si="29"/>
        <v>9.7031419799599945</v>
      </c>
    </row>
    <row r="378" spans="1:23" ht="15">
      <c r="A378" s="19">
        <v>377</v>
      </c>
      <c r="B378" s="19" t="s">
        <v>428</v>
      </c>
      <c r="C378" s="7" t="s">
        <v>1423</v>
      </c>
      <c r="D378" s="5" t="s">
        <v>1</v>
      </c>
      <c r="E378" s="17" t="s">
        <v>1098</v>
      </c>
      <c r="F378" s="17" t="s">
        <v>1099</v>
      </c>
      <c r="G378" s="2" t="s">
        <v>2</v>
      </c>
      <c r="H378" s="2" t="s">
        <v>3</v>
      </c>
      <c r="I378" s="15">
        <v>1221.2783229500001</v>
      </c>
      <c r="J378" s="13">
        <v>1294.82710047</v>
      </c>
      <c r="K378" s="12" t="s">
        <v>1428</v>
      </c>
      <c r="L378" s="12">
        <v>57.13</v>
      </c>
      <c r="M378" s="12" t="s">
        <v>1429</v>
      </c>
      <c r="N378" s="12" t="s">
        <v>1430</v>
      </c>
      <c r="O378" s="20">
        <v>14</v>
      </c>
      <c r="P378" s="12">
        <v>12.11</v>
      </c>
      <c r="Q378" s="15">
        <f t="shared" si="30"/>
        <v>36.535566459000002</v>
      </c>
      <c r="R378" s="15">
        <f t="shared" si="26"/>
        <v>36.535566459000002</v>
      </c>
      <c r="S378" s="15">
        <v>36.535566459000002</v>
      </c>
      <c r="T378" s="3">
        <v>37.79</v>
      </c>
      <c r="U378" s="15">
        <f t="shared" si="27"/>
        <v>26.765339875400002</v>
      </c>
      <c r="V378" s="15">
        <f t="shared" si="28"/>
        <v>1.2544335409999974</v>
      </c>
      <c r="W378" s="15">
        <f t="shared" si="29"/>
        <v>11.024660124599997</v>
      </c>
    </row>
    <row r="379" spans="1:23" ht="15">
      <c r="A379" s="19">
        <v>378</v>
      </c>
      <c r="B379" s="19" t="s">
        <v>429</v>
      </c>
      <c r="C379" s="7" t="s">
        <v>1423</v>
      </c>
      <c r="D379" s="5" t="s">
        <v>1</v>
      </c>
      <c r="E379" s="17" t="s">
        <v>1100</v>
      </c>
      <c r="F379" s="17" t="s">
        <v>1101</v>
      </c>
      <c r="G379" s="2" t="s">
        <v>2</v>
      </c>
      <c r="H379" s="2" t="s">
        <v>3</v>
      </c>
      <c r="I379" s="15">
        <v>1061.69884325</v>
      </c>
      <c r="J379" s="13">
        <v>1122.9219123600001</v>
      </c>
      <c r="K379" s="12" t="s">
        <v>1428</v>
      </c>
      <c r="L379" s="12">
        <v>57.13</v>
      </c>
      <c r="M379" s="12" t="s">
        <v>1429</v>
      </c>
      <c r="N379" s="12" t="s">
        <v>1430</v>
      </c>
      <c r="O379" s="20">
        <v>14</v>
      </c>
      <c r="P379" s="12">
        <v>12.11</v>
      </c>
      <c r="Q379" s="15">
        <f t="shared" si="30"/>
        <v>33.343976865000002</v>
      </c>
      <c r="R379" s="15">
        <f t="shared" si="26"/>
        <v>33.343976865000002</v>
      </c>
      <c r="S379" s="15">
        <v>33.343976865000002</v>
      </c>
      <c r="T379" s="3">
        <v>39.619999999999997</v>
      </c>
      <c r="U379" s="15">
        <f t="shared" si="27"/>
        <v>24.850386118999999</v>
      </c>
      <c r="V379" s="15">
        <f t="shared" si="28"/>
        <v>6.2760231349999955</v>
      </c>
      <c r="W379" s="15">
        <f t="shared" si="29"/>
        <v>14.769613880999998</v>
      </c>
    </row>
    <row r="380" spans="1:23" ht="15">
      <c r="A380" s="19">
        <v>379</v>
      </c>
      <c r="B380" s="19" t="s">
        <v>430</v>
      </c>
      <c r="C380" s="7" t="s">
        <v>1423</v>
      </c>
      <c r="D380" s="5" t="s">
        <v>1</v>
      </c>
      <c r="E380" s="17" t="s">
        <v>1102</v>
      </c>
      <c r="F380" s="17" t="s">
        <v>1103</v>
      </c>
      <c r="G380" s="2" t="s">
        <v>2</v>
      </c>
      <c r="H380" s="2" t="s">
        <v>3</v>
      </c>
      <c r="I380" s="15">
        <v>987.94856573300001</v>
      </c>
      <c r="J380" s="13">
        <v>1048.5425397199999</v>
      </c>
      <c r="K380" s="12" t="s">
        <v>1428</v>
      </c>
      <c r="L380" s="12">
        <v>57.13</v>
      </c>
      <c r="M380" s="12" t="s">
        <v>1429</v>
      </c>
      <c r="N380" s="12" t="s">
        <v>1430</v>
      </c>
      <c r="O380" s="20">
        <v>14</v>
      </c>
      <c r="P380" s="12">
        <v>12.11</v>
      </c>
      <c r="Q380" s="15">
        <f t="shared" si="30"/>
        <v>31.868971314660001</v>
      </c>
      <c r="R380" s="15">
        <f t="shared" si="26"/>
        <v>31.868971314660001</v>
      </c>
      <c r="S380" s="15">
        <v>31.868971314660001</v>
      </c>
      <c r="T380" s="3">
        <v>35.96</v>
      </c>
      <c r="U380" s="15">
        <f t="shared" si="27"/>
        <v>23.965382788795999</v>
      </c>
      <c r="V380" s="15">
        <f t="shared" si="28"/>
        <v>4.0910286853399995</v>
      </c>
      <c r="W380" s="15">
        <f t="shared" si="29"/>
        <v>11.994617211204002</v>
      </c>
    </row>
    <row r="381" spans="1:23" ht="15">
      <c r="A381" s="19">
        <v>380</v>
      </c>
      <c r="B381" s="19" t="s">
        <v>431</v>
      </c>
      <c r="C381" s="7" t="s">
        <v>1423</v>
      </c>
      <c r="D381" s="5" t="s">
        <v>1</v>
      </c>
      <c r="E381" s="17" t="s">
        <v>1104</v>
      </c>
      <c r="F381" s="17" t="s">
        <v>1105</v>
      </c>
      <c r="G381" s="2" t="s">
        <v>2</v>
      </c>
      <c r="H381" s="2" t="s">
        <v>3</v>
      </c>
      <c r="I381" s="15">
        <v>922.48177589099998</v>
      </c>
      <c r="J381" s="13">
        <v>973.03226086699999</v>
      </c>
      <c r="K381" s="12" t="s">
        <v>1428</v>
      </c>
      <c r="L381" s="12">
        <v>57.13</v>
      </c>
      <c r="M381" s="12" t="s">
        <v>1429</v>
      </c>
      <c r="N381" s="12" t="s">
        <v>1430</v>
      </c>
      <c r="O381" s="20">
        <v>14</v>
      </c>
      <c r="P381" s="12">
        <v>12.11</v>
      </c>
      <c r="Q381" s="15">
        <f t="shared" si="30"/>
        <v>30.559635517819999</v>
      </c>
      <c r="R381" s="15">
        <f t="shared" si="26"/>
        <v>30.559635517819999</v>
      </c>
      <c r="S381" s="15">
        <v>30.559635517819999</v>
      </c>
      <c r="T381" s="3">
        <v>32.61</v>
      </c>
      <c r="U381" s="15">
        <f t="shared" si="27"/>
        <v>23.179781310692</v>
      </c>
      <c r="V381" s="15">
        <f t="shared" si="28"/>
        <v>2.0503644821800009</v>
      </c>
      <c r="W381" s="15">
        <f t="shared" si="29"/>
        <v>9.4302186893079991</v>
      </c>
    </row>
    <row r="382" spans="1:23" ht="15">
      <c r="A382" s="19">
        <v>381</v>
      </c>
      <c r="B382" s="19" t="s">
        <v>432</v>
      </c>
      <c r="C382" s="7" t="s">
        <v>1423</v>
      </c>
      <c r="D382" s="5" t="s">
        <v>1</v>
      </c>
      <c r="E382" s="17" t="s">
        <v>1106</v>
      </c>
      <c r="F382" s="17" t="s">
        <v>1107</v>
      </c>
      <c r="G382" s="2" t="s">
        <v>2</v>
      </c>
      <c r="H382" s="2" t="s">
        <v>3</v>
      </c>
      <c r="I382" s="15">
        <v>925.630510609</v>
      </c>
      <c r="J382" s="13">
        <v>977.63593495199996</v>
      </c>
      <c r="K382" s="12" t="s">
        <v>1428</v>
      </c>
      <c r="L382" s="12">
        <v>57.13</v>
      </c>
      <c r="M382" s="12" t="s">
        <v>1429</v>
      </c>
      <c r="N382" s="12" t="s">
        <v>1430</v>
      </c>
      <c r="O382" s="20">
        <v>14</v>
      </c>
      <c r="P382" s="12">
        <v>12.11</v>
      </c>
      <c r="Q382" s="15">
        <f t="shared" si="30"/>
        <v>30.62261021218</v>
      </c>
      <c r="R382" s="15">
        <f t="shared" si="26"/>
        <v>30.62261021218</v>
      </c>
      <c r="S382" s="15">
        <v>30.62261021218</v>
      </c>
      <c r="T382" s="3">
        <v>31.69</v>
      </c>
      <c r="U382" s="15">
        <f t="shared" si="27"/>
        <v>23.217566127308</v>
      </c>
      <c r="V382" s="15">
        <f t="shared" si="28"/>
        <v>1.0673897878200016</v>
      </c>
      <c r="W382" s="15">
        <f t="shared" si="29"/>
        <v>8.472433872692001</v>
      </c>
    </row>
    <row r="383" spans="1:23" ht="15">
      <c r="A383" s="19">
        <v>382</v>
      </c>
      <c r="B383" s="19" t="s">
        <v>433</v>
      </c>
      <c r="C383" s="7" t="s">
        <v>1423</v>
      </c>
      <c r="D383" s="5" t="s">
        <v>1</v>
      </c>
      <c r="E383" s="17" t="s">
        <v>1108</v>
      </c>
      <c r="F383" s="17" t="s">
        <v>1109</v>
      </c>
      <c r="G383" s="2" t="s">
        <v>2</v>
      </c>
      <c r="H383" s="2" t="s">
        <v>3</v>
      </c>
      <c r="I383" s="15">
        <v>350.70687901000002</v>
      </c>
      <c r="J383" s="13">
        <v>429.54523943300001</v>
      </c>
      <c r="K383" s="12" t="s">
        <v>1428</v>
      </c>
      <c r="L383" s="12">
        <v>57.13</v>
      </c>
      <c r="M383" s="12" t="s">
        <v>1429</v>
      </c>
      <c r="N383" s="12" t="s">
        <v>1430</v>
      </c>
      <c r="O383" s="20">
        <v>14</v>
      </c>
      <c r="P383" s="12">
        <v>12.11</v>
      </c>
      <c r="Q383" s="15">
        <f t="shared" si="30"/>
        <v>19.124137580199999</v>
      </c>
      <c r="R383" s="15">
        <f t="shared" si="26"/>
        <v>19.124137580199999</v>
      </c>
      <c r="S383" s="15">
        <v>19.124137580199999</v>
      </c>
      <c r="T383" s="3">
        <v>22.25</v>
      </c>
      <c r="U383" s="15">
        <f t="shared" si="27"/>
        <v>16.318482548119999</v>
      </c>
      <c r="V383" s="15">
        <f t="shared" si="28"/>
        <v>3.1258624198000007</v>
      </c>
      <c r="W383" s="15">
        <f t="shared" si="29"/>
        <v>5.9315174518800013</v>
      </c>
    </row>
    <row r="384" spans="1:23" ht="15">
      <c r="A384" s="19">
        <v>383</v>
      </c>
      <c r="B384" s="19" t="s">
        <v>434</v>
      </c>
      <c r="C384" s="7" t="s">
        <v>1423</v>
      </c>
      <c r="D384" s="5" t="s">
        <v>1</v>
      </c>
      <c r="E384" s="17" t="s">
        <v>1110</v>
      </c>
      <c r="F384" s="17" t="s">
        <v>1111</v>
      </c>
      <c r="G384" s="2" t="s">
        <v>2</v>
      </c>
      <c r="H384" s="2" t="s">
        <v>3</v>
      </c>
      <c r="I384" s="15">
        <v>516.16243528799998</v>
      </c>
      <c r="J384" s="13">
        <v>575.30577086300002</v>
      </c>
      <c r="K384" s="12" t="s">
        <v>1428</v>
      </c>
      <c r="L384" s="12">
        <v>57.13</v>
      </c>
      <c r="M384" s="12" t="s">
        <v>1429</v>
      </c>
      <c r="N384" s="12" t="s">
        <v>1430</v>
      </c>
      <c r="O384" s="20">
        <v>14</v>
      </c>
      <c r="P384" s="12">
        <v>12.11</v>
      </c>
      <c r="Q384" s="15">
        <f t="shared" si="30"/>
        <v>22.433248705760001</v>
      </c>
      <c r="R384" s="15">
        <f t="shared" si="26"/>
        <v>22.433248705760001</v>
      </c>
      <c r="S384" s="15">
        <v>22.433248705760001</v>
      </c>
      <c r="T384" s="3">
        <v>27.43</v>
      </c>
      <c r="U384" s="15">
        <f t="shared" si="27"/>
        <v>18.303949223456002</v>
      </c>
      <c r="V384" s="15">
        <f t="shared" si="28"/>
        <v>4.9967512942399992</v>
      </c>
      <c r="W384" s="15">
        <f t="shared" si="29"/>
        <v>9.1260507765439982</v>
      </c>
    </row>
    <row r="385" spans="1:23" ht="15">
      <c r="A385" s="19">
        <v>384</v>
      </c>
      <c r="B385" s="19" t="s">
        <v>435</v>
      </c>
      <c r="C385" s="7" t="s">
        <v>1423</v>
      </c>
      <c r="D385" s="5" t="s">
        <v>1</v>
      </c>
      <c r="E385" s="17" t="s">
        <v>1112</v>
      </c>
      <c r="F385" s="17" t="s">
        <v>1113</v>
      </c>
      <c r="G385" s="2" t="s">
        <v>2</v>
      </c>
      <c r="H385" s="2" t="s">
        <v>3</v>
      </c>
      <c r="I385" s="15">
        <v>979.73218983599998</v>
      </c>
      <c r="J385" s="13">
        <v>1047.5440437100001</v>
      </c>
      <c r="K385" s="12" t="s">
        <v>1428</v>
      </c>
      <c r="L385" s="12">
        <v>57.13</v>
      </c>
      <c r="M385" s="12" t="s">
        <v>1429</v>
      </c>
      <c r="N385" s="12" t="s">
        <v>1430</v>
      </c>
      <c r="O385" s="20">
        <v>14</v>
      </c>
      <c r="P385" s="12">
        <v>12.11</v>
      </c>
      <c r="Q385" s="15">
        <f t="shared" si="30"/>
        <v>31.704643796719999</v>
      </c>
      <c r="R385" s="15">
        <f t="shared" si="26"/>
        <v>31.704643796719999</v>
      </c>
      <c r="S385" s="15">
        <v>31.704643796719999</v>
      </c>
      <c r="T385" s="3">
        <v>34.44</v>
      </c>
      <c r="U385" s="15">
        <f t="shared" si="27"/>
        <v>23.866786278031999</v>
      </c>
      <c r="V385" s="15">
        <f t="shared" si="28"/>
        <v>2.7353562032799985</v>
      </c>
      <c r="W385" s="15">
        <f t="shared" si="29"/>
        <v>10.573213721967999</v>
      </c>
    </row>
    <row r="386" spans="1:23" ht="15">
      <c r="A386" s="19">
        <v>385</v>
      </c>
      <c r="B386" s="19" t="s">
        <v>436</v>
      </c>
      <c r="C386" s="7" t="s">
        <v>1423</v>
      </c>
      <c r="D386" s="5" t="s">
        <v>1</v>
      </c>
      <c r="E386" s="17" t="s">
        <v>1114</v>
      </c>
      <c r="F386" s="17" t="s">
        <v>1115</v>
      </c>
      <c r="G386" s="2" t="s">
        <v>2</v>
      </c>
      <c r="H386" s="2" t="s">
        <v>3</v>
      </c>
      <c r="I386" s="15">
        <v>962.33065421100002</v>
      </c>
      <c r="J386" s="13">
        <v>1024.81663067</v>
      </c>
      <c r="K386" s="12" t="s">
        <v>1428</v>
      </c>
      <c r="L386" s="12">
        <v>57.13</v>
      </c>
      <c r="M386" s="12" t="s">
        <v>1429</v>
      </c>
      <c r="N386" s="12" t="s">
        <v>1430</v>
      </c>
      <c r="O386" s="20">
        <v>14</v>
      </c>
      <c r="P386" s="12">
        <v>12.11</v>
      </c>
      <c r="Q386" s="15">
        <f t="shared" si="30"/>
        <v>31.356613084220001</v>
      </c>
      <c r="R386" s="15">
        <f t="shared" si="26"/>
        <v>31.356613084220001</v>
      </c>
      <c r="S386" s="15">
        <v>31.356613084220001</v>
      </c>
      <c r="T386" s="3">
        <v>33.22</v>
      </c>
      <c r="U386" s="15">
        <f t="shared" si="27"/>
        <v>23.657967850532</v>
      </c>
      <c r="V386" s="15">
        <f t="shared" si="28"/>
        <v>1.8633869157799978</v>
      </c>
      <c r="W386" s="15">
        <f t="shared" si="29"/>
        <v>9.5620321494679992</v>
      </c>
    </row>
    <row r="387" spans="1:23" ht="15">
      <c r="A387" s="19">
        <v>386</v>
      </c>
      <c r="B387" s="19" t="s">
        <v>437</v>
      </c>
      <c r="C387" s="7" t="s">
        <v>1423</v>
      </c>
      <c r="D387" s="5" t="s">
        <v>1</v>
      </c>
      <c r="E387" s="17" t="s">
        <v>1116</v>
      </c>
      <c r="F387" s="17" t="s">
        <v>1117</v>
      </c>
      <c r="G387" s="2" t="s">
        <v>2</v>
      </c>
      <c r="H387" s="2" t="s">
        <v>3</v>
      </c>
      <c r="I387" s="15">
        <v>2968.9141196</v>
      </c>
      <c r="J387" s="13">
        <v>3042.0330140999999</v>
      </c>
      <c r="K387" s="12" t="s">
        <v>1428</v>
      </c>
      <c r="L387" s="12">
        <v>57.13</v>
      </c>
      <c r="M387" s="12" t="s">
        <v>1429</v>
      </c>
      <c r="N387" s="12" t="s">
        <v>1430</v>
      </c>
      <c r="O387" s="20">
        <v>14</v>
      </c>
      <c r="P387" s="12">
        <v>12.11</v>
      </c>
      <c r="Q387" s="15">
        <f t="shared" si="30"/>
        <v>71.488282392000002</v>
      </c>
      <c r="R387" s="15">
        <f t="shared" ref="R387:R450" si="31">I387*2%+P387</f>
        <v>71.488282392000002</v>
      </c>
      <c r="S387" s="12">
        <v>57.13</v>
      </c>
      <c r="T387" s="3">
        <v>59.43</v>
      </c>
      <c r="U387" s="15">
        <f t="shared" ref="U387:U450" si="32">I387*0.012+P387</f>
        <v>47.736969435200002</v>
      </c>
      <c r="V387" s="15">
        <f t="shared" ref="V387:V450" si="33">T387-S387</f>
        <v>2.2999999999999972</v>
      </c>
      <c r="W387" s="15">
        <f t="shared" ref="W387:W450" si="34">T387-U387</f>
        <v>11.693030564799997</v>
      </c>
    </row>
    <row r="388" spans="1:23" ht="15">
      <c r="A388" s="19">
        <v>387</v>
      </c>
      <c r="B388" s="19" t="s">
        <v>438</v>
      </c>
      <c r="C388" s="7" t="s">
        <v>1423</v>
      </c>
      <c r="D388" s="5" t="s">
        <v>5</v>
      </c>
      <c r="E388" s="17" t="s">
        <v>1118</v>
      </c>
      <c r="F388" s="17" t="s">
        <v>1119</v>
      </c>
      <c r="G388" s="2" t="s">
        <v>2</v>
      </c>
      <c r="H388" s="2" t="s">
        <v>3</v>
      </c>
      <c r="I388" s="15">
        <v>294.94427123600002</v>
      </c>
      <c r="J388" s="13">
        <v>370.10373535600002</v>
      </c>
      <c r="K388" s="12" t="s">
        <v>1428</v>
      </c>
      <c r="L388" s="12">
        <v>57.13</v>
      </c>
      <c r="M388" s="12" t="s">
        <v>1429</v>
      </c>
      <c r="N388" s="12" t="s">
        <v>1430</v>
      </c>
      <c r="O388" s="20">
        <v>14</v>
      </c>
      <c r="P388" s="12">
        <v>12.11</v>
      </c>
      <c r="Q388" s="15">
        <f t="shared" si="30"/>
        <v>18.008885424719999</v>
      </c>
      <c r="R388" s="15">
        <f t="shared" si="31"/>
        <v>18.008885424719999</v>
      </c>
      <c r="S388" s="15">
        <v>18.008885424719999</v>
      </c>
      <c r="T388" s="3">
        <v>22.86</v>
      </c>
      <c r="U388" s="15">
        <f t="shared" si="32"/>
        <v>15.649331254831999</v>
      </c>
      <c r="V388" s="15">
        <f t="shared" si="33"/>
        <v>4.8511145752800005</v>
      </c>
      <c r="W388" s="15">
        <f t="shared" si="34"/>
        <v>7.2106687451680003</v>
      </c>
    </row>
    <row r="389" spans="1:23" ht="15">
      <c r="A389" s="19">
        <v>388</v>
      </c>
      <c r="B389" s="19" t="s">
        <v>439</v>
      </c>
      <c r="C389" s="7" t="s">
        <v>1423</v>
      </c>
      <c r="D389" s="5" t="s">
        <v>5</v>
      </c>
      <c r="E389" s="17" t="s">
        <v>1074</v>
      </c>
      <c r="F389" s="17" t="s">
        <v>1120</v>
      </c>
      <c r="G389" s="2" t="s">
        <v>2</v>
      </c>
      <c r="H389" s="2" t="s">
        <v>101</v>
      </c>
      <c r="I389" s="15">
        <v>736.62938556799998</v>
      </c>
      <c r="J389" s="13">
        <v>793.09731184199995</v>
      </c>
      <c r="K389" s="12" t="s">
        <v>1428</v>
      </c>
      <c r="L389" s="12">
        <v>57.13</v>
      </c>
      <c r="M389" s="12" t="s">
        <v>1429</v>
      </c>
      <c r="N389" s="12" t="s">
        <v>1430</v>
      </c>
      <c r="O389" s="20">
        <v>14</v>
      </c>
      <c r="P389" s="12">
        <v>12.11</v>
      </c>
      <c r="Q389" s="15">
        <f t="shared" si="30"/>
        <v>26.842587711359997</v>
      </c>
      <c r="R389" s="15">
        <f t="shared" si="31"/>
        <v>26.842587711359997</v>
      </c>
      <c r="S389" s="15">
        <v>26.842587711359997</v>
      </c>
      <c r="T389" s="3">
        <v>29.87</v>
      </c>
      <c r="U389" s="15">
        <f t="shared" si="32"/>
        <v>20.949552626816001</v>
      </c>
      <c r="V389" s="15">
        <f t="shared" si="33"/>
        <v>3.0274122886400043</v>
      </c>
      <c r="W389" s="15">
        <f t="shared" si="34"/>
        <v>8.9204473731840004</v>
      </c>
    </row>
    <row r="390" spans="1:23" ht="15">
      <c r="A390" s="19">
        <v>389</v>
      </c>
      <c r="B390" s="19" t="s">
        <v>440</v>
      </c>
      <c r="C390" s="7" t="s">
        <v>1423</v>
      </c>
      <c r="D390" s="5" t="s">
        <v>5</v>
      </c>
      <c r="E390" s="17" t="s">
        <v>1121</v>
      </c>
      <c r="F390" s="17" t="s">
        <v>1122</v>
      </c>
      <c r="G390" s="2" t="s">
        <v>2</v>
      </c>
      <c r="H390" s="2" t="s">
        <v>101</v>
      </c>
      <c r="I390" s="15">
        <v>261.67033889499999</v>
      </c>
      <c r="J390" s="13">
        <v>310.487930124</v>
      </c>
      <c r="K390" s="12" t="s">
        <v>1428</v>
      </c>
      <c r="L390" s="12">
        <v>57.13</v>
      </c>
      <c r="M390" s="12" t="s">
        <v>1429</v>
      </c>
      <c r="N390" s="12" t="s">
        <v>1430</v>
      </c>
      <c r="O390" s="20">
        <v>14</v>
      </c>
      <c r="P390" s="12">
        <v>12.11</v>
      </c>
      <c r="Q390" s="15">
        <f t="shared" si="30"/>
        <v>17.3434067779</v>
      </c>
      <c r="R390" s="15">
        <f t="shared" si="31"/>
        <v>17.3434067779</v>
      </c>
      <c r="S390" s="15">
        <v>17.3434067779</v>
      </c>
      <c r="T390" s="3">
        <v>21.03</v>
      </c>
      <c r="U390" s="15">
        <f t="shared" si="32"/>
        <v>15.250044066739999</v>
      </c>
      <c r="V390" s="15">
        <f t="shared" si="33"/>
        <v>3.6865932221000008</v>
      </c>
      <c r="W390" s="15">
        <f t="shared" si="34"/>
        <v>5.7799559332600019</v>
      </c>
    </row>
    <row r="391" spans="1:23" ht="15">
      <c r="A391" s="19">
        <v>390</v>
      </c>
      <c r="B391" s="19" t="s">
        <v>441</v>
      </c>
      <c r="C391" s="7" t="s">
        <v>1423</v>
      </c>
      <c r="D391" s="5" t="s">
        <v>5</v>
      </c>
      <c r="E391" s="17" t="s">
        <v>1123</v>
      </c>
      <c r="F391" s="17" t="s">
        <v>1124</v>
      </c>
      <c r="G391" s="2" t="s">
        <v>2</v>
      </c>
      <c r="H391" s="2" t="s">
        <v>3</v>
      </c>
      <c r="I391" s="15">
        <v>885.92929361400002</v>
      </c>
      <c r="J391" s="13">
        <v>941.96335233499997</v>
      </c>
      <c r="K391" s="12" t="s">
        <v>1428</v>
      </c>
      <c r="L391" s="12">
        <v>57.13</v>
      </c>
      <c r="M391" s="12" t="s">
        <v>1429</v>
      </c>
      <c r="N391" s="12" t="s">
        <v>1430</v>
      </c>
      <c r="O391" s="20">
        <v>14</v>
      </c>
      <c r="P391" s="12">
        <v>12.11</v>
      </c>
      <c r="Q391" s="15">
        <f t="shared" si="30"/>
        <v>29.828585872280001</v>
      </c>
      <c r="R391" s="15">
        <f t="shared" si="31"/>
        <v>29.828585872280001</v>
      </c>
      <c r="S391" s="15">
        <v>29.828585872280001</v>
      </c>
      <c r="T391" s="3">
        <v>35.35</v>
      </c>
      <c r="U391" s="15">
        <f t="shared" si="32"/>
        <v>22.741151523368</v>
      </c>
      <c r="V391" s="15">
        <f t="shared" si="33"/>
        <v>5.52141412772</v>
      </c>
      <c r="W391" s="15">
        <f t="shared" si="34"/>
        <v>12.608848476632001</v>
      </c>
    </row>
    <row r="392" spans="1:23" ht="15">
      <c r="A392" s="19">
        <v>391</v>
      </c>
      <c r="B392" s="19" t="s">
        <v>442</v>
      </c>
      <c r="C392" s="7" t="s">
        <v>1423</v>
      </c>
      <c r="D392" s="5" t="s">
        <v>1</v>
      </c>
      <c r="E392" s="17" t="s">
        <v>1125</v>
      </c>
      <c r="F392" s="17" t="s">
        <v>1126</v>
      </c>
      <c r="G392" s="2" t="s">
        <v>2</v>
      </c>
      <c r="H392" s="2" t="s">
        <v>3</v>
      </c>
      <c r="I392" s="15">
        <v>744.70514770499994</v>
      </c>
      <c r="J392" s="13">
        <v>821.83612035900001</v>
      </c>
      <c r="K392" s="12" t="s">
        <v>1428</v>
      </c>
      <c r="L392" s="12">
        <v>57.13</v>
      </c>
      <c r="M392" s="12" t="s">
        <v>1429</v>
      </c>
      <c r="N392" s="12" t="s">
        <v>1430</v>
      </c>
      <c r="O392" s="20">
        <v>14</v>
      </c>
      <c r="P392" s="12">
        <v>12.11</v>
      </c>
      <c r="Q392" s="15">
        <f t="shared" si="30"/>
        <v>27.004102954099999</v>
      </c>
      <c r="R392" s="15">
        <f t="shared" si="31"/>
        <v>27.004102954099999</v>
      </c>
      <c r="S392" s="15">
        <v>27.004102954099999</v>
      </c>
      <c r="T392" s="3">
        <v>30.78</v>
      </c>
      <c r="U392" s="15">
        <f t="shared" si="32"/>
        <v>21.046461772459999</v>
      </c>
      <c r="V392" s="15">
        <f t="shared" si="33"/>
        <v>3.7758970459000025</v>
      </c>
      <c r="W392" s="15">
        <f t="shared" si="34"/>
        <v>9.7335382275400022</v>
      </c>
    </row>
    <row r="393" spans="1:23" ht="15">
      <c r="A393" s="19">
        <v>392</v>
      </c>
      <c r="B393" s="19" t="s">
        <v>443</v>
      </c>
      <c r="C393" s="7" t="s">
        <v>1423</v>
      </c>
      <c r="D393" s="5" t="s">
        <v>1</v>
      </c>
      <c r="E393" s="17" t="s">
        <v>1127</v>
      </c>
      <c r="F393" s="17" t="s">
        <v>1082</v>
      </c>
      <c r="G393" s="2" t="s">
        <v>2</v>
      </c>
      <c r="H393" s="2" t="s">
        <v>3</v>
      </c>
      <c r="I393" s="15">
        <v>512.43027086200004</v>
      </c>
      <c r="J393" s="13">
        <v>582.29023638399997</v>
      </c>
      <c r="K393" s="12" t="s">
        <v>1428</v>
      </c>
      <c r="L393" s="12">
        <v>57.13</v>
      </c>
      <c r="M393" s="12" t="s">
        <v>1429</v>
      </c>
      <c r="N393" s="12" t="s">
        <v>1430</v>
      </c>
      <c r="O393" s="20">
        <v>14</v>
      </c>
      <c r="P393" s="12">
        <v>12.11</v>
      </c>
      <c r="Q393" s="15">
        <f t="shared" si="30"/>
        <v>22.35860541724</v>
      </c>
      <c r="R393" s="15">
        <f t="shared" si="31"/>
        <v>22.35860541724</v>
      </c>
      <c r="S393" s="15">
        <v>22.35860541724</v>
      </c>
      <c r="T393" s="3">
        <v>24.68</v>
      </c>
      <c r="U393" s="15">
        <f t="shared" si="32"/>
        <v>18.259163250343999</v>
      </c>
      <c r="V393" s="15">
        <f t="shared" si="33"/>
        <v>2.32139458276</v>
      </c>
      <c r="W393" s="15">
        <f t="shared" si="34"/>
        <v>6.4208367496560008</v>
      </c>
    </row>
    <row r="394" spans="1:23" ht="15">
      <c r="A394" s="19">
        <v>393</v>
      </c>
      <c r="B394" s="19" t="s">
        <v>444</v>
      </c>
      <c r="C394" s="7" t="s">
        <v>1423</v>
      </c>
      <c r="D394" s="5" t="s">
        <v>1</v>
      </c>
      <c r="E394" s="17" t="s">
        <v>1128</v>
      </c>
      <c r="F394" s="17" t="s">
        <v>1129</v>
      </c>
      <c r="G394" s="2" t="s">
        <v>2</v>
      </c>
      <c r="H394" s="2" t="s">
        <v>3</v>
      </c>
      <c r="I394" s="15">
        <v>243.76752608699999</v>
      </c>
      <c r="J394" s="13">
        <v>290.36192518000001</v>
      </c>
      <c r="K394" s="12" t="s">
        <v>1428</v>
      </c>
      <c r="L394" s="12">
        <v>57.13</v>
      </c>
      <c r="M394" s="12" t="s">
        <v>1429</v>
      </c>
      <c r="N394" s="12" t="s">
        <v>1430</v>
      </c>
      <c r="O394" s="20">
        <v>14</v>
      </c>
      <c r="P394" s="12">
        <v>12.11</v>
      </c>
      <c r="Q394" s="15">
        <f t="shared" si="30"/>
        <v>16.985350521739999</v>
      </c>
      <c r="R394" s="15">
        <f t="shared" si="31"/>
        <v>16.985350521739999</v>
      </c>
      <c r="S394" s="15">
        <v>16.985350521739999</v>
      </c>
      <c r="T394" s="3">
        <v>17.98</v>
      </c>
      <c r="U394" s="15">
        <f t="shared" si="32"/>
        <v>15.035210313043999</v>
      </c>
      <c r="V394" s="15">
        <f t="shared" si="33"/>
        <v>0.99464947826000127</v>
      </c>
      <c r="W394" s="15">
        <f t="shared" si="34"/>
        <v>2.9447896869560015</v>
      </c>
    </row>
    <row r="395" spans="1:23" ht="15">
      <c r="A395" s="19">
        <v>394</v>
      </c>
      <c r="B395" s="19" t="s">
        <v>445</v>
      </c>
      <c r="C395" s="7" t="s">
        <v>1423</v>
      </c>
      <c r="D395" s="5" t="s">
        <v>1</v>
      </c>
      <c r="E395" s="17" t="s">
        <v>1130</v>
      </c>
      <c r="F395" s="17" t="s">
        <v>1131</v>
      </c>
      <c r="G395" s="2" t="s">
        <v>2</v>
      </c>
      <c r="H395" s="2" t="s">
        <v>3</v>
      </c>
      <c r="I395" s="15">
        <v>628.12995780599999</v>
      </c>
      <c r="J395" s="13">
        <v>679.69452219100003</v>
      </c>
      <c r="K395" s="12" t="s">
        <v>1428</v>
      </c>
      <c r="L395" s="12">
        <v>57.13</v>
      </c>
      <c r="M395" s="12" t="s">
        <v>1429</v>
      </c>
      <c r="N395" s="12" t="s">
        <v>1430</v>
      </c>
      <c r="O395" s="20">
        <v>14</v>
      </c>
      <c r="P395" s="12">
        <v>12.11</v>
      </c>
      <c r="Q395" s="15">
        <f t="shared" si="30"/>
        <v>24.67259915612</v>
      </c>
      <c r="R395" s="15">
        <f t="shared" si="31"/>
        <v>24.67259915612</v>
      </c>
      <c r="S395" s="15">
        <v>24.67259915612</v>
      </c>
      <c r="T395" s="3">
        <v>26.21</v>
      </c>
      <c r="U395" s="15">
        <f t="shared" si="32"/>
        <v>19.647559493671999</v>
      </c>
      <c r="V395" s="15">
        <f t="shared" si="33"/>
        <v>1.5374008438800004</v>
      </c>
      <c r="W395" s="15">
        <f t="shared" si="34"/>
        <v>6.5624405063280022</v>
      </c>
    </row>
    <row r="396" spans="1:23" ht="15">
      <c r="A396" s="19">
        <v>395</v>
      </c>
      <c r="B396" s="19" t="s">
        <v>446</v>
      </c>
      <c r="C396" s="7" t="s">
        <v>1423</v>
      </c>
      <c r="D396" s="5" t="s">
        <v>11</v>
      </c>
      <c r="E396" s="17" t="s">
        <v>1132</v>
      </c>
      <c r="F396" s="17" t="s">
        <v>1133</v>
      </c>
      <c r="G396" s="2" t="s">
        <v>447</v>
      </c>
      <c r="H396" s="2" t="s">
        <v>137</v>
      </c>
      <c r="I396" s="15">
        <v>647.50849681399995</v>
      </c>
      <c r="J396" s="13">
        <v>718.30637254299995</v>
      </c>
      <c r="K396" s="12" t="s">
        <v>1428</v>
      </c>
      <c r="L396" s="12">
        <v>57.13</v>
      </c>
      <c r="M396" s="12" t="s">
        <v>1429</v>
      </c>
      <c r="N396" s="12" t="s">
        <v>1430</v>
      </c>
      <c r="O396" s="20">
        <v>14</v>
      </c>
      <c r="P396" s="12">
        <v>12.11</v>
      </c>
      <c r="Q396" s="15">
        <f t="shared" si="30"/>
        <v>25.060169936279998</v>
      </c>
      <c r="R396" s="15">
        <f t="shared" si="31"/>
        <v>25.060169936279998</v>
      </c>
      <c r="S396" s="15">
        <v>25.060169936279998</v>
      </c>
      <c r="T396" s="3">
        <v>29.87</v>
      </c>
      <c r="U396" s="15">
        <f t="shared" si="32"/>
        <v>19.880101961767998</v>
      </c>
      <c r="V396" s="15">
        <f t="shared" si="33"/>
        <v>4.8098300637200033</v>
      </c>
      <c r="W396" s="15">
        <f t="shared" si="34"/>
        <v>9.9898980382320026</v>
      </c>
    </row>
    <row r="397" spans="1:23" ht="15">
      <c r="A397" s="19">
        <v>396</v>
      </c>
      <c r="B397" s="19" t="s">
        <v>448</v>
      </c>
      <c r="C397" s="7" t="s">
        <v>1423</v>
      </c>
      <c r="D397" s="5" t="s">
        <v>1</v>
      </c>
      <c r="E397" s="17" t="s">
        <v>1134</v>
      </c>
      <c r="F397" s="17" t="s">
        <v>1131</v>
      </c>
      <c r="G397" s="2" t="s">
        <v>2</v>
      </c>
      <c r="H397" s="2" t="s">
        <v>3</v>
      </c>
      <c r="I397" s="15">
        <v>711.02610498499996</v>
      </c>
      <c r="J397" s="13">
        <v>781.41863288399998</v>
      </c>
      <c r="K397" s="12" t="s">
        <v>1428</v>
      </c>
      <c r="L397" s="12">
        <v>57.13</v>
      </c>
      <c r="M397" s="12" t="s">
        <v>1429</v>
      </c>
      <c r="N397" s="12" t="s">
        <v>1430</v>
      </c>
      <c r="O397" s="20">
        <v>14</v>
      </c>
      <c r="P397" s="12">
        <v>12.11</v>
      </c>
      <c r="Q397" s="15">
        <f t="shared" si="30"/>
        <v>26.330522099699998</v>
      </c>
      <c r="R397" s="15">
        <f t="shared" si="31"/>
        <v>26.330522099699998</v>
      </c>
      <c r="S397" s="15">
        <v>26.330522099699998</v>
      </c>
      <c r="T397" s="3">
        <v>28.04</v>
      </c>
      <c r="U397" s="15">
        <f t="shared" si="32"/>
        <v>20.64231325982</v>
      </c>
      <c r="V397" s="15">
        <f t="shared" si="33"/>
        <v>1.7094779003000014</v>
      </c>
      <c r="W397" s="15">
        <f t="shared" si="34"/>
        <v>7.3976867401799993</v>
      </c>
    </row>
    <row r="398" spans="1:23" ht="15">
      <c r="A398" s="19">
        <v>397</v>
      </c>
      <c r="B398" s="19" t="s">
        <v>449</v>
      </c>
      <c r="C398" s="7" t="s">
        <v>1423</v>
      </c>
      <c r="D398" s="5" t="s">
        <v>1</v>
      </c>
      <c r="E398" s="17" t="s">
        <v>1106</v>
      </c>
      <c r="F398" s="17" t="s">
        <v>1135</v>
      </c>
      <c r="G398" s="2" t="s">
        <v>2</v>
      </c>
      <c r="H398" s="2" t="s">
        <v>3</v>
      </c>
      <c r="I398" s="15">
        <v>764.69224731700001</v>
      </c>
      <c r="J398" s="13">
        <v>840.781441019</v>
      </c>
      <c r="K398" s="12" t="s">
        <v>1428</v>
      </c>
      <c r="L398" s="12">
        <v>57.13</v>
      </c>
      <c r="M398" s="12" t="s">
        <v>1429</v>
      </c>
      <c r="N398" s="12" t="s">
        <v>1430</v>
      </c>
      <c r="O398" s="20">
        <v>14</v>
      </c>
      <c r="P398" s="12">
        <v>12.11</v>
      </c>
      <c r="Q398" s="15">
        <f t="shared" si="30"/>
        <v>27.403844946340001</v>
      </c>
      <c r="R398" s="15">
        <f t="shared" si="31"/>
        <v>27.403844946340001</v>
      </c>
      <c r="S398" s="15">
        <v>27.403844946340001</v>
      </c>
      <c r="T398" s="3">
        <v>28.95</v>
      </c>
      <c r="U398" s="15">
        <f t="shared" si="32"/>
        <v>21.286306967804002</v>
      </c>
      <c r="V398" s="15">
        <f t="shared" si="33"/>
        <v>1.5461550536599979</v>
      </c>
      <c r="W398" s="15">
        <f t="shared" si="34"/>
        <v>7.6636930321959973</v>
      </c>
    </row>
    <row r="399" spans="1:23" ht="15">
      <c r="A399" s="19">
        <v>398</v>
      </c>
      <c r="B399" s="19" t="s">
        <v>450</v>
      </c>
      <c r="C399" s="7" t="s">
        <v>1423</v>
      </c>
      <c r="D399" s="5" t="s">
        <v>1</v>
      </c>
      <c r="E399" s="17" t="s">
        <v>1136</v>
      </c>
      <c r="F399" s="17" t="s">
        <v>1113</v>
      </c>
      <c r="G399" s="2" t="s">
        <v>2</v>
      </c>
      <c r="H399" s="2" t="s">
        <v>3</v>
      </c>
      <c r="I399" s="15">
        <v>1127.5585109799999</v>
      </c>
      <c r="J399" s="13">
        <v>1180.9899390600001</v>
      </c>
      <c r="K399" s="12" t="s">
        <v>1428</v>
      </c>
      <c r="L399" s="12">
        <v>57.13</v>
      </c>
      <c r="M399" s="12" t="s">
        <v>1429</v>
      </c>
      <c r="N399" s="12" t="s">
        <v>1430</v>
      </c>
      <c r="O399" s="20">
        <v>14</v>
      </c>
      <c r="P399" s="12">
        <v>12.11</v>
      </c>
      <c r="Q399" s="15">
        <f t="shared" si="30"/>
        <v>34.661170219599995</v>
      </c>
      <c r="R399" s="15">
        <f t="shared" si="31"/>
        <v>34.661170219599995</v>
      </c>
      <c r="S399" s="15">
        <v>34.661170219599995</v>
      </c>
      <c r="T399" s="3">
        <v>37.18</v>
      </c>
      <c r="U399" s="15">
        <f t="shared" si="32"/>
        <v>25.640702131760001</v>
      </c>
      <c r="V399" s="15">
        <f t="shared" si="33"/>
        <v>2.5188297804000044</v>
      </c>
      <c r="W399" s="15">
        <f t="shared" si="34"/>
        <v>11.539297868239998</v>
      </c>
    </row>
    <row r="400" spans="1:23" ht="15">
      <c r="A400" s="19">
        <v>399</v>
      </c>
      <c r="B400" s="19" t="s">
        <v>451</v>
      </c>
      <c r="C400" s="7" t="s">
        <v>1423</v>
      </c>
      <c r="D400" s="5" t="s">
        <v>1</v>
      </c>
      <c r="E400" s="17" t="s">
        <v>1137</v>
      </c>
      <c r="F400" s="17" t="s">
        <v>1138</v>
      </c>
      <c r="G400" s="2" t="s">
        <v>2</v>
      </c>
      <c r="H400" s="2" t="s">
        <v>3</v>
      </c>
      <c r="I400" s="15">
        <v>1060.30885306</v>
      </c>
      <c r="J400" s="13">
        <v>1116.0299219799999</v>
      </c>
      <c r="K400" s="12" t="s">
        <v>1428</v>
      </c>
      <c r="L400" s="12">
        <v>57.13</v>
      </c>
      <c r="M400" s="12" t="s">
        <v>1429</v>
      </c>
      <c r="N400" s="12" t="s">
        <v>1430</v>
      </c>
      <c r="O400" s="20">
        <v>14</v>
      </c>
      <c r="P400" s="12">
        <v>12.11</v>
      </c>
      <c r="Q400" s="15">
        <f t="shared" si="30"/>
        <v>33.316177061200001</v>
      </c>
      <c r="R400" s="15">
        <f t="shared" si="31"/>
        <v>33.316177061200001</v>
      </c>
      <c r="S400" s="15">
        <v>33.316177061200001</v>
      </c>
      <c r="T400" s="3">
        <v>35.96</v>
      </c>
      <c r="U400" s="15">
        <f t="shared" si="32"/>
        <v>24.833706236719998</v>
      </c>
      <c r="V400" s="15">
        <f t="shared" si="33"/>
        <v>2.6438229387999996</v>
      </c>
      <c r="W400" s="15">
        <f t="shared" si="34"/>
        <v>11.126293763280003</v>
      </c>
    </row>
    <row r="401" spans="1:23" ht="15">
      <c r="A401" s="19">
        <v>400</v>
      </c>
      <c r="B401" s="19" t="s">
        <v>452</v>
      </c>
      <c r="C401" s="7" t="s">
        <v>1423</v>
      </c>
      <c r="D401" s="5" t="s">
        <v>1</v>
      </c>
      <c r="E401" s="17" t="s">
        <v>1139</v>
      </c>
      <c r="F401" s="17" t="s">
        <v>1140</v>
      </c>
      <c r="G401" s="2" t="s">
        <v>2</v>
      </c>
      <c r="H401" s="2" t="s">
        <v>3</v>
      </c>
      <c r="I401" s="15">
        <v>1149.4377060300001</v>
      </c>
      <c r="J401" s="13">
        <v>1208.23184571</v>
      </c>
      <c r="K401" s="12" t="s">
        <v>1428</v>
      </c>
      <c r="L401" s="12">
        <v>57.13</v>
      </c>
      <c r="M401" s="12" t="s">
        <v>1429</v>
      </c>
      <c r="N401" s="12" t="s">
        <v>1430</v>
      </c>
      <c r="O401" s="20">
        <v>14</v>
      </c>
      <c r="P401" s="12">
        <v>12.11</v>
      </c>
      <c r="Q401" s="15">
        <f t="shared" si="30"/>
        <v>35.098754120600006</v>
      </c>
      <c r="R401" s="15">
        <f t="shared" si="31"/>
        <v>35.098754120600006</v>
      </c>
      <c r="S401" s="15">
        <v>35.098754120600006</v>
      </c>
      <c r="T401" s="3">
        <v>37.18</v>
      </c>
      <c r="U401" s="15">
        <f t="shared" si="32"/>
        <v>25.903252472360002</v>
      </c>
      <c r="V401" s="15">
        <f t="shared" si="33"/>
        <v>2.0812458793999937</v>
      </c>
      <c r="W401" s="15">
        <f t="shared" si="34"/>
        <v>11.276747527639998</v>
      </c>
    </row>
    <row r="402" spans="1:23" ht="15">
      <c r="A402" s="19">
        <v>401</v>
      </c>
      <c r="B402" s="19" t="s">
        <v>453</v>
      </c>
      <c r="C402" s="7" t="s">
        <v>1423</v>
      </c>
      <c r="D402" s="5" t="s">
        <v>1</v>
      </c>
      <c r="E402" s="17" t="s">
        <v>1141</v>
      </c>
      <c r="F402" s="17" t="s">
        <v>1142</v>
      </c>
      <c r="G402" s="2" t="s">
        <v>2</v>
      </c>
      <c r="H402" s="2" t="s">
        <v>3</v>
      </c>
      <c r="I402" s="15">
        <v>741.38668482599996</v>
      </c>
      <c r="J402" s="13">
        <v>795.77690306600005</v>
      </c>
      <c r="K402" s="12" t="s">
        <v>1428</v>
      </c>
      <c r="L402" s="12">
        <v>57.13</v>
      </c>
      <c r="M402" s="12" t="s">
        <v>1429</v>
      </c>
      <c r="N402" s="12" t="s">
        <v>1430</v>
      </c>
      <c r="O402" s="20">
        <v>14</v>
      </c>
      <c r="P402" s="12">
        <v>12.11</v>
      </c>
      <c r="Q402" s="15">
        <f t="shared" si="30"/>
        <v>26.937733696519999</v>
      </c>
      <c r="R402" s="15">
        <f t="shared" si="31"/>
        <v>26.937733696519999</v>
      </c>
      <c r="S402" s="15">
        <v>26.937733696519999</v>
      </c>
      <c r="T402" s="3">
        <v>28.65</v>
      </c>
      <c r="U402" s="15">
        <f t="shared" si="32"/>
        <v>21.006640217912</v>
      </c>
      <c r="V402" s="15">
        <f t="shared" si="33"/>
        <v>1.7122663034799999</v>
      </c>
      <c r="W402" s="15">
        <f t="shared" si="34"/>
        <v>7.6433597820879982</v>
      </c>
    </row>
    <row r="403" spans="1:23" ht="15">
      <c r="A403" s="19">
        <v>402</v>
      </c>
      <c r="B403" s="19" t="s">
        <v>454</v>
      </c>
      <c r="C403" s="7" t="s">
        <v>1423</v>
      </c>
      <c r="D403" s="5" t="s">
        <v>50</v>
      </c>
      <c r="E403" s="17" t="s">
        <v>1143</v>
      </c>
      <c r="F403" s="17" t="s">
        <v>1144</v>
      </c>
      <c r="G403" s="2" t="s">
        <v>2</v>
      </c>
      <c r="H403" s="2" t="s">
        <v>64</v>
      </c>
      <c r="I403" s="15">
        <v>1183.0972585899999</v>
      </c>
      <c r="J403" s="13">
        <v>1256.88473929</v>
      </c>
      <c r="K403" s="12" t="s">
        <v>1428</v>
      </c>
      <c r="L403" s="12">
        <v>57.13</v>
      </c>
      <c r="M403" s="12" t="s">
        <v>1429</v>
      </c>
      <c r="N403" s="12" t="s">
        <v>1430</v>
      </c>
      <c r="O403" s="20">
        <v>14</v>
      </c>
      <c r="P403" s="12">
        <v>12.11</v>
      </c>
      <c r="Q403" s="15">
        <f t="shared" si="30"/>
        <v>35.771945171799999</v>
      </c>
      <c r="R403" s="15">
        <f t="shared" si="31"/>
        <v>35.771945171799999</v>
      </c>
      <c r="S403" s="15">
        <v>35.771945171799999</v>
      </c>
      <c r="T403" s="3">
        <v>38.71</v>
      </c>
      <c r="U403" s="15">
        <f t="shared" si="32"/>
        <v>26.307167103079998</v>
      </c>
      <c r="V403" s="15">
        <f t="shared" si="33"/>
        <v>2.9380548282000021</v>
      </c>
      <c r="W403" s="15">
        <f t="shared" si="34"/>
        <v>12.402832896920003</v>
      </c>
    </row>
    <row r="404" spans="1:23" ht="15">
      <c r="A404" s="19">
        <v>403</v>
      </c>
      <c r="B404" s="19" t="s">
        <v>455</v>
      </c>
      <c r="C404" s="7" t="s">
        <v>1423</v>
      </c>
      <c r="D404" s="5" t="s">
        <v>1</v>
      </c>
      <c r="E404" s="17" t="s">
        <v>1145</v>
      </c>
      <c r="F404" s="17" t="s">
        <v>1146</v>
      </c>
      <c r="G404" s="2" t="s">
        <v>2</v>
      </c>
      <c r="H404" s="2" t="s">
        <v>3</v>
      </c>
      <c r="I404" s="15">
        <v>1115.8409335199999</v>
      </c>
      <c r="J404" s="13">
        <v>1185.4004353400001</v>
      </c>
      <c r="K404" s="12" t="s">
        <v>1428</v>
      </c>
      <c r="L404" s="12">
        <v>57.13</v>
      </c>
      <c r="M404" s="12" t="s">
        <v>1429</v>
      </c>
      <c r="N404" s="12" t="s">
        <v>1430</v>
      </c>
      <c r="O404" s="20">
        <v>14</v>
      </c>
      <c r="P404" s="12">
        <v>12.11</v>
      </c>
      <c r="Q404" s="15">
        <f t="shared" si="30"/>
        <v>34.426818670399996</v>
      </c>
      <c r="R404" s="15">
        <f t="shared" si="31"/>
        <v>34.426818670399996</v>
      </c>
      <c r="S404" s="15">
        <v>34.426818670399996</v>
      </c>
      <c r="T404" s="3">
        <v>35.659999999999997</v>
      </c>
      <c r="U404" s="15">
        <f t="shared" si="32"/>
        <v>25.50009120224</v>
      </c>
      <c r="V404" s="15">
        <f t="shared" si="33"/>
        <v>1.2331813296000007</v>
      </c>
      <c r="W404" s="15">
        <f t="shared" si="34"/>
        <v>10.159908797759996</v>
      </c>
    </row>
    <row r="405" spans="1:23" ht="15">
      <c r="A405" s="19">
        <v>404</v>
      </c>
      <c r="B405" s="19" t="s">
        <v>456</v>
      </c>
      <c r="C405" s="7" t="s">
        <v>1423</v>
      </c>
      <c r="D405" s="5" t="s">
        <v>1</v>
      </c>
      <c r="E405" s="17" t="s">
        <v>1147</v>
      </c>
      <c r="F405" s="17" t="s">
        <v>1148</v>
      </c>
      <c r="G405" s="2" t="s">
        <v>2</v>
      </c>
      <c r="H405" s="2" t="s">
        <v>3</v>
      </c>
      <c r="I405" s="15">
        <v>896.95317316800003</v>
      </c>
      <c r="J405" s="13">
        <v>969.90795154099999</v>
      </c>
      <c r="K405" s="12" t="s">
        <v>1428</v>
      </c>
      <c r="L405" s="12">
        <v>57.13</v>
      </c>
      <c r="M405" s="12" t="s">
        <v>1429</v>
      </c>
      <c r="N405" s="12" t="s">
        <v>1430</v>
      </c>
      <c r="O405" s="20">
        <v>14</v>
      </c>
      <c r="P405" s="12">
        <v>12.11</v>
      </c>
      <c r="Q405" s="15">
        <f t="shared" si="30"/>
        <v>30.04906346336</v>
      </c>
      <c r="R405" s="15">
        <f t="shared" si="31"/>
        <v>30.04906346336</v>
      </c>
      <c r="S405" s="15">
        <v>30.04906346336</v>
      </c>
      <c r="T405" s="3">
        <v>32.909999999999997</v>
      </c>
      <c r="U405" s="15">
        <f t="shared" si="32"/>
        <v>22.873438078016001</v>
      </c>
      <c r="V405" s="15">
        <f t="shared" si="33"/>
        <v>2.860936536639997</v>
      </c>
      <c r="W405" s="15">
        <f t="shared" si="34"/>
        <v>10.036561921983996</v>
      </c>
    </row>
    <row r="406" spans="1:23" ht="15">
      <c r="A406" s="19">
        <v>405</v>
      </c>
      <c r="B406" s="19" t="s">
        <v>457</v>
      </c>
      <c r="C406" s="7" t="s">
        <v>1423</v>
      </c>
      <c r="D406" s="5" t="s">
        <v>1</v>
      </c>
      <c r="E406" s="17" t="s">
        <v>1149</v>
      </c>
      <c r="F406" s="17" t="s">
        <v>1150</v>
      </c>
      <c r="G406" s="2" t="s">
        <v>2</v>
      </c>
      <c r="H406" s="2" t="s">
        <v>3</v>
      </c>
      <c r="I406" s="15">
        <v>869.79998234499999</v>
      </c>
      <c r="J406" s="13">
        <v>937.29633659199999</v>
      </c>
      <c r="K406" s="12" t="s">
        <v>1428</v>
      </c>
      <c r="L406" s="12">
        <v>57.13</v>
      </c>
      <c r="M406" s="12" t="s">
        <v>1429</v>
      </c>
      <c r="N406" s="12" t="s">
        <v>1430</v>
      </c>
      <c r="O406" s="20">
        <v>14</v>
      </c>
      <c r="P406" s="12">
        <v>12.11</v>
      </c>
      <c r="Q406" s="15">
        <f t="shared" si="30"/>
        <v>29.505999646900001</v>
      </c>
      <c r="R406" s="15">
        <f t="shared" si="31"/>
        <v>29.505999646900001</v>
      </c>
      <c r="S406" s="15">
        <v>29.505999646900001</v>
      </c>
      <c r="T406" s="3">
        <v>32.299999999999997</v>
      </c>
      <c r="U406" s="15">
        <f t="shared" si="32"/>
        <v>22.547599788139998</v>
      </c>
      <c r="V406" s="15">
        <f t="shared" si="33"/>
        <v>2.7940003530999959</v>
      </c>
      <c r="W406" s="15">
        <f t="shared" si="34"/>
        <v>9.7524002118599995</v>
      </c>
    </row>
    <row r="407" spans="1:23" ht="15">
      <c r="A407" s="19">
        <v>406</v>
      </c>
      <c r="B407" s="19" t="s">
        <v>458</v>
      </c>
      <c r="C407" s="7" t="s">
        <v>1423</v>
      </c>
      <c r="D407" s="5" t="s">
        <v>1</v>
      </c>
      <c r="E407" s="17" t="s">
        <v>1151</v>
      </c>
      <c r="F407" s="17" t="s">
        <v>1152</v>
      </c>
      <c r="G407" s="2" t="s">
        <v>2</v>
      </c>
      <c r="H407" s="2" t="s">
        <v>3</v>
      </c>
      <c r="I407" s="15">
        <v>835.60274418400002</v>
      </c>
      <c r="J407" s="13">
        <v>894.15255698399994</v>
      </c>
      <c r="K407" s="12" t="s">
        <v>1428</v>
      </c>
      <c r="L407" s="12">
        <v>57.13</v>
      </c>
      <c r="M407" s="12" t="s">
        <v>1429</v>
      </c>
      <c r="N407" s="12" t="s">
        <v>1430</v>
      </c>
      <c r="O407" s="20">
        <v>14</v>
      </c>
      <c r="P407" s="12">
        <v>12.11</v>
      </c>
      <c r="Q407" s="15">
        <f t="shared" si="30"/>
        <v>28.82205488368</v>
      </c>
      <c r="R407" s="15">
        <f t="shared" si="31"/>
        <v>28.82205488368</v>
      </c>
      <c r="S407" s="15">
        <v>28.82205488368</v>
      </c>
      <c r="T407" s="3">
        <v>31.39</v>
      </c>
      <c r="U407" s="15">
        <f t="shared" si="32"/>
        <v>22.137232930208</v>
      </c>
      <c r="V407" s="15">
        <f t="shared" si="33"/>
        <v>2.5679451163200007</v>
      </c>
      <c r="W407" s="15">
        <f t="shared" si="34"/>
        <v>9.2527670697920001</v>
      </c>
    </row>
    <row r="408" spans="1:23" ht="15">
      <c r="A408" s="19">
        <v>407</v>
      </c>
      <c r="B408" s="19" t="s">
        <v>459</v>
      </c>
      <c r="C408" s="7" t="s">
        <v>1423</v>
      </c>
      <c r="D408" s="5" t="s">
        <v>1</v>
      </c>
      <c r="E408" s="17" t="s">
        <v>1153</v>
      </c>
      <c r="F408" s="17" t="s">
        <v>1154</v>
      </c>
      <c r="G408" s="2" t="s">
        <v>2</v>
      </c>
      <c r="H408" s="2" t="s">
        <v>3</v>
      </c>
      <c r="I408" s="15">
        <v>1037.75419852</v>
      </c>
      <c r="J408" s="13">
        <v>1109.44538496</v>
      </c>
      <c r="K408" s="12" t="s">
        <v>1428</v>
      </c>
      <c r="L408" s="12">
        <v>57.13</v>
      </c>
      <c r="M408" s="12" t="s">
        <v>1429</v>
      </c>
      <c r="N408" s="12" t="s">
        <v>1430</v>
      </c>
      <c r="O408" s="20">
        <v>14</v>
      </c>
      <c r="P408" s="12">
        <v>12.11</v>
      </c>
      <c r="Q408" s="15">
        <f t="shared" si="30"/>
        <v>32.865083970400001</v>
      </c>
      <c r="R408" s="15">
        <f t="shared" si="31"/>
        <v>32.865083970400001</v>
      </c>
      <c r="S408" s="15">
        <v>32.865083970400001</v>
      </c>
      <c r="T408" s="3">
        <v>35.659999999999997</v>
      </c>
      <c r="U408" s="15">
        <f t="shared" si="32"/>
        <v>24.56305038224</v>
      </c>
      <c r="V408" s="15">
        <f t="shared" si="33"/>
        <v>2.794916029599996</v>
      </c>
      <c r="W408" s="15">
        <f t="shared" si="34"/>
        <v>11.096949617759996</v>
      </c>
    </row>
    <row r="409" spans="1:23" ht="15">
      <c r="A409" s="19">
        <v>408</v>
      </c>
      <c r="B409" s="19" t="s">
        <v>460</v>
      </c>
      <c r="C409" s="7" t="s">
        <v>1423</v>
      </c>
      <c r="D409" s="5" t="s">
        <v>50</v>
      </c>
      <c r="E409" s="17" t="s">
        <v>1155</v>
      </c>
      <c r="F409" s="17" t="s">
        <v>1156</v>
      </c>
      <c r="G409" s="2" t="s">
        <v>2</v>
      </c>
      <c r="H409" s="2" t="s">
        <v>64</v>
      </c>
      <c r="I409" s="15">
        <v>946.15726999499998</v>
      </c>
      <c r="J409" s="13">
        <v>1014.60092335</v>
      </c>
      <c r="K409" s="12" t="s">
        <v>1428</v>
      </c>
      <c r="L409" s="12">
        <v>57.13</v>
      </c>
      <c r="M409" s="12" t="s">
        <v>1429</v>
      </c>
      <c r="N409" s="12" t="s">
        <v>1430</v>
      </c>
      <c r="O409" s="20">
        <v>14</v>
      </c>
      <c r="P409" s="12">
        <v>12.11</v>
      </c>
      <c r="Q409" s="15">
        <f t="shared" si="30"/>
        <v>31.0331453999</v>
      </c>
      <c r="R409" s="15">
        <f t="shared" si="31"/>
        <v>31.0331453999</v>
      </c>
      <c r="S409" s="15">
        <v>31.0331453999</v>
      </c>
      <c r="T409" s="3">
        <v>37.79</v>
      </c>
      <c r="U409" s="15">
        <f t="shared" si="32"/>
        <v>23.46388723994</v>
      </c>
      <c r="V409" s="15">
        <f t="shared" si="33"/>
        <v>6.7568546000999987</v>
      </c>
      <c r="W409" s="15">
        <f t="shared" si="34"/>
        <v>14.326112760059999</v>
      </c>
    </row>
    <row r="410" spans="1:23" ht="15">
      <c r="A410" s="19">
        <v>409</v>
      </c>
      <c r="B410" s="19" t="s">
        <v>461</v>
      </c>
      <c r="C410" s="7" t="s">
        <v>1423</v>
      </c>
      <c r="D410" s="5" t="s">
        <v>1</v>
      </c>
      <c r="E410" s="17" t="s">
        <v>1157</v>
      </c>
      <c r="F410" s="17" t="s">
        <v>1158</v>
      </c>
      <c r="G410" s="2" t="s">
        <v>2</v>
      </c>
      <c r="H410" s="2" t="s">
        <v>3</v>
      </c>
      <c r="I410" s="15">
        <v>898.25496033399997</v>
      </c>
      <c r="J410" s="13">
        <v>961.51882427800001</v>
      </c>
      <c r="K410" s="12" t="s">
        <v>1428</v>
      </c>
      <c r="L410" s="12">
        <v>57.13</v>
      </c>
      <c r="M410" s="12" t="s">
        <v>1429</v>
      </c>
      <c r="N410" s="12" t="s">
        <v>1430</v>
      </c>
      <c r="O410" s="20">
        <v>14</v>
      </c>
      <c r="P410" s="12">
        <v>12.11</v>
      </c>
      <c r="Q410" s="15">
        <f t="shared" si="30"/>
        <v>30.075099206680001</v>
      </c>
      <c r="R410" s="15">
        <f t="shared" si="31"/>
        <v>30.075099206680001</v>
      </c>
      <c r="S410" s="15">
        <v>30.075099206680001</v>
      </c>
      <c r="T410" s="3">
        <v>33.83</v>
      </c>
      <c r="U410" s="15">
        <f t="shared" si="32"/>
        <v>22.889059524007997</v>
      </c>
      <c r="V410" s="15">
        <f t="shared" si="33"/>
        <v>3.7549007933199974</v>
      </c>
      <c r="W410" s="15">
        <f t="shared" si="34"/>
        <v>10.940940475992001</v>
      </c>
    </row>
    <row r="411" spans="1:23" ht="15">
      <c r="A411" s="19">
        <v>410</v>
      </c>
      <c r="B411" s="19" t="s">
        <v>462</v>
      </c>
      <c r="C411" s="7" t="s">
        <v>1423</v>
      </c>
      <c r="D411" s="5" t="s">
        <v>1</v>
      </c>
      <c r="E411" s="17" t="s">
        <v>1159</v>
      </c>
      <c r="F411" s="17" t="s">
        <v>1160</v>
      </c>
      <c r="G411" s="2" t="s">
        <v>2</v>
      </c>
      <c r="H411" s="2" t="s">
        <v>3</v>
      </c>
      <c r="I411" s="15">
        <v>2880.2030611800001</v>
      </c>
      <c r="J411" s="13">
        <v>2947.1868238699999</v>
      </c>
      <c r="K411" s="12" t="s">
        <v>1428</v>
      </c>
      <c r="L411" s="12">
        <v>57.13</v>
      </c>
      <c r="M411" s="12" t="s">
        <v>1429</v>
      </c>
      <c r="N411" s="12" t="s">
        <v>1430</v>
      </c>
      <c r="O411" s="20">
        <v>14</v>
      </c>
      <c r="P411" s="12">
        <v>12.11</v>
      </c>
      <c r="Q411" s="15">
        <f t="shared" si="30"/>
        <v>69.714061223599998</v>
      </c>
      <c r="R411" s="15">
        <f t="shared" si="31"/>
        <v>69.714061223599998</v>
      </c>
      <c r="S411" s="12">
        <v>57.13</v>
      </c>
      <c r="T411" s="3">
        <v>58.52</v>
      </c>
      <c r="U411" s="15">
        <f t="shared" si="32"/>
        <v>46.672436734160001</v>
      </c>
      <c r="V411" s="15">
        <f t="shared" si="33"/>
        <v>1.3900000000000006</v>
      </c>
      <c r="W411" s="15">
        <f t="shared" si="34"/>
        <v>11.847563265840002</v>
      </c>
    </row>
    <row r="412" spans="1:23" ht="15">
      <c r="A412" s="19">
        <v>411</v>
      </c>
      <c r="B412" s="19" t="s">
        <v>463</v>
      </c>
      <c r="C412" s="7" t="s">
        <v>1423</v>
      </c>
      <c r="D412" s="5" t="s">
        <v>1</v>
      </c>
      <c r="E412" s="17" t="s">
        <v>1161</v>
      </c>
      <c r="F412" s="17" t="s">
        <v>1162</v>
      </c>
      <c r="G412" s="2" t="s">
        <v>2</v>
      </c>
      <c r="H412" s="2" t="s">
        <v>3</v>
      </c>
      <c r="I412" s="15">
        <v>3741.98742068</v>
      </c>
      <c r="J412" s="13">
        <v>3805.2359935200002</v>
      </c>
      <c r="K412" s="12" t="s">
        <v>1428</v>
      </c>
      <c r="L412" s="12">
        <v>57.13</v>
      </c>
      <c r="M412" s="12" t="s">
        <v>1429</v>
      </c>
      <c r="N412" s="12" t="s">
        <v>1430</v>
      </c>
      <c r="O412" s="20">
        <v>14</v>
      </c>
      <c r="P412" s="12">
        <v>12.11</v>
      </c>
      <c r="Q412" s="15">
        <f>60+741.987*2.5%+P412</f>
        <v>90.659675000000007</v>
      </c>
      <c r="R412" s="15">
        <f t="shared" si="31"/>
        <v>86.949748413600005</v>
      </c>
      <c r="S412" s="12">
        <v>57.13</v>
      </c>
      <c r="T412" s="3">
        <v>59.43</v>
      </c>
      <c r="U412" s="15">
        <f t="shared" si="32"/>
        <v>57.013849048159997</v>
      </c>
      <c r="V412" s="15">
        <f t="shared" si="33"/>
        <v>2.2999999999999972</v>
      </c>
      <c r="W412" s="15">
        <f t="shared" si="34"/>
        <v>2.4161509518400024</v>
      </c>
    </row>
    <row r="413" spans="1:23" ht="15">
      <c r="A413" s="19">
        <v>412</v>
      </c>
      <c r="B413" s="19" t="s">
        <v>464</v>
      </c>
      <c r="C413" s="7" t="s">
        <v>1423</v>
      </c>
      <c r="D413" s="5" t="s">
        <v>1</v>
      </c>
      <c r="E413" s="17" t="s">
        <v>1163</v>
      </c>
      <c r="F413" s="17" t="s">
        <v>1164</v>
      </c>
      <c r="G413" s="2" t="s">
        <v>2</v>
      </c>
      <c r="H413" s="2" t="s">
        <v>3</v>
      </c>
      <c r="I413" s="15">
        <v>3693.3775533799999</v>
      </c>
      <c r="J413" s="13">
        <v>3756.03281066</v>
      </c>
      <c r="K413" s="12" t="s">
        <v>1428</v>
      </c>
      <c r="L413" s="12">
        <v>57.13</v>
      </c>
      <c r="M413" s="12" t="s">
        <v>1429</v>
      </c>
      <c r="N413" s="12" t="s">
        <v>1430</v>
      </c>
      <c r="O413" s="20">
        <v>14</v>
      </c>
      <c r="P413" s="12">
        <v>12.11</v>
      </c>
      <c r="Q413" s="15">
        <f>60+693.378*2.5%+P413</f>
        <v>89.444450000000003</v>
      </c>
      <c r="R413" s="15">
        <f t="shared" si="31"/>
        <v>85.977551067600004</v>
      </c>
      <c r="S413" s="12">
        <v>57.13</v>
      </c>
      <c r="T413" s="3">
        <v>60.35</v>
      </c>
      <c r="U413" s="15">
        <f t="shared" si="32"/>
        <v>56.430530640560001</v>
      </c>
      <c r="V413" s="15">
        <f t="shared" si="33"/>
        <v>3.2199999999999989</v>
      </c>
      <c r="W413" s="15">
        <f t="shared" si="34"/>
        <v>3.9194693594400007</v>
      </c>
    </row>
    <row r="414" spans="1:23" ht="15">
      <c r="A414" s="19">
        <v>413</v>
      </c>
      <c r="B414" s="19" t="s">
        <v>465</v>
      </c>
      <c r="C414" s="7" t="s">
        <v>1423</v>
      </c>
      <c r="D414" s="5" t="s">
        <v>11</v>
      </c>
      <c r="E414" s="17" t="s">
        <v>1165</v>
      </c>
      <c r="F414" s="17" t="s">
        <v>1166</v>
      </c>
      <c r="G414" s="2" t="s">
        <v>2</v>
      </c>
      <c r="H414" s="2" t="s">
        <v>62</v>
      </c>
      <c r="I414" s="15">
        <v>173.12757491599999</v>
      </c>
      <c r="J414" s="13">
        <v>249.509201311</v>
      </c>
      <c r="K414" s="12" t="s">
        <v>1428</v>
      </c>
      <c r="L414" s="12">
        <v>57.13</v>
      </c>
      <c r="M414" s="12" t="s">
        <v>1429</v>
      </c>
      <c r="N414" s="12" t="s">
        <v>1430</v>
      </c>
      <c r="O414" s="20">
        <v>14</v>
      </c>
      <c r="P414" s="12">
        <v>12.11</v>
      </c>
      <c r="Q414" s="15">
        <f t="shared" ref="Q414" si="35">I414*2%+P414</f>
        <v>15.572551498319999</v>
      </c>
      <c r="R414" s="15">
        <f t="shared" si="31"/>
        <v>15.572551498319999</v>
      </c>
      <c r="S414" s="12">
        <v>15.573</v>
      </c>
      <c r="T414" s="3">
        <v>16.760000000000002</v>
      </c>
      <c r="U414" s="15">
        <f t="shared" si="32"/>
        <v>14.187530898992</v>
      </c>
      <c r="V414" s="15">
        <f t="shared" si="33"/>
        <v>1.1870000000000012</v>
      </c>
      <c r="W414" s="15">
        <f t="shared" si="34"/>
        <v>2.5724691010080019</v>
      </c>
    </row>
    <row r="415" spans="1:23" ht="15">
      <c r="A415" s="19">
        <v>414</v>
      </c>
      <c r="B415" s="19" t="s">
        <v>466</v>
      </c>
      <c r="C415" s="7" t="s">
        <v>1423</v>
      </c>
      <c r="D415" s="5" t="s">
        <v>1</v>
      </c>
      <c r="E415" s="17" t="s">
        <v>1167</v>
      </c>
      <c r="F415" s="17" t="s">
        <v>1168</v>
      </c>
      <c r="G415" s="2" t="s">
        <v>2</v>
      </c>
      <c r="H415" s="2" t="s">
        <v>3</v>
      </c>
      <c r="I415" s="15">
        <v>3915.7964010800001</v>
      </c>
      <c r="J415" s="13">
        <v>3984.4793462399998</v>
      </c>
      <c r="K415" s="12" t="s">
        <v>1428</v>
      </c>
      <c r="L415" s="12">
        <v>57.13</v>
      </c>
      <c r="M415" s="12" t="s">
        <v>1429</v>
      </c>
      <c r="N415" s="12" t="s">
        <v>1430</v>
      </c>
      <c r="O415" s="20">
        <v>14</v>
      </c>
      <c r="P415" s="12">
        <v>12.11</v>
      </c>
      <c r="Q415" s="15">
        <f>60+915.796*2.5%+P415</f>
        <v>95.004900000000006</v>
      </c>
      <c r="R415" s="15">
        <f t="shared" si="31"/>
        <v>90.425928021600001</v>
      </c>
      <c r="S415" s="12">
        <v>57.13</v>
      </c>
      <c r="T415" s="3">
        <v>60.04</v>
      </c>
      <c r="U415" s="15">
        <f t="shared" si="32"/>
        <v>59.099556812960003</v>
      </c>
      <c r="V415" s="15">
        <f t="shared" si="33"/>
        <v>2.9099999999999966</v>
      </c>
      <c r="W415" s="15">
        <f t="shared" si="34"/>
        <v>0.94044318703999608</v>
      </c>
    </row>
    <row r="416" spans="1:23" ht="15">
      <c r="A416" s="19">
        <v>415</v>
      </c>
      <c r="B416" s="19" t="s">
        <v>467</v>
      </c>
      <c r="C416" s="7" t="s">
        <v>1423</v>
      </c>
      <c r="D416" s="5" t="s">
        <v>1</v>
      </c>
      <c r="E416" s="17" t="s">
        <v>1169</v>
      </c>
      <c r="F416" s="17" t="s">
        <v>1170</v>
      </c>
      <c r="G416" s="2" t="s">
        <v>2</v>
      </c>
      <c r="H416" s="2" t="s">
        <v>3</v>
      </c>
      <c r="I416" s="15">
        <v>3914.2698489499999</v>
      </c>
      <c r="J416" s="13">
        <v>3981.9312565700002</v>
      </c>
      <c r="K416" s="12" t="s">
        <v>1428</v>
      </c>
      <c r="L416" s="12">
        <v>57.13</v>
      </c>
      <c r="M416" s="12" t="s">
        <v>1429</v>
      </c>
      <c r="N416" s="12" t="s">
        <v>1430</v>
      </c>
      <c r="O416" s="20">
        <v>14</v>
      </c>
      <c r="P416" s="12">
        <v>12.11</v>
      </c>
      <c r="Q416" s="15">
        <f>60+914.27*2.5%+P416</f>
        <v>94.966750000000005</v>
      </c>
      <c r="R416" s="15">
        <f t="shared" si="31"/>
        <v>90.395396978999997</v>
      </c>
      <c r="S416" s="12">
        <v>57.13</v>
      </c>
      <c r="T416" s="3">
        <v>60.35</v>
      </c>
      <c r="U416" s="15">
        <f t="shared" si="32"/>
        <v>59.081238187399997</v>
      </c>
      <c r="V416" s="15">
        <f t="shared" si="33"/>
        <v>3.2199999999999989</v>
      </c>
      <c r="W416" s="15">
        <f t="shared" si="34"/>
        <v>1.2687618126000046</v>
      </c>
    </row>
    <row r="417" spans="1:23" ht="15">
      <c r="A417" s="19">
        <v>416</v>
      </c>
      <c r="B417" s="19" t="s">
        <v>468</v>
      </c>
      <c r="C417" s="7" t="s">
        <v>1423</v>
      </c>
      <c r="D417" s="5" t="s">
        <v>11</v>
      </c>
      <c r="E417" s="17" t="s">
        <v>1171</v>
      </c>
      <c r="F417" s="17" t="s">
        <v>1172</v>
      </c>
      <c r="G417" s="2" t="s">
        <v>2</v>
      </c>
      <c r="H417" s="2" t="s">
        <v>89</v>
      </c>
      <c r="I417" s="15">
        <v>377.83821750099997</v>
      </c>
      <c r="J417" s="13">
        <v>429.87004452999997</v>
      </c>
      <c r="K417" s="12" t="s">
        <v>1428</v>
      </c>
      <c r="L417" s="12">
        <v>57.13</v>
      </c>
      <c r="M417" s="12" t="s">
        <v>1429</v>
      </c>
      <c r="N417" s="12" t="s">
        <v>1430</v>
      </c>
      <c r="O417" s="20">
        <v>14</v>
      </c>
      <c r="P417" s="12">
        <v>12.11</v>
      </c>
      <c r="Q417" s="15">
        <f t="shared" ref="Q417:Q480" si="36">I417*2%+P417</f>
        <v>19.666764350019999</v>
      </c>
      <c r="R417" s="15">
        <f t="shared" si="31"/>
        <v>19.666764350019999</v>
      </c>
      <c r="S417" s="15">
        <v>19.666764350019999</v>
      </c>
      <c r="T417" s="3">
        <v>21.33</v>
      </c>
      <c r="U417" s="15">
        <f t="shared" si="32"/>
        <v>16.644058610011999</v>
      </c>
      <c r="V417" s="15">
        <f t="shared" si="33"/>
        <v>1.663235649979999</v>
      </c>
      <c r="W417" s="15">
        <f t="shared" si="34"/>
        <v>4.6859413899879989</v>
      </c>
    </row>
    <row r="418" spans="1:23" ht="15">
      <c r="A418" s="19">
        <v>417</v>
      </c>
      <c r="B418" s="19" t="s">
        <v>469</v>
      </c>
      <c r="C418" s="7" t="s">
        <v>1423</v>
      </c>
      <c r="D418" s="5" t="s">
        <v>187</v>
      </c>
      <c r="E418" s="17" t="s">
        <v>1173</v>
      </c>
      <c r="F418" s="17" t="s">
        <v>1174</v>
      </c>
      <c r="G418" s="2" t="s">
        <v>2</v>
      </c>
      <c r="H418" s="2" t="s">
        <v>188</v>
      </c>
      <c r="I418" s="15">
        <v>512.19690296900001</v>
      </c>
      <c r="J418" s="13">
        <v>592.23886538099998</v>
      </c>
      <c r="K418" s="12" t="s">
        <v>1428</v>
      </c>
      <c r="L418" s="12">
        <v>57.13</v>
      </c>
      <c r="M418" s="12" t="s">
        <v>1429</v>
      </c>
      <c r="N418" s="12" t="s">
        <v>1430</v>
      </c>
      <c r="O418" s="20">
        <v>14</v>
      </c>
      <c r="P418" s="12">
        <v>12.11</v>
      </c>
      <c r="Q418" s="15">
        <f t="shared" si="36"/>
        <v>22.353938059379999</v>
      </c>
      <c r="R418" s="15">
        <f t="shared" si="31"/>
        <v>22.353938059379999</v>
      </c>
      <c r="S418" s="15">
        <v>22.353938059379999</v>
      </c>
      <c r="T418" s="3">
        <v>24.99</v>
      </c>
      <c r="U418" s="15">
        <f t="shared" si="32"/>
        <v>18.256362835628</v>
      </c>
      <c r="V418" s="15">
        <f t="shared" si="33"/>
        <v>2.6360619406199994</v>
      </c>
      <c r="W418" s="15">
        <f t="shared" si="34"/>
        <v>6.7336371643719986</v>
      </c>
    </row>
    <row r="419" spans="1:23" ht="15">
      <c r="A419" s="19">
        <v>418</v>
      </c>
      <c r="B419" s="19" t="s">
        <v>470</v>
      </c>
      <c r="C419" s="7" t="s">
        <v>1423</v>
      </c>
      <c r="D419" s="5" t="s">
        <v>11</v>
      </c>
      <c r="E419" s="17" t="s">
        <v>1175</v>
      </c>
      <c r="F419" s="17" t="s">
        <v>1176</v>
      </c>
      <c r="G419" s="2" t="s">
        <v>2</v>
      </c>
      <c r="H419" s="2" t="s">
        <v>210</v>
      </c>
      <c r="I419" s="15">
        <v>220.49096580400001</v>
      </c>
      <c r="J419" s="13">
        <v>294.88200420099997</v>
      </c>
      <c r="K419" s="12" t="s">
        <v>1428</v>
      </c>
      <c r="L419" s="12">
        <v>57.13</v>
      </c>
      <c r="M419" s="12" t="s">
        <v>1429</v>
      </c>
      <c r="N419" s="12" t="s">
        <v>1430</v>
      </c>
      <c r="O419" s="20">
        <v>14</v>
      </c>
      <c r="P419" s="12">
        <v>12.11</v>
      </c>
      <c r="Q419" s="15">
        <f t="shared" si="36"/>
        <v>16.51981931608</v>
      </c>
      <c r="R419" s="15">
        <f t="shared" si="31"/>
        <v>16.51981931608</v>
      </c>
      <c r="S419" s="15">
        <v>16.51981931608</v>
      </c>
      <c r="T419" s="3">
        <v>17.98</v>
      </c>
      <c r="U419" s="15">
        <f t="shared" si="32"/>
        <v>14.755891589648</v>
      </c>
      <c r="V419" s="15">
        <f t="shared" si="33"/>
        <v>1.4601806839200009</v>
      </c>
      <c r="W419" s="15">
        <f t="shared" si="34"/>
        <v>3.2241084103520006</v>
      </c>
    </row>
    <row r="420" spans="1:23" ht="15">
      <c r="A420" s="19">
        <v>419</v>
      </c>
      <c r="B420" s="19" t="s">
        <v>471</v>
      </c>
      <c r="C420" s="7" t="s">
        <v>1423</v>
      </c>
      <c r="D420" s="5" t="s">
        <v>5</v>
      </c>
      <c r="E420" s="17" t="s">
        <v>1177</v>
      </c>
      <c r="F420" s="17" t="s">
        <v>1178</v>
      </c>
      <c r="G420" s="2" t="s">
        <v>2</v>
      </c>
      <c r="H420" s="2" t="s">
        <v>3</v>
      </c>
      <c r="I420" s="15">
        <v>342.88720236500001</v>
      </c>
      <c r="J420" s="13">
        <v>392.82937163100001</v>
      </c>
      <c r="K420" s="12" t="s">
        <v>1428</v>
      </c>
      <c r="L420" s="12">
        <v>57.13</v>
      </c>
      <c r="M420" s="12" t="s">
        <v>1429</v>
      </c>
      <c r="N420" s="12" t="s">
        <v>1430</v>
      </c>
      <c r="O420" s="20">
        <v>14</v>
      </c>
      <c r="P420" s="12">
        <v>12.11</v>
      </c>
      <c r="Q420" s="15">
        <f t="shared" si="36"/>
        <v>18.967744047300002</v>
      </c>
      <c r="R420" s="15">
        <f t="shared" si="31"/>
        <v>18.967744047300002</v>
      </c>
      <c r="S420" s="15">
        <v>18.967744047300002</v>
      </c>
      <c r="T420" s="3">
        <v>28.95</v>
      </c>
      <c r="U420" s="15">
        <f t="shared" si="32"/>
        <v>16.224646428379998</v>
      </c>
      <c r="V420" s="15">
        <f t="shared" si="33"/>
        <v>9.9822559526999974</v>
      </c>
      <c r="W420" s="15">
        <f t="shared" si="34"/>
        <v>12.725353571620001</v>
      </c>
    </row>
    <row r="421" spans="1:23" ht="15">
      <c r="A421" s="19">
        <v>420</v>
      </c>
      <c r="B421" s="19" t="s">
        <v>472</v>
      </c>
      <c r="C421" s="7" t="s">
        <v>1423</v>
      </c>
      <c r="D421" s="5" t="s">
        <v>5</v>
      </c>
      <c r="E421" s="17" t="s">
        <v>1179</v>
      </c>
      <c r="F421" s="17" t="s">
        <v>1180</v>
      </c>
      <c r="G421" s="2" t="s">
        <v>2</v>
      </c>
      <c r="H421" s="2" t="s">
        <v>3</v>
      </c>
      <c r="I421" s="15">
        <v>305.56153643800002</v>
      </c>
      <c r="J421" s="13">
        <v>369.26207632799998</v>
      </c>
      <c r="K421" s="12" t="s">
        <v>1428</v>
      </c>
      <c r="L421" s="12">
        <v>57.13</v>
      </c>
      <c r="M421" s="12" t="s">
        <v>1429</v>
      </c>
      <c r="N421" s="12" t="s">
        <v>1430</v>
      </c>
      <c r="O421" s="20">
        <v>14</v>
      </c>
      <c r="P421" s="12">
        <v>12.11</v>
      </c>
      <c r="Q421" s="15">
        <f t="shared" si="36"/>
        <v>18.221230728759998</v>
      </c>
      <c r="R421" s="15">
        <f t="shared" si="31"/>
        <v>18.221230728759998</v>
      </c>
      <c r="S421" s="15">
        <v>18.221230728759998</v>
      </c>
      <c r="T421" s="3">
        <v>34.44</v>
      </c>
      <c r="U421" s="15">
        <f t="shared" si="32"/>
        <v>15.776738437256</v>
      </c>
      <c r="V421" s="15">
        <f t="shared" si="33"/>
        <v>16.218769271239999</v>
      </c>
      <c r="W421" s="15">
        <f t="shared" si="34"/>
        <v>18.663261562743998</v>
      </c>
    </row>
    <row r="422" spans="1:23" ht="15">
      <c r="A422" s="19">
        <v>421</v>
      </c>
      <c r="B422" s="19" t="s">
        <v>473</v>
      </c>
      <c r="C422" s="7" t="s">
        <v>1423</v>
      </c>
      <c r="D422" s="5" t="s">
        <v>5</v>
      </c>
      <c r="E422" s="17" t="s">
        <v>1181</v>
      </c>
      <c r="F422" s="17" t="s">
        <v>1182</v>
      </c>
      <c r="G422" s="2" t="s">
        <v>2</v>
      </c>
      <c r="H422" s="2" t="s">
        <v>101</v>
      </c>
      <c r="I422" s="15">
        <v>462.71422499800002</v>
      </c>
      <c r="J422" s="13">
        <v>521.28399936799997</v>
      </c>
      <c r="K422" s="12" t="s">
        <v>1428</v>
      </c>
      <c r="L422" s="12">
        <v>57.13</v>
      </c>
      <c r="M422" s="12" t="s">
        <v>1429</v>
      </c>
      <c r="N422" s="12" t="s">
        <v>1430</v>
      </c>
      <c r="O422" s="20">
        <v>14</v>
      </c>
      <c r="P422" s="12">
        <v>12.11</v>
      </c>
      <c r="Q422" s="15">
        <f t="shared" si="36"/>
        <v>21.36428449996</v>
      </c>
      <c r="R422" s="15">
        <f t="shared" si="31"/>
        <v>21.36428449996</v>
      </c>
      <c r="S422" s="15">
        <v>21.36428449996</v>
      </c>
      <c r="T422" s="3">
        <v>27.73</v>
      </c>
      <c r="U422" s="15">
        <f t="shared" si="32"/>
        <v>17.662570699976001</v>
      </c>
      <c r="V422" s="15">
        <f t="shared" si="33"/>
        <v>6.3657155000400003</v>
      </c>
      <c r="W422" s="15">
        <f t="shared" si="34"/>
        <v>10.067429300023999</v>
      </c>
    </row>
    <row r="423" spans="1:23" ht="15">
      <c r="A423" s="19">
        <v>422</v>
      </c>
      <c r="B423" s="19" t="s">
        <v>474</v>
      </c>
      <c r="C423" s="7" t="s">
        <v>1423</v>
      </c>
      <c r="D423" s="5" t="s">
        <v>5</v>
      </c>
      <c r="E423" s="17" t="s">
        <v>1183</v>
      </c>
      <c r="F423" s="17" t="s">
        <v>1184</v>
      </c>
      <c r="G423" s="2" t="s">
        <v>2</v>
      </c>
      <c r="H423" s="2" t="s">
        <v>101</v>
      </c>
      <c r="I423" s="15">
        <v>549.68446988899996</v>
      </c>
      <c r="J423" s="13">
        <v>596.44047758199997</v>
      </c>
      <c r="K423" s="12" t="s">
        <v>1428</v>
      </c>
      <c r="L423" s="12">
        <v>57.13</v>
      </c>
      <c r="M423" s="12" t="s">
        <v>1429</v>
      </c>
      <c r="N423" s="12" t="s">
        <v>1430</v>
      </c>
      <c r="O423" s="20">
        <v>14</v>
      </c>
      <c r="P423" s="12">
        <v>12.11</v>
      </c>
      <c r="Q423" s="15">
        <f t="shared" si="36"/>
        <v>23.103689397779998</v>
      </c>
      <c r="R423" s="15">
        <f t="shared" si="31"/>
        <v>23.103689397779998</v>
      </c>
      <c r="S423" s="15">
        <v>23.103689397779998</v>
      </c>
      <c r="T423" s="3">
        <v>25.6</v>
      </c>
      <c r="U423" s="15">
        <f t="shared" si="32"/>
        <v>18.706213638668</v>
      </c>
      <c r="V423" s="15">
        <f t="shared" si="33"/>
        <v>2.496310602220003</v>
      </c>
      <c r="W423" s="15">
        <f t="shared" si="34"/>
        <v>6.8937863613320012</v>
      </c>
    </row>
    <row r="424" spans="1:23" ht="15">
      <c r="A424" s="19">
        <v>423</v>
      </c>
      <c r="B424" s="19" t="s">
        <v>475</v>
      </c>
      <c r="C424" s="7" t="s">
        <v>1423</v>
      </c>
      <c r="D424" s="5" t="s">
        <v>5</v>
      </c>
      <c r="E424" s="17" t="s">
        <v>1185</v>
      </c>
      <c r="F424" s="17" t="s">
        <v>1186</v>
      </c>
      <c r="G424" s="2" t="s">
        <v>2</v>
      </c>
      <c r="H424" s="2" t="s">
        <v>101</v>
      </c>
      <c r="I424" s="15">
        <v>533.03236929900004</v>
      </c>
      <c r="J424" s="13">
        <v>586.84011700899998</v>
      </c>
      <c r="K424" s="12" t="s">
        <v>1428</v>
      </c>
      <c r="L424" s="12">
        <v>57.13</v>
      </c>
      <c r="M424" s="12" t="s">
        <v>1429</v>
      </c>
      <c r="N424" s="12" t="s">
        <v>1430</v>
      </c>
      <c r="O424" s="20">
        <v>14</v>
      </c>
      <c r="P424" s="12">
        <v>12.11</v>
      </c>
      <c r="Q424" s="15">
        <f t="shared" si="36"/>
        <v>22.770647385979998</v>
      </c>
      <c r="R424" s="15">
        <f t="shared" si="31"/>
        <v>22.770647385979998</v>
      </c>
      <c r="S424" s="15">
        <v>22.770647385979998</v>
      </c>
      <c r="T424" s="3">
        <v>26.21</v>
      </c>
      <c r="U424" s="15">
        <f t="shared" si="32"/>
        <v>18.506388431588</v>
      </c>
      <c r="V424" s="15">
        <f t="shared" si="33"/>
        <v>3.4393526140200024</v>
      </c>
      <c r="W424" s="15">
        <f t="shared" si="34"/>
        <v>7.7036115684120006</v>
      </c>
    </row>
    <row r="425" spans="1:23" ht="15">
      <c r="A425" s="19">
        <v>424</v>
      </c>
      <c r="B425" s="19" t="s">
        <v>476</v>
      </c>
      <c r="C425" s="7" t="s">
        <v>1423</v>
      </c>
      <c r="D425" s="5" t="s">
        <v>5</v>
      </c>
      <c r="E425" s="17" t="s">
        <v>1127</v>
      </c>
      <c r="F425" s="17" t="s">
        <v>1133</v>
      </c>
      <c r="G425" s="2" t="s">
        <v>2</v>
      </c>
      <c r="H425" s="2" t="s">
        <v>101</v>
      </c>
      <c r="I425" s="15">
        <v>581.58530412200003</v>
      </c>
      <c r="J425" s="13">
        <v>636.54739660099995</v>
      </c>
      <c r="K425" s="12" t="s">
        <v>1428</v>
      </c>
      <c r="L425" s="12">
        <v>57.13</v>
      </c>
      <c r="M425" s="12" t="s">
        <v>1429</v>
      </c>
      <c r="N425" s="12" t="s">
        <v>1430</v>
      </c>
      <c r="O425" s="20">
        <v>14</v>
      </c>
      <c r="P425" s="12">
        <v>12.11</v>
      </c>
      <c r="Q425" s="15">
        <f t="shared" si="36"/>
        <v>23.74170608244</v>
      </c>
      <c r="R425" s="15">
        <f t="shared" si="31"/>
        <v>23.74170608244</v>
      </c>
      <c r="S425" s="15">
        <v>23.74170608244</v>
      </c>
      <c r="T425" s="3">
        <v>30.48</v>
      </c>
      <c r="U425" s="15">
        <f t="shared" si="32"/>
        <v>19.089023649464</v>
      </c>
      <c r="V425" s="15">
        <f t="shared" si="33"/>
        <v>6.7382939175600001</v>
      </c>
      <c r="W425" s="15">
        <f t="shared" si="34"/>
        <v>11.390976350536</v>
      </c>
    </row>
    <row r="426" spans="1:23" ht="15">
      <c r="A426" s="19">
        <v>425</v>
      </c>
      <c r="B426" s="19" t="s">
        <v>477</v>
      </c>
      <c r="C426" s="7" t="s">
        <v>1423</v>
      </c>
      <c r="D426" s="5" t="s">
        <v>5</v>
      </c>
      <c r="E426" s="17" t="s">
        <v>1187</v>
      </c>
      <c r="F426" s="17" t="s">
        <v>1188</v>
      </c>
      <c r="G426" s="2" t="s">
        <v>2</v>
      </c>
      <c r="H426" s="2" t="s">
        <v>35</v>
      </c>
      <c r="I426" s="15">
        <v>857.278001786</v>
      </c>
      <c r="J426" s="13">
        <v>924.682503118</v>
      </c>
      <c r="K426" s="12" t="s">
        <v>1428</v>
      </c>
      <c r="L426" s="12">
        <v>57.13</v>
      </c>
      <c r="M426" s="12" t="s">
        <v>1429</v>
      </c>
      <c r="N426" s="12" t="s">
        <v>1430</v>
      </c>
      <c r="O426" s="20">
        <v>14</v>
      </c>
      <c r="P426" s="12">
        <v>12.11</v>
      </c>
      <c r="Q426" s="15">
        <f t="shared" si="36"/>
        <v>29.255560035719999</v>
      </c>
      <c r="R426" s="15">
        <f t="shared" si="31"/>
        <v>29.255560035719999</v>
      </c>
      <c r="S426" s="15">
        <v>29.255560035719999</v>
      </c>
      <c r="T426" s="3">
        <v>32.61</v>
      </c>
      <c r="U426" s="15">
        <f t="shared" si="32"/>
        <v>22.397336021432</v>
      </c>
      <c r="V426" s="15">
        <f t="shared" si="33"/>
        <v>3.3544399642800009</v>
      </c>
      <c r="W426" s="15">
        <f t="shared" si="34"/>
        <v>10.212663978567999</v>
      </c>
    </row>
    <row r="427" spans="1:23" ht="15">
      <c r="A427" s="19">
        <v>426</v>
      </c>
      <c r="B427" s="19" t="s">
        <v>478</v>
      </c>
      <c r="C427" s="7" t="s">
        <v>1423</v>
      </c>
      <c r="D427" s="5" t="s">
        <v>5</v>
      </c>
      <c r="E427" s="17" t="s">
        <v>1189</v>
      </c>
      <c r="F427" s="17" t="s">
        <v>1190</v>
      </c>
      <c r="G427" s="2" t="s">
        <v>2</v>
      </c>
      <c r="H427" s="2" t="s">
        <v>35</v>
      </c>
      <c r="I427" s="15">
        <v>791.63350886299997</v>
      </c>
      <c r="J427" s="13">
        <v>859.50741548500002</v>
      </c>
      <c r="K427" s="12" t="s">
        <v>1428</v>
      </c>
      <c r="L427" s="12">
        <v>57.13</v>
      </c>
      <c r="M427" s="12" t="s">
        <v>1429</v>
      </c>
      <c r="N427" s="12" t="s">
        <v>1430</v>
      </c>
      <c r="O427" s="20">
        <v>14</v>
      </c>
      <c r="P427" s="12">
        <v>12.11</v>
      </c>
      <c r="Q427" s="15">
        <f t="shared" si="36"/>
        <v>27.942670177259998</v>
      </c>
      <c r="R427" s="15">
        <f t="shared" si="31"/>
        <v>27.942670177259998</v>
      </c>
      <c r="S427" s="15">
        <v>27.942670177259998</v>
      </c>
      <c r="T427" s="3">
        <v>36.270000000000003</v>
      </c>
      <c r="U427" s="15">
        <f t="shared" si="32"/>
        <v>21.609602106356</v>
      </c>
      <c r="V427" s="15">
        <f t="shared" si="33"/>
        <v>8.3273298227400048</v>
      </c>
      <c r="W427" s="15">
        <f t="shared" si="34"/>
        <v>14.660397893644003</v>
      </c>
    </row>
    <row r="428" spans="1:23" ht="15">
      <c r="A428" s="19">
        <v>427</v>
      </c>
      <c r="B428" s="19" t="s">
        <v>479</v>
      </c>
      <c r="C428" s="7" t="s">
        <v>1423</v>
      </c>
      <c r="D428" s="5" t="s">
        <v>5</v>
      </c>
      <c r="E428" s="17" t="s">
        <v>1191</v>
      </c>
      <c r="F428" s="17" t="s">
        <v>1120</v>
      </c>
      <c r="G428" s="2" t="s">
        <v>2</v>
      </c>
      <c r="H428" s="2" t="s">
        <v>35</v>
      </c>
      <c r="I428" s="15">
        <v>751.77578860599999</v>
      </c>
      <c r="J428" s="13">
        <v>811.50867419999997</v>
      </c>
      <c r="K428" s="12" t="s">
        <v>1428</v>
      </c>
      <c r="L428" s="12">
        <v>57.13</v>
      </c>
      <c r="M428" s="12" t="s">
        <v>1429</v>
      </c>
      <c r="N428" s="12" t="s">
        <v>1430</v>
      </c>
      <c r="O428" s="20">
        <v>14</v>
      </c>
      <c r="P428" s="12">
        <v>12.11</v>
      </c>
      <c r="Q428" s="15">
        <f t="shared" si="36"/>
        <v>27.14551577212</v>
      </c>
      <c r="R428" s="15">
        <f t="shared" si="31"/>
        <v>27.14551577212</v>
      </c>
      <c r="S428" s="15">
        <v>27.14551577212</v>
      </c>
      <c r="T428" s="3">
        <v>34.74</v>
      </c>
      <c r="U428" s="15">
        <f t="shared" si="32"/>
        <v>21.131309463272</v>
      </c>
      <c r="V428" s="15">
        <f t="shared" si="33"/>
        <v>7.5944842278800024</v>
      </c>
      <c r="W428" s="15">
        <f t="shared" si="34"/>
        <v>13.608690536728002</v>
      </c>
    </row>
    <row r="429" spans="1:23" ht="15">
      <c r="A429" s="19">
        <v>428</v>
      </c>
      <c r="B429" s="19" t="s">
        <v>480</v>
      </c>
      <c r="C429" s="7" t="s">
        <v>1423</v>
      </c>
      <c r="D429" s="5" t="s">
        <v>5</v>
      </c>
      <c r="E429" s="17" t="s">
        <v>1127</v>
      </c>
      <c r="F429" s="17" t="s">
        <v>1192</v>
      </c>
      <c r="G429" s="2" t="s">
        <v>2</v>
      </c>
      <c r="H429" s="2" t="s">
        <v>3</v>
      </c>
      <c r="I429" s="15">
        <v>665.727018585</v>
      </c>
      <c r="J429" s="13">
        <v>717.04560473599997</v>
      </c>
      <c r="K429" s="12" t="s">
        <v>1428</v>
      </c>
      <c r="L429" s="12">
        <v>57.13</v>
      </c>
      <c r="M429" s="12" t="s">
        <v>1429</v>
      </c>
      <c r="N429" s="12" t="s">
        <v>1430</v>
      </c>
      <c r="O429" s="20">
        <v>14</v>
      </c>
      <c r="P429" s="12">
        <v>12.11</v>
      </c>
      <c r="Q429" s="15">
        <f t="shared" si="36"/>
        <v>25.424540371699997</v>
      </c>
      <c r="R429" s="15">
        <f t="shared" si="31"/>
        <v>25.424540371699997</v>
      </c>
      <c r="S429" s="15">
        <v>25.424540371699997</v>
      </c>
      <c r="T429" s="3">
        <v>29.56</v>
      </c>
      <c r="U429" s="15">
        <f t="shared" si="32"/>
        <v>20.09872422302</v>
      </c>
      <c r="V429" s="15">
        <f t="shared" si="33"/>
        <v>4.1354596283000014</v>
      </c>
      <c r="W429" s="15">
        <f t="shared" si="34"/>
        <v>9.4612757769799991</v>
      </c>
    </row>
    <row r="430" spans="1:23" ht="15">
      <c r="A430" s="19">
        <v>429</v>
      </c>
      <c r="B430" s="19" t="s">
        <v>481</v>
      </c>
      <c r="C430" s="7" t="s">
        <v>1423</v>
      </c>
      <c r="D430" s="5" t="s">
        <v>5</v>
      </c>
      <c r="E430" s="17" t="s">
        <v>1193</v>
      </c>
      <c r="F430" s="17" t="s">
        <v>1194</v>
      </c>
      <c r="G430" s="2" t="s">
        <v>2</v>
      </c>
      <c r="H430" s="2" t="s">
        <v>101</v>
      </c>
      <c r="I430" s="15">
        <v>563.05130932700001</v>
      </c>
      <c r="J430" s="13">
        <v>632.72888862800005</v>
      </c>
      <c r="K430" s="12" t="s">
        <v>1428</v>
      </c>
      <c r="L430" s="12">
        <v>57.13</v>
      </c>
      <c r="M430" s="12" t="s">
        <v>1429</v>
      </c>
      <c r="N430" s="12" t="s">
        <v>1430</v>
      </c>
      <c r="O430" s="20">
        <v>14</v>
      </c>
      <c r="P430" s="12">
        <v>12.11</v>
      </c>
      <c r="Q430" s="15">
        <f t="shared" si="36"/>
        <v>23.37102618654</v>
      </c>
      <c r="R430" s="15">
        <f t="shared" si="31"/>
        <v>23.37102618654</v>
      </c>
      <c r="S430" s="15">
        <v>23.37102618654</v>
      </c>
      <c r="T430" s="3">
        <v>24.68</v>
      </c>
      <c r="U430" s="15">
        <f t="shared" si="32"/>
        <v>18.866615711923998</v>
      </c>
      <c r="V430" s="15">
        <f t="shared" si="33"/>
        <v>1.3089738134599997</v>
      </c>
      <c r="W430" s="15">
        <f t="shared" si="34"/>
        <v>5.8133842880760014</v>
      </c>
    </row>
    <row r="431" spans="1:23" ht="15">
      <c r="A431" s="19">
        <v>430</v>
      </c>
      <c r="B431" s="19" t="s">
        <v>482</v>
      </c>
      <c r="C431" s="7" t="s">
        <v>1423</v>
      </c>
      <c r="D431" s="5" t="s">
        <v>5</v>
      </c>
      <c r="E431" s="17" t="s">
        <v>1195</v>
      </c>
      <c r="F431" s="17" t="s">
        <v>1190</v>
      </c>
      <c r="G431" s="2" t="s">
        <v>2</v>
      </c>
      <c r="H431" s="2" t="s">
        <v>35</v>
      </c>
      <c r="I431" s="15">
        <v>528.33311726199997</v>
      </c>
      <c r="J431" s="13">
        <v>607.80046717000005</v>
      </c>
      <c r="K431" s="12" t="s">
        <v>1428</v>
      </c>
      <c r="L431" s="12">
        <v>57.13</v>
      </c>
      <c r="M431" s="12" t="s">
        <v>1429</v>
      </c>
      <c r="N431" s="12" t="s">
        <v>1430</v>
      </c>
      <c r="O431" s="20">
        <v>14</v>
      </c>
      <c r="P431" s="12">
        <v>12.11</v>
      </c>
      <c r="Q431" s="15">
        <f t="shared" si="36"/>
        <v>22.676662345239997</v>
      </c>
      <c r="R431" s="15">
        <f t="shared" si="31"/>
        <v>22.676662345239997</v>
      </c>
      <c r="S431" s="15">
        <v>22.676662345239997</v>
      </c>
      <c r="T431" s="3">
        <v>35.35</v>
      </c>
      <c r="U431" s="15">
        <f t="shared" si="32"/>
        <v>18.449997407144</v>
      </c>
      <c r="V431" s="15">
        <f t="shared" si="33"/>
        <v>12.673337654760005</v>
      </c>
      <c r="W431" s="15">
        <f t="shared" si="34"/>
        <v>16.900002592856001</v>
      </c>
    </row>
    <row r="432" spans="1:23" ht="15">
      <c r="A432" s="19">
        <v>431</v>
      </c>
      <c r="B432" s="19" t="s">
        <v>483</v>
      </c>
      <c r="C432" s="7" t="s">
        <v>1423</v>
      </c>
      <c r="D432" s="5" t="s">
        <v>5</v>
      </c>
      <c r="E432" s="17" t="s">
        <v>1196</v>
      </c>
      <c r="F432" s="17" t="s">
        <v>1197</v>
      </c>
      <c r="G432" s="2" t="s">
        <v>2</v>
      </c>
      <c r="H432" s="2" t="s">
        <v>35</v>
      </c>
      <c r="I432" s="15">
        <v>710.64073034199998</v>
      </c>
      <c r="J432" s="13">
        <v>787.27108185300006</v>
      </c>
      <c r="K432" s="12" t="s">
        <v>1428</v>
      </c>
      <c r="L432" s="12">
        <v>57.13</v>
      </c>
      <c r="M432" s="12" t="s">
        <v>1429</v>
      </c>
      <c r="N432" s="12" t="s">
        <v>1430</v>
      </c>
      <c r="O432" s="20">
        <v>14</v>
      </c>
      <c r="P432" s="12">
        <v>12.11</v>
      </c>
      <c r="Q432" s="15">
        <f t="shared" si="36"/>
        <v>26.322814606839998</v>
      </c>
      <c r="R432" s="15">
        <f t="shared" si="31"/>
        <v>26.322814606839998</v>
      </c>
      <c r="S432" s="15">
        <v>26.322814606839998</v>
      </c>
      <c r="T432" s="3">
        <v>28.65</v>
      </c>
      <c r="U432" s="15">
        <f t="shared" si="32"/>
        <v>20.637688764103999</v>
      </c>
      <c r="V432" s="15">
        <f t="shared" si="33"/>
        <v>2.3271853931600006</v>
      </c>
      <c r="W432" s="15">
        <f t="shared" si="34"/>
        <v>8.012311235896</v>
      </c>
    </row>
    <row r="433" spans="1:23" ht="15">
      <c r="A433" s="19">
        <v>432</v>
      </c>
      <c r="B433" s="19" t="s">
        <v>484</v>
      </c>
      <c r="C433" s="7" t="s">
        <v>1423</v>
      </c>
      <c r="D433" s="5" t="s">
        <v>5</v>
      </c>
      <c r="E433" s="17" t="s">
        <v>1198</v>
      </c>
      <c r="F433" s="17" t="s">
        <v>1090</v>
      </c>
      <c r="G433" s="2" t="s">
        <v>2</v>
      </c>
      <c r="H433" s="2" t="s">
        <v>3</v>
      </c>
      <c r="I433" s="15">
        <v>709.96826710400001</v>
      </c>
      <c r="J433" s="13">
        <v>770.417839867</v>
      </c>
      <c r="K433" s="12" t="s">
        <v>1428</v>
      </c>
      <c r="L433" s="12">
        <v>57.13</v>
      </c>
      <c r="M433" s="12" t="s">
        <v>1429</v>
      </c>
      <c r="N433" s="12" t="s">
        <v>1430</v>
      </c>
      <c r="O433" s="20">
        <v>14</v>
      </c>
      <c r="P433" s="12">
        <v>12.11</v>
      </c>
      <c r="Q433" s="15">
        <f t="shared" si="36"/>
        <v>26.30936534208</v>
      </c>
      <c r="R433" s="15">
        <f t="shared" si="31"/>
        <v>26.30936534208</v>
      </c>
      <c r="S433" s="15">
        <v>26.30936534208</v>
      </c>
      <c r="T433" s="3">
        <v>31.39</v>
      </c>
      <c r="U433" s="15">
        <f t="shared" si="32"/>
        <v>20.629619205247998</v>
      </c>
      <c r="V433" s="15">
        <f t="shared" si="33"/>
        <v>5.080634657920001</v>
      </c>
      <c r="W433" s="15">
        <f t="shared" si="34"/>
        <v>10.760380794752002</v>
      </c>
    </row>
    <row r="434" spans="1:23" ht="15">
      <c r="A434" s="19">
        <v>433</v>
      </c>
      <c r="B434" s="19" t="s">
        <v>485</v>
      </c>
      <c r="C434" s="7" t="s">
        <v>1423</v>
      </c>
      <c r="D434" s="5" t="s">
        <v>5</v>
      </c>
      <c r="E434" s="17" t="s">
        <v>1199</v>
      </c>
      <c r="F434" s="17" t="s">
        <v>1200</v>
      </c>
      <c r="G434" s="2" t="s">
        <v>2</v>
      </c>
      <c r="H434" s="2" t="s">
        <v>35</v>
      </c>
      <c r="I434" s="15">
        <v>864.52342010999996</v>
      </c>
      <c r="J434" s="13">
        <v>918.23580341399997</v>
      </c>
      <c r="K434" s="12" t="s">
        <v>1428</v>
      </c>
      <c r="L434" s="12">
        <v>57.13</v>
      </c>
      <c r="M434" s="12" t="s">
        <v>1429</v>
      </c>
      <c r="N434" s="12" t="s">
        <v>1430</v>
      </c>
      <c r="O434" s="20">
        <v>14</v>
      </c>
      <c r="P434" s="12">
        <v>12.11</v>
      </c>
      <c r="Q434" s="15">
        <f t="shared" si="36"/>
        <v>29.400468402199998</v>
      </c>
      <c r="R434" s="15">
        <f t="shared" si="31"/>
        <v>29.400468402199998</v>
      </c>
      <c r="S434" s="15">
        <v>29.400468402199998</v>
      </c>
      <c r="T434" s="3">
        <v>31.69</v>
      </c>
      <c r="U434" s="15">
        <f t="shared" si="32"/>
        <v>22.484281041319999</v>
      </c>
      <c r="V434" s="15">
        <f t="shared" si="33"/>
        <v>2.2895315978000035</v>
      </c>
      <c r="W434" s="15">
        <f t="shared" si="34"/>
        <v>9.2057189586800021</v>
      </c>
    </row>
    <row r="435" spans="1:23" ht="15">
      <c r="A435" s="19">
        <v>434</v>
      </c>
      <c r="B435" s="19" t="s">
        <v>486</v>
      </c>
      <c r="C435" s="7" t="s">
        <v>1423</v>
      </c>
      <c r="D435" s="5" t="s">
        <v>5</v>
      </c>
      <c r="E435" s="17" t="s">
        <v>1149</v>
      </c>
      <c r="F435" s="17" t="s">
        <v>1201</v>
      </c>
      <c r="G435" s="2" t="s">
        <v>2</v>
      </c>
      <c r="H435" s="2" t="s">
        <v>3</v>
      </c>
      <c r="I435" s="15">
        <v>751.47138912499997</v>
      </c>
      <c r="J435" s="13">
        <v>799.42982924399996</v>
      </c>
      <c r="K435" s="12" t="s">
        <v>1428</v>
      </c>
      <c r="L435" s="12">
        <v>57.13</v>
      </c>
      <c r="M435" s="12" t="s">
        <v>1429</v>
      </c>
      <c r="N435" s="12" t="s">
        <v>1430</v>
      </c>
      <c r="O435" s="20">
        <v>14</v>
      </c>
      <c r="P435" s="12">
        <v>12.11</v>
      </c>
      <c r="Q435" s="15">
        <f t="shared" si="36"/>
        <v>27.1394277825</v>
      </c>
      <c r="R435" s="15">
        <f t="shared" si="31"/>
        <v>27.1394277825</v>
      </c>
      <c r="S435" s="15">
        <v>27.1394277825</v>
      </c>
      <c r="T435" s="3">
        <v>30.78</v>
      </c>
      <c r="U435" s="15">
        <f t="shared" si="32"/>
        <v>21.127656669499999</v>
      </c>
      <c r="V435" s="15">
        <f t="shared" si="33"/>
        <v>3.6405722175000008</v>
      </c>
      <c r="W435" s="15">
        <f t="shared" si="34"/>
        <v>9.6523433305000026</v>
      </c>
    </row>
    <row r="436" spans="1:23" ht="15">
      <c r="A436" s="19">
        <v>435</v>
      </c>
      <c r="B436" s="19" t="s">
        <v>487</v>
      </c>
      <c r="C436" s="7" t="s">
        <v>1423</v>
      </c>
      <c r="D436" s="5" t="s">
        <v>5</v>
      </c>
      <c r="E436" s="17" t="s">
        <v>1202</v>
      </c>
      <c r="F436" s="17" t="s">
        <v>1203</v>
      </c>
      <c r="G436" s="2" t="s">
        <v>2</v>
      </c>
      <c r="H436" s="2" t="s">
        <v>101</v>
      </c>
      <c r="I436" s="15">
        <v>281.12415069899998</v>
      </c>
      <c r="J436" s="13">
        <v>353.34806304599999</v>
      </c>
      <c r="K436" s="12" t="s">
        <v>1428</v>
      </c>
      <c r="L436" s="12">
        <v>57.13</v>
      </c>
      <c r="M436" s="12" t="s">
        <v>1429</v>
      </c>
      <c r="N436" s="12" t="s">
        <v>1430</v>
      </c>
      <c r="O436" s="20">
        <v>14</v>
      </c>
      <c r="P436" s="12">
        <v>12.11</v>
      </c>
      <c r="Q436" s="15">
        <f t="shared" si="36"/>
        <v>17.732483013980001</v>
      </c>
      <c r="R436" s="15">
        <f t="shared" si="31"/>
        <v>17.732483013980001</v>
      </c>
      <c r="S436" s="15">
        <v>17.732483013980001</v>
      </c>
      <c r="T436" s="3">
        <v>20.420000000000002</v>
      </c>
      <c r="U436" s="15">
        <f t="shared" si="32"/>
        <v>15.483489808387999</v>
      </c>
      <c r="V436" s="15">
        <f t="shared" si="33"/>
        <v>2.6875169860200003</v>
      </c>
      <c r="W436" s="15">
        <f t="shared" si="34"/>
        <v>4.9365101916120029</v>
      </c>
    </row>
    <row r="437" spans="1:23" ht="15">
      <c r="A437" s="19">
        <v>436</v>
      </c>
      <c r="B437" s="19" t="s">
        <v>488</v>
      </c>
      <c r="C437" s="7" t="s">
        <v>1423</v>
      </c>
      <c r="D437" s="5" t="s">
        <v>5</v>
      </c>
      <c r="E437" s="17" t="s">
        <v>1204</v>
      </c>
      <c r="F437" s="17" t="s">
        <v>1205</v>
      </c>
      <c r="G437" s="2" t="s">
        <v>2</v>
      </c>
      <c r="H437" s="2" t="s">
        <v>101</v>
      </c>
      <c r="I437" s="15">
        <v>326.02480686299998</v>
      </c>
      <c r="J437" s="13">
        <v>381.06170311</v>
      </c>
      <c r="K437" s="12" t="s">
        <v>1428</v>
      </c>
      <c r="L437" s="12">
        <v>57.13</v>
      </c>
      <c r="M437" s="12" t="s">
        <v>1429</v>
      </c>
      <c r="N437" s="12" t="s">
        <v>1430</v>
      </c>
      <c r="O437" s="20">
        <v>14</v>
      </c>
      <c r="P437" s="12">
        <v>12.11</v>
      </c>
      <c r="Q437" s="15">
        <f t="shared" si="36"/>
        <v>18.63049613726</v>
      </c>
      <c r="R437" s="15">
        <f t="shared" si="31"/>
        <v>18.63049613726</v>
      </c>
      <c r="S437" s="15">
        <v>18.63049613726</v>
      </c>
      <c r="T437" s="3">
        <v>21.03</v>
      </c>
      <c r="U437" s="15">
        <f t="shared" si="32"/>
        <v>16.022297682355997</v>
      </c>
      <c r="V437" s="15">
        <f t="shared" si="33"/>
        <v>2.3995038627400014</v>
      </c>
      <c r="W437" s="15">
        <f t="shared" si="34"/>
        <v>5.0077023176440036</v>
      </c>
    </row>
    <row r="438" spans="1:23" ht="15">
      <c r="A438" s="19">
        <v>437</v>
      </c>
      <c r="B438" s="19" t="s">
        <v>489</v>
      </c>
      <c r="C438" s="7" t="s">
        <v>1423</v>
      </c>
      <c r="D438" s="5" t="s">
        <v>5</v>
      </c>
      <c r="E438" s="17" t="s">
        <v>1206</v>
      </c>
      <c r="F438" s="17" t="s">
        <v>1207</v>
      </c>
      <c r="G438" s="2" t="s">
        <v>2</v>
      </c>
      <c r="H438" s="2" t="s">
        <v>3</v>
      </c>
      <c r="I438" s="15">
        <v>932.98836714799995</v>
      </c>
      <c r="J438" s="13">
        <v>988.31463087600002</v>
      </c>
      <c r="K438" s="12" t="s">
        <v>1428</v>
      </c>
      <c r="L438" s="12">
        <v>57.13</v>
      </c>
      <c r="M438" s="12" t="s">
        <v>1429</v>
      </c>
      <c r="N438" s="12" t="s">
        <v>1430</v>
      </c>
      <c r="O438" s="20">
        <v>14</v>
      </c>
      <c r="P438" s="12">
        <v>12.11</v>
      </c>
      <c r="Q438" s="15">
        <f t="shared" si="36"/>
        <v>30.769767342959998</v>
      </c>
      <c r="R438" s="15">
        <f t="shared" si="31"/>
        <v>30.769767342959998</v>
      </c>
      <c r="S438" s="15">
        <v>30.769767342959998</v>
      </c>
      <c r="T438" s="3">
        <v>35.049999999999997</v>
      </c>
      <c r="U438" s="15">
        <f t="shared" si="32"/>
        <v>23.305860405775999</v>
      </c>
      <c r="V438" s="15">
        <f t="shared" si="33"/>
        <v>4.2802326570399991</v>
      </c>
      <c r="W438" s="15">
        <f t="shared" si="34"/>
        <v>11.744139594223999</v>
      </c>
    </row>
    <row r="439" spans="1:23" ht="15">
      <c r="A439" s="19">
        <v>438</v>
      </c>
      <c r="B439" s="19" t="s">
        <v>490</v>
      </c>
      <c r="C439" s="7" t="s">
        <v>1423</v>
      </c>
      <c r="D439" s="5" t="s">
        <v>5</v>
      </c>
      <c r="E439" s="17" t="s">
        <v>1189</v>
      </c>
      <c r="F439" s="17" t="s">
        <v>1208</v>
      </c>
      <c r="G439" s="2" t="s">
        <v>2</v>
      </c>
      <c r="H439" s="2" t="s">
        <v>3</v>
      </c>
      <c r="I439" s="15">
        <v>893.00277535299995</v>
      </c>
      <c r="J439" s="13">
        <v>946.16854574900003</v>
      </c>
      <c r="K439" s="12" t="s">
        <v>1428</v>
      </c>
      <c r="L439" s="12">
        <v>57.13</v>
      </c>
      <c r="M439" s="12" t="s">
        <v>1429</v>
      </c>
      <c r="N439" s="12" t="s">
        <v>1430</v>
      </c>
      <c r="O439" s="20">
        <v>14</v>
      </c>
      <c r="P439" s="12">
        <v>12.11</v>
      </c>
      <c r="Q439" s="15">
        <f t="shared" si="36"/>
        <v>29.97005550706</v>
      </c>
      <c r="R439" s="15">
        <f t="shared" si="31"/>
        <v>29.97005550706</v>
      </c>
      <c r="S439" s="15">
        <v>29.97005550706</v>
      </c>
      <c r="T439" s="3">
        <v>33.22</v>
      </c>
      <c r="U439" s="15">
        <f t="shared" si="32"/>
        <v>22.826033304235999</v>
      </c>
      <c r="V439" s="15">
        <f t="shared" si="33"/>
        <v>3.2499444929399992</v>
      </c>
      <c r="W439" s="15">
        <f t="shared" si="34"/>
        <v>10.393966695764</v>
      </c>
    </row>
    <row r="440" spans="1:23" ht="15">
      <c r="A440" s="19">
        <v>439</v>
      </c>
      <c r="B440" s="19" t="s">
        <v>491</v>
      </c>
      <c r="C440" s="7" t="s">
        <v>1423</v>
      </c>
      <c r="D440" s="5" t="s">
        <v>5</v>
      </c>
      <c r="E440" s="17" t="s">
        <v>1209</v>
      </c>
      <c r="F440" s="17" t="s">
        <v>1210</v>
      </c>
      <c r="G440" s="2" t="s">
        <v>2</v>
      </c>
      <c r="H440" s="2" t="s">
        <v>35</v>
      </c>
      <c r="I440" s="15">
        <v>349.13360687800002</v>
      </c>
      <c r="J440" s="13">
        <v>417.93451682300002</v>
      </c>
      <c r="K440" s="12" t="s">
        <v>1428</v>
      </c>
      <c r="L440" s="12">
        <v>57.13</v>
      </c>
      <c r="M440" s="12" t="s">
        <v>1429</v>
      </c>
      <c r="N440" s="12" t="s">
        <v>1430</v>
      </c>
      <c r="O440" s="20">
        <v>14</v>
      </c>
      <c r="P440" s="12">
        <v>12.11</v>
      </c>
      <c r="Q440" s="15">
        <f t="shared" si="36"/>
        <v>19.092672137560001</v>
      </c>
      <c r="R440" s="15">
        <f t="shared" si="31"/>
        <v>19.092672137560001</v>
      </c>
      <c r="S440" s="15">
        <v>19.092672137560001</v>
      </c>
      <c r="T440" s="3">
        <v>33.22</v>
      </c>
      <c r="U440" s="15">
        <f t="shared" si="32"/>
        <v>16.299603282536001</v>
      </c>
      <c r="V440" s="15">
        <f t="shared" si="33"/>
        <v>14.127327862439998</v>
      </c>
      <c r="W440" s="15">
        <f t="shared" si="34"/>
        <v>16.920396717463998</v>
      </c>
    </row>
    <row r="441" spans="1:23" ht="15">
      <c r="A441" s="19">
        <v>440</v>
      </c>
      <c r="B441" s="19" t="s">
        <v>492</v>
      </c>
      <c r="C441" s="7" t="s">
        <v>1423</v>
      </c>
      <c r="D441" s="5" t="s">
        <v>11</v>
      </c>
      <c r="E441" s="17" t="s">
        <v>1211</v>
      </c>
      <c r="F441" s="17" t="s">
        <v>1212</v>
      </c>
      <c r="G441" s="2" t="s">
        <v>2</v>
      </c>
      <c r="H441" s="2" t="s">
        <v>217</v>
      </c>
      <c r="I441" s="15">
        <v>177.429403702</v>
      </c>
      <c r="J441" s="13">
        <v>170.119390611</v>
      </c>
      <c r="K441" s="12" t="s">
        <v>1428</v>
      </c>
      <c r="L441" s="12">
        <v>57.13</v>
      </c>
      <c r="M441" s="12" t="s">
        <v>1429</v>
      </c>
      <c r="N441" s="12" t="s">
        <v>1430</v>
      </c>
      <c r="O441" s="20">
        <v>14</v>
      </c>
      <c r="P441" s="12">
        <v>12.11</v>
      </c>
      <c r="Q441" s="15">
        <f t="shared" si="36"/>
        <v>15.658588074039999</v>
      </c>
      <c r="R441" s="15">
        <f t="shared" si="31"/>
        <v>15.658588074039999</v>
      </c>
      <c r="S441" s="15">
        <v>15.658588074039999</v>
      </c>
      <c r="T441" s="3">
        <v>14.93</v>
      </c>
      <c r="U441" s="15">
        <f t="shared" si="32"/>
        <v>14.239152844424</v>
      </c>
      <c r="V441" s="15" t="s">
        <v>1431</v>
      </c>
      <c r="W441" s="15">
        <f t="shared" si="34"/>
        <v>0.69084715557599985</v>
      </c>
    </row>
    <row r="442" spans="1:23" ht="15">
      <c r="A442" s="19">
        <v>441</v>
      </c>
      <c r="B442" s="19" t="s">
        <v>493</v>
      </c>
      <c r="C442" s="7" t="s">
        <v>1423</v>
      </c>
      <c r="D442" s="5" t="s">
        <v>11</v>
      </c>
      <c r="E442" s="17" t="s">
        <v>1213</v>
      </c>
      <c r="F442" s="17" t="s">
        <v>1214</v>
      </c>
      <c r="G442" s="2" t="s">
        <v>2</v>
      </c>
      <c r="H442" s="2" t="s">
        <v>217</v>
      </c>
      <c r="I442" s="15">
        <v>221.14030400600001</v>
      </c>
      <c r="J442" s="13">
        <v>231.561450888</v>
      </c>
      <c r="K442" s="12" t="s">
        <v>1428</v>
      </c>
      <c r="L442" s="12">
        <v>57.13</v>
      </c>
      <c r="M442" s="12" t="s">
        <v>1429</v>
      </c>
      <c r="N442" s="12" t="s">
        <v>1430</v>
      </c>
      <c r="O442" s="20">
        <v>14</v>
      </c>
      <c r="P442" s="12">
        <v>12.11</v>
      </c>
      <c r="Q442" s="15">
        <f t="shared" si="36"/>
        <v>16.53280608012</v>
      </c>
      <c r="R442" s="15">
        <f t="shared" si="31"/>
        <v>16.53280608012</v>
      </c>
      <c r="S442" s="15">
        <v>16.53280608012</v>
      </c>
      <c r="T442" s="3">
        <v>16.760000000000002</v>
      </c>
      <c r="U442" s="15">
        <f t="shared" si="32"/>
        <v>14.763683648072</v>
      </c>
      <c r="V442" s="15">
        <f t="shared" si="33"/>
        <v>0.22719391988000126</v>
      </c>
      <c r="W442" s="15">
        <f t="shared" si="34"/>
        <v>1.9963163519280016</v>
      </c>
    </row>
    <row r="443" spans="1:23" ht="15">
      <c r="A443" s="19">
        <v>442</v>
      </c>
      <c r="B443" s="19" t="s">
        <v>494</v>
      </c>
      <c r="C443" s="7" t="s">
        <v>1423</v>
      </c>
      <c r="D443" s="5" t="s">
        <v>11</v>
      </c>
      <c r="E443" s="17" t="s">
        <v>1215</v>
      </c>
      <c r="F443" s="17" t="s">
        <v>1216</v>
      </c>
      <c r="G443" s="2" t="s">
        <v>2</v>
      </c>
      <c r="H443" s="2" t="s">
        <v>217</v>
      </c>
      <c r="I443" s="15">
        <v>268.08518984699998</v>
      </c>
      <c r="J443" s="13">
        <v>288.76590704699998</v>
      </c>
      <c r="K443" s="12" t="s">
        <v>1428</v>
      </c>
      <c r="L443" s="12">
        <v>57.13</v>
      </c>
      <c r="M443" s="12" t="s">
        <v>1429</v>
      </c>
      <c r="N443" s="12" t="s">
        <v>1430</v>
      </c>
      <c r="O443" s="20">
        <v>14</v>
      </c>
      <c r="P443" s="12">
        <v>12.11</v>
      </c>
      <c r="Q443" s="15">
        <f t="shared" si="36"/>
        <v>17.471703796939998</v>
      </c>
      <c r="R443" s="15">
        <f t="shared" si="31"/>
        <v>17.471703796939998</v>
      </c>
      <c r="S443" s="15">
        <v>17.471703796939998</v>
      </c>
      <c r="T443" s="3">
        <v>18.89</v>
      </c>
      <c r="U443" s="15">
        <f t="shared" si="32"/>
        <v>15.327022278164</v>
      </c>
      <c r="V443" s="15">
        <f t="shared" si="33"/>
        <v>1.4182962030600024</v>
      </c>
      <c r="W443" s="15">
        <f t="shared" si="34"/>
        <v>3.5629777218360008</v>
      </c>
    </row>
    <row r="444" spans="1:23" ht="15">
      <c r="A444" s="19">
        <v>443</v>
      </c>
      <c r="B444" s="19" t="s">
        <v>495</v>
      </c>
      <c r="C444" s="7" t="s">
        <v>1423</v>
      </c>
      <c r="D444" s="5" t="s">
        <v>11</v>
      </c>
      <c r="E444" s="17" t="s">
        <v>1217</v>
      </c>
      <c r="F444" s="17" t="s">
        <v>1218</v>
      </c>
      <c r="G444" s="2" t="s">
        <v>2</v>
      </c>
      <c r="H444" s="2" t="s">
        <v>217</v>
      </c>
      <c r="I444" s="15">
        <v>141.289875929</v>
      </c>
      <c r="J444" s="13">
        <v>81.141185910900006</v>
      </c>
      <c r="K444" s="12" t="s">
        <v>1428</v>
      </c>
      <c r="L444" s="12">
        <v>57.13</v>
      </c>
      <c r="M444" s="12" t="s">
        <v>1429</v>
      </c>
      <c r="N444" s="12" t="s">
        <v>1430</v>
      </c>
      <c r="O444" s="20">
        <v>14</v>
      </c>
      <c r="P444" s="12">
        <v>12.11</v>
      </c>
      <c r="Q444" s="15">
        <f t="shared" si="36"/>
        <v>14.935797518579999</v>
      </c>
      <c r="R444" s="15">
        <f t="shared" si="31"/>
        <v>14.935797518579999</v>
      </c>
      <c r="S444" s="15">
        <v>14.935797518579999</v>
      </c>
      <c r="T444" s="3">
        <v>12.49</v>
      </c>
      <c r="U444" s="15">
        <f t="shared" si="32"/>
        <v>13.805478511147999</v>
      </c>
      <c r="V444" s="15" t="s">
        <v>1431</v>
      </c>
      <c r="W444" s="15" t="s">
        <v>1431</v>
      </c>
    </row>
    <row r="445" spans="1:23" ht="15">
      <c r="A445" s="19">
        <v>444</v>
      </c>
      <c r="B445" s="19" t="s">
        <v>496</v>
      </c>
      <c r="C445" s="7" t="s">
        <v>1423</v>
      </c>
      <c r="D445" s="5" t="s">
        <v>497</v>
      </c>
      <c r="E445" s="17" t="s">
        <v>1171</v>
      </c>
      <c r="F445" s="17" t="s">
        <v>1219</v>
      </c>
      <c r="G445" s="2" t="s">
        <v>2</v>
      </c>
      <c r="H445" s="2" t="s">
        <v>498</v>
      </c>
      <c r="I445" s="15">
        <v>380.36430269300001</v>
      </c>
      <c r="J445" s="13">
        <v>431.72444723900003</v>
      </c>
      <c r="K445" s="12" t="s">
        <v>1428</v>
      </c>
      <c r="L445" s="12">
        <v>57.13</v>
      </c>
      <c r="M445" s="12" t="s">
        <v>1429</v>
      </c>
      <c r="N445" s="12" t="s">
        <v>1430</v>
      </c>
      <c r="O445" s="20">
        <v>14</v>
      </c>
      <c r="P445" s="12">
        <v>12.11</v>
      </c>
      <c r="Q445" s="15">
        <f t="shared" si="36"/>
        <v>19.717286053860001</v>
      </c>
      <c r="R445" s="15">
        <f t="shared" si="31"/>
        <v>19.717286053860001</v>
      </c>
      <c r="S445" s="15">
        <v>19.717286053860001</v>
      </c>
      <c r="T445" s="3">
        <v>21.03</v>
      </c>
      <c r="U445" s="15">
        <f t="shared" si="32"/>
        <v>16.674371632315999</v>
      </c>
      <c r="V445" s="15">
        <f t="shared" si="33"/>
        <v>1.3127139461400006</v>
      </c>
      <c r="W445" s="15">
        <f t="shared" si="34"/>
        <v>4.3556283676840017</v>
      </c>
    </row>
    <row r="446" spans="1:23" ht="15">
      <c r="A446" s="19">
        <v>445</v>
      </c>
      <c r="B446" s="19" t="s">
        <v>499</v>
      </c>
      <c r="C446" s="7" t="s">
        <v>1423</v>
      </c>
      <c r="D446" s="5" t="s">
        <v>1</v>
      </c>
      <c r="E446" s="17" t="s">
        <v>1220</v>
      </c>
      <c r="F446" s="17" t="s">
        <v>1221</v>
      </c>
      <c r="G446" s="2" t="s">
        <v>2</v>
      </c>
      <c r="H446" s="2" t="s">
        <v>3</v>
      </c>
      <c r="I446" s="15">
        <v>563.19925067300005</v>
      </c>
      <c r="J446" s="13">
        <v>617.28460594700005</v>
      </c>
      <c r="K446" s="12" t="s">
        <v>1428</v>
      </c>
      <c r="L446" s="12">
        <v>57.13</v>
      </c>
      <c r="M446" s="12" t="s">
        <v>1429</v>
      </c>
      <c r="N446" s="12" t="s">
        <v>1430</v>
      </c>
      <c r="O446" s="20">
        <v>14</v>
      </c>
      <c r="P446" s="12">
        <v>12.11</v>
      </c>
      <c r="Q446" s="15">
        <f t="shared" si="36"/>
        <v>23.37398501346</v>
      </c>
      <c r="R446" s="15">
        <f t="shared" si="31"/>
        <v>23.37398501346</v>
      </c>
      <c r="S446" s="15">
        <v>23.37398501346</v>
      </c>
      <c r="T446" s="3">
        <v>25.6</v>
      </c>
      <c r="U446" s="15">
        <f t="shared" si="32"/>
        <v>18.868391008075999</v>
      </c>
      <c r="V446" s="15">
        <f t="shared" si="33"/>
        <v>2.226014986540001</v>
      </c>
      <c r="W446" s="15">
        <f t="shared" si="34"/>
        <v>6.7316089919240021</v>
      </c>
    </row>
    <row r="447" spans="1:23" ht="15">
      <c r="A447" s="19">
        <v>446</v>
      </c>
      <c r="B447" s="19" t="s">
        <v>500</v>
      </c>
      <c r="C447" s="7" t="s">
        <v>1423</v>
      </c>
      <c r="D447" s="5" t="s">
        <v>1</v>
      </c>
      <c r="E447" s="17" t="s">
        <v>1222</v>
      </c>
      <c r="F447" s="17" t="s">
        <v>1223</v>
      </c>
      <c r="G447" s="2" t="s">
        <v>2</v>
      </c>
      <c r="H447" s="2" t="s">
        <v>3</v>
      </c>
      <c r="I447" s="15">
        <v>1071.9203863800001</v>
      </c>
      <c r="J447" s="13">
        <v>1135.2017074400001</v>
      </c>
      <c r="K447" s="12" t="s">
        <v>1428</v>
      </c>
      <c r="L447" s="12">
        <v>57.13</v>
      </c>
      <c r="M447" s="12" t="s">
        <v>1429</v>
      </c>
      <c r="N447" s="12" t="s">
        <v>1430</v>
      </c>
      <c r="O447" s="20">
        <v>14</v>
      </c>
      <c r="P447" s="12">
        <v>12.11</v>
      </c>
      <c r="Q447" s="15">
        <f t="shared" si="36"/>
        <v>33.548407727600001</v>
      </c>
      <c r="R447" s="15">
        <f t="shared" si="31"/>
        <v>33.548407727600001</v>
      </c>
      <c r="S447" s="15">
        <v>33.548407727600001</v>
      </c>
      <c r="T447" s="3">
        <v>35.96</v>
      </c>
      <c r="U447" s="15">
        <f t="shared" si="32"/>
        <v>24.973044636560001</v>
      </c>
      <c r="V447" s="15">
        <f t="shared" si="33"/>
        <v>2.4115922724000001</v>
      </c>
      <c r="W447" s="15">
        <f t="shared" si="34"/>
        <v>10.98695536344</v>
      </c>
    </row>
    <row r="448" spans="1:23" ht="15">
      <c r="A448" s="19">
        <v>447</v>
      </c>
      <c r="B448" s="19" t="s">
        <v>501</v>
      </c>
      <c r="C448" s="7" t="s">
        <v>1423</v>
      </c>
      <c r="D448" s="5" t="s">
        <v>1</v>
      </c>
      <c r="E448" s="17" t="s">
        <v>1224</v>
      </c>
      <c r="F448" s="17" t="s">
        <v>1225</v>
      </c>
      <c r="G448" s="2" t="s">
        <v>2</v>
      </c>
      <c r="H448" s="2" t="s">
        <v>3</v>
      </c>
      <c r="I448" s="15">
        <v>633.26342781799997</v>
      </c>
      <c r="J448" s="13">
        <v>700.28768997300006</v>
      </c>
      <c r="K448" s="12" t="s">
        <v>1428</v>
      </c>
      <c r="L448" s="12">
        <v>57.13</v>
      </c>
      <c r="M448" s="12" t="s">
        <v>1429</v>
      </c>
      <c r="N448" s="12" t="s">
        <v>1430</v>
      </c>
      <c r="O448" s="20">
        <v>14</v>
      </c>
      <c r="P448" s="12">
        <v>12.11</v>
      </c>
      <c r="Q448" s="15">
        <f t="shared" si="36"/>
        <v>24.775268556359997</v>
      </c>
      <c r="R448" s="15">
        <f t="shared" si="31"/>
        <v>24.775268556359997</v>
      </c>
      <c r="S448" s="15">
        <v>24.775268556359997</v>
      </c>
      <c r="T448" s="3">
        <v>26.21</v>
      </c>
      <c r="U448" s="15">
        <f t="shared" si="32"/>
        <v>19.709161133816</v>
      </c>
      <c r="V448" s="15">
        <f t="shared" si="33"/>
        <v>1.434731443640004</v>
      </c>
      <c r="W448" s="15">
        <f t="shared" si="34"/>
        <v>6.5008388661840009</v>
      </c>
    </row>
    <row r="449" spans="1:23" ht="15">
      <c r="A449" s="19">
        <v>448</v>
      </c>
      <c r="B449" s="19" t="s">
        <v>502</v>
      </c>
      <c r="C449" s="7" t="s">
        <v>1423</v>
      </c>
      <c r="D449" s="5" t="s">
        <v>1</v>
      </c>
      <c r="E449" s="17" t="s">
        <v>1226</v>
      </c>
      <c r="F449" s="17" t="s">
        <v>1131</v>
      </c>
      <c r="G449" s="2" t="s">
        <v>2</v>
      </c>
      <c r="H449" s="2" t="s">
        <v>3</v>
      </c>
      <c r="I449" s="15">
        <v>734.55579703700005</v>
      </c>
      <c r="J449" s="13">
        <v>808.85894043300004</v>
      </c>
      <c r="K449" s="12" t="s">
        <v>1428</v>
      </c>
      <c r="L449" s="12">
        <v>57.13</v>
      </c>
      <c r="M449" s="12" t="s">
        <v>1429</v>
      </c>
      <c r="N449" s="12" t="s">
        <v>1430</v>
      </c>
      <c r="O449" s="20">
        <v>14</v>
      </c>
      <c r="P449" s="12">
        <v>12.11</v>
      </c>
      <c r="Q449" s="15">
        <f t="shared" si="36"/>
        <v>26.801115940740001</v>
      </c>
      <c r="R449" s="15">
        <f t="shared" si="31"/>
        <v>26.801115940740001</v>
      </c>
      <c r="S449" s="15">
        <v>26.801115940740001</v>
      </c>
      <c r="T449" s="3">
        <v>28.04</v>
      </c>
      <c r="U449" s="15">
        <f t="shared" si="32"/>
        <v>20.924669564444002</v>
      </c>
      <c r="V449" s="15">
        <f t="shared" si="33"/>
        <v>1.2388840592599983</v>
      </c>
      <c r="W449" s="15">
        <f t="shared" si="34"/>
        <v>7.1153304355559968</v>
      </c>
    </row>
    <row r="450" spans="1:23" ht="15">
      <c r="A450" s="19">
        <v>449</v>
      </c>
      <c r="B450" s="19" t="s">
        <v>503</v>
      </c>
      <c r="C450" s="7" t="s">
        <v>1423</v>
      </c>
      <c r="D450" s="5" t="s">
        <v>1</v>
      </c>
      <c r="E450" s="17" t="s">
        <v>1114</v>
      </c>
      <c r="F450" s="17" t="s">
        <v>1131</v>
      </c>
      <c r="G450" s="2" t="s">
        <v>2</v>
      </c>
      <c r="H450" s="2" t="s">
        <v>3</v>
      </c>
      <c r="I450" s="15">
        <v>723.75937377399998</v>
      </c>
      <c r="J450" s="13">
        <v>796.32520369999997</v>
      </c>
      <c r="K450" s="12" t="s">
        <v>1428</v>
      </c>
      <c r="L450" s="12">
        <v>57.13</v>
      </c>
      <c r="M450" s="12" t="s">
        <v>1429</v>
      </c>
      <c r="N450" s="12" t="s">
        <v>1430</v>
      </c>
      <c r="O450" s="20">
        <v>14</v>
      </c>
      <c r="P450" s="12">
        <v>12.11</v>
      </c>
      <c r="Q450" s="15">
        <f t="shared" si="36"/>
        <v>26.585187475479998</v>
      </c>
      <c r="R450" s="15">
        <f t="shared" si="31"/>
        <v>26.585187475479998</v>
      </c>
      <c r="S450" s="15">
        <v>26.585187475479998</v>
      </c>
      <c r="T450" s="3">
        <v>28.04</v>
      </c>
      <c r="U450" s="15">
        <f t="shared" si="32"/>
        <v>20.795112485288001</v>
      </c>
      <c r="V450" s="15">
        <f t="shared" si="33"/>
        <v>1.4548125245200012</v>
      </c>
      <c r="W450" s="15">
        <f t="shared" si="34"/>
        <v>7.2448875147119978</v>
      </c>
    </row>
    <row r="451" spans="1:23" ht="15">
      <c r="A451" s="19">
        <v>450</v>
      </c>
      <c r="B451" s="19" t="s">
        <v>504</v>
      </c>
      <c r="C451" s="7" t="s">
        <v>1423</v>
      </c>
      <c r="D451" s="5" t="s">
        <v>1</v>
      </c>
      <c r="E451" s="17" t="s">
        <v>1227</v>
      </c>
      <c r="F451" s="17" t="s">
        <v>1228</v>
      </c>
      <c r="G451" s="2" t="s">
        <v>2</v>
      </c>
      <c r="H451" s="2" t="s">
        <v>3</v>
      </c>
      <c r="I451" s="15">
        <v>740.67789107199997</v>
      </c>
      <c r="J451" s="13">
        <v>812.37117471399995</v>
      </c>
      <c r="K451" s="12" t="s">
        <v>1428</v>
      </c>
      <c r="L451" s="12">
        <v>57.13</v>
      </c>
      <c r="M451" s="12" t="s">
        <v>1429</v>
      </c>
      <c r="N451" s="12" t="s">
        <v>1430</v>
      </c>
      <c r="O451" s="20">
        <v>14</v>
      </c>
      <c r="P451" s="12">
        <v>12.11</v>
      </c>
      <c r="Q451" s="15">
        <f t="shared" si="36"/>
        <v>26.923557821439999</v>
      </c>
      <c r="R451" s="15">
        <f t="shared" ref="R451:R514" si="37">I451*2%+P451</f>
        <v>26.923557821439999</v>
      </c>
      <c r="S451" s="15">
        <v>26.923557821439999</v>
      </c>
      <c r="T451" s="3">
        <v>28.04</v>
      </c>
      <c r="U451" s="15">
        <f t="shared" ref="U451:U514" si="38">I451*0.012+P451</f>
        <v>20.998134692863999</v>
      </c>
      <c r="V451" s="15">
        <f t="shared" ref="V451:V514" si="39">T451-S451</f>
        <v>1.1164421785599998</v>
      </c>
      <c r="W451" s="15">
        <f t="shared" ref="W451:W514" si="40">T451-U451</f>
        <v>7.0418653071359998</v>
      </c>
    </row>
    <row r="452" spans="1:23" ht="15">
      <c r="A452" s="19">
        <v>451</v>
      </c>
      <c r="B452" s="19" t="s">
        <v>505</v>
      </c>
      <c r="C452" s="7" t="s">
        <v>1423</v>
      </c>
      <c r="D452" s="5" t="s">
        <v>1</v>
      </c>
      <c r="E452" s="17" t="s">
        <v>1229</v>
      </c>
      <c r="F452" s="17" t="s">
        <v>1230</v>
      </c>
      <c r="G452" s="2" t="s">
        <v>2</v>
      </c>
      <c r="H452" s="2" t="s">
        <v>3</v>
      </c>
      <c r="I452" s="15">
        <v>798.72624746099996</v>
      </c>
      <c r="J452" s="13">
        <v>862.73451396799999</v>
      </c>
      <c r="K452" s="12" t="s">
        <v>1428</v>
      </c>
      <c r="L452" s="12">
        <v>57.13</v>
      </c>
      <c r="M452" s="12" t="s">
        <v>1429</v>
      </c>
      <c r="N452" s="12" t="s">
        <v>1430</v>
      </c>
      <c r="O452" s="20">
        <v>14</v>
      </c>
      <c r="P452" s="12">
        <v>12.11</v>
      </c>
      <c r="Q452" s="15">
        <f t="shared" si="36"/>
        <v>28.084524949219997</v>
      </c>
      <c r="R452" s="15">
        <f t="shared" si="37"/>
        <v>28.084524949219997</v>
      </c>
      <c r="S452" s="15">
        <v>28.084524949219997</v>
      </c>
      <c r="T452" s="3">
        <v>29.26</v>
      </c>
      <c r="U452" s="15">
        <f t="shared" si="38"/>
        <v>21.694714969532001</v>
      </c>
      <c r="V452" s="15">
        <f t="shared" si="39"/>
        <v>1.1754750507800047</v>
      </c>
      <c r="W452" s="15">
        <f t="shared" si="40"/>
        <v>7.5652850304680008</v>
      </c>
    </row>
    <row r="453" spans="1:23" ht="15">
      <c r="A453" s="19">
        <v>452</v>
      </c>
      <c r="B453" s="19" t="s">
        <v>506</v>
      </c>
      <c r="C453" s="7" t="s">
        <v>1423</v>
      </c>
      <c r="D453" s="5" t="s">
        <v>1</v>
      </c>
      <c r="E453" s="17" t="s">
        <v>1231</v>
      </c>
      <c r="F453" s="17" t="s">
        <v>1124</v>
      </c>
      <c r="G453" s="2" t="s">
        <v>2</v>
      </c>
      <c r="H453" s="2" t="s">
        <v>3</v>
      </c>
      <c r="I453" s="15">
        <v>1058.4662147700001</v>
      </c>
      <c r="J453" s="13">
        <v>1126.90660469</v>
      </c>
      <c r="K453" s="12" t="s">
        <v>1428</v>
      </c>
      <c r="L453" s="12">
        <v>57.13</v>
      </c>
      <c r="M453" s="12" t="s">
        <v>1429</v>
      </c>
      <c r="N453" s="12" t="s">
        <v>1430</v>
      </c>
      <c r="O453" s="20">
        <v>14</v>
      </c>
      <c r="P453" s="12">
        <v>12.11</v>
      </c>
      <c r="Q453" s="15">
        <f t="shared" si="36"/>
        <v>33.279324295400002</v>
      </c>
      <c r="R453" s="15">
        <f t="shared" si="37"/>
        <v>33.279324295400002</v>
      </c>
      <c r="S453" s="15">
        <v>33.279324295400002</v>
      </c>
      <c r="T453" s="3">
        <v>34.44</v>
      </c>
      <c r="U453" s="15">
        <f t="shared" si="38"/>
        <v>24.811594577240001</v>
      </c>
      <c r="V453" s="15">
        <f t="shared" si="39"/>
        <v>1.1606757045999956</v>
      </c>
      <c r="W453" s="15">
        <f t="shared" si="40"/>
        <v>9.6284054227599967</v>
      </c>
    </row>
    <row r="454" spans="1:23" ht="15">
      <c r="A454" s="19">
        <v>453</v>
      </c>
      <c r="B454" s="19" t="s">
        <v>507</v>
      </c>
      <c r="C454" s="7" t="s">
        <v>1423</v>
      </c>
      <c r="D454" s="5" t="s">
        <v>1</v>
      </c>
      <c r="E454" s="17" t="s">
        <v>1187</v>
      </c>
      <c r="F454" s="17" t="s">
        <v>1232</v>
      </c>
      <c r="G454" s="2" t="s">
        <v>2</v>
      </c>
      <c r="H454" s="2" t="s">
        <v>3</v>
      </c>
      <c r="I454" s="15">
        <v>894.43816598599994</v>
      </c>
      <c r="J454" s="13">
        <v>956.41725238200002</v>
      </c>
      <c r="K454" s="12" t="s">
        <v>1428</v>
      </c>
      <c r="L454" s="12">
        <v>57.13</v>
      </c>
      <c r="M454" s="12" t="s">
        <v>1429</v>
      </c>
      <c r="N454" s="12" t="s">
        <v>1430</v>
      </c>
      <c r="O454" s="20">
        <v>14</v>
      </c>
      <c r="P454" s="12">
        <v>12.11</v>
      </c>
      <c r="Q454" s="15">
        <f t="shared" si="36"/>
        <v>29.998763319719998</v>
      </c>
      <c r="R454" s="15">
        <f t="shared" si="37"/>
        <v>29.998763319719998</v>
      </c>
      <c r="S454" s="15">
        <v>29.998763319719998</v>
      </c>
      <c r="T454" s="3">
        <v>32.909999999999997</v>
      </c>
      <c r="U454" s="15">
        <f t="shared" si="38"/>
        <v>22.843257991831997</v>
      </c>
      <c r="V454" s="15">
        <f t="shared" si="39"/>
        <v>2.9112366802799983</v>
      </c>
      <c r="W454" s="15">
        <f t="shared" si="40"/>
        <v>10.066742008167999</v>
      </c>
    </row>
    <row r="455" spans="1:23" ht="15">
      <c r="A455" s="19">
        <v>454</v>
      </c>
      <c r="B455" s="19" t="s">
        <v>508</v>
      </c>
      <c r="C455" s="7" t="s">
        <v>1423</v>
      </c>
      <c r="D455" s="5" t="s">
        <v>50</v>
      </c>
      <c r="E455" s="17" t="s">
        <v>1102</v>
      </c>
      <c r="F455" s="17" t="s">
        <v>1233</v>
      </c>
      <c r="G455" s="2" t="s">
        <v>2</v>
      </c>
      <c r="H455" s="2" t="s">
        <v>64</v>
      </c>
      <c r="I455" s="15">
        <v>942.007959701</v>
      </c>
      <c r="J455" s="13">
        <v>1008.68523814</v>
      </c>
      <c r="K455" s="12" t="s">
        <v>1428</v>
      </c>
      <c r="L455" s="12">
        <v>57.13</v>
      </c>
      <c r="M455" s="12" t="s">
        <v>1429</v>
      </c>
      <c r="N455" s="12" t="s">
        <v>1430</v>
      </c>
      <c r="O455" s="20">
        <v>14</v>
      </c>
      <c r="P455" s="12">
        <v>12.11</v>
      </c>
      <c r="Q455" s="15">
        <f t="shared" si="36"/>
        <v>30.950159194019999</v>
      </c>
      <c r="R455" s="15">
        <f t="shared" si="37"/>
        <v>30.950159194019999</v>
      </c>
      <c r="S455" s="15">
        <v>30.950159194019999</v>
      </c>
      <c r="T455" s="3">
        <v>36.57</v>
      </c>
      <c r="U455" s="15">
        <f t="shared" si="38"/>
        <v>23.414095516411997</v>
      </c>
      <c r="V455" s="15">
        <f t="shared" si="39"/>
        <v>5.6198408059800009</v>
      </c>
      <c r="W455" s="15">
        <f t="shared" si="40"/>
        <v>13.155904483588003</v>
      </c>
    </row>
    <row r="456" spans="1:23" ht="15">
      <c r="A456" s="19">
        <v>455</v>
      </c>
      <c r="B456" s="19" t="s">
        <v>509</v>
      </c>
      <c r="C456" s="7" t="s">
        <v>1423</v>
      </c>
      <c r="D456" s="5" t="s">
        <v>1</v>
      </c>
      <c r="E456" s="17" t="s">
        <v>1234</v>
      </c>
      <c r="F456" s="17" t="s">
        <v>1235</v>
      </c>
      <c r="G456" s="2" t="s">
        <v>2</v>
      </c>
      <c r="H456" s="2" t="s">
        <v>3</v>
      </c>
      <c r="I456" s="15">
        <v>1014.80614207</v>
      </c>
      <c r="J456" s="13">
        <v>1087.9716319500001</v>
      </c>
      <c r="K456" s="12" t="s">
        <v>1428</v>
      </c>
      <c r="L456" s="12">
        <v>57.13</v>
      </c>
      <c r="M456" s="12" t="s">
        <v>1429</v>
      </c>
      <c r="N456" s="12" t="s">
        <v>1430</v>
      </c>
      <c r="O456" s="20">
        <v>14</v>
      </c>
      <c r="P456" s="12">
        <v>12.11</v>
      </c>
      <c r="Q456" s="15">
        <f t="shared" si="36"/>
        <v>32.406122841399998</v>
      </c>
      <c r="R456" s="15">
        <f t="shared" si="37"/>
        <v>32.406122841399998</v>
      </c>
      <c r="S456" s="15">
        <v>32.406122841399998</v>
      </c>
      <c r="T456" s="3">
        <v>34.74</v>
      </c>
      <c r="U456" s="15">
        <f t="shared" si="38"/>
        <v>24.28767370484</v>
      </c>
      <c r="V456" s="15">
        <f t="shared" si="39"/>
        <v>2.3338771586000036</v>
      </c>
      <c r="W456" s="15">
        <f t="shared" si="40"/>
        <v>10.452326295160002</v>
      </c>
    </row>
    <row r="457" spans="1:23" ht="15">
      <c r="A457" s="19">
        <v>456</v>
      </c>
      <c r="B457" s="19" t="s">
        <v>510</v>
      </c>
      <c r="C457" s="7" t="s">
        <v>1423</v>
      </c>
      <c r="D457" s="5" t="s">
        <v>1</v>
      </c>
      <c r="E457" s="17" t="s">
        <v>1137</v>
      </c>
      <c r="F457" s="17" t="s">
        <v>1236</v>
      </c>
      <c r="G457" s="2" t="s">
        <v>2</v>
      </c>
      <c r="H457" s="2" t="s">
        <v>3</v>
      </c>
      <c r="I457" s="15">
        <v>933.77848350399995</v>
      </c>
      <c r="J457" s="13">
        <v>1005.79620016</v>
      </c>
      <c r="K457" s="12" t="s">
        <v>1428</v>
      </c>
      <c r="L457" s="12">
        <v>57.13</v>
      </c>
      <c r="M457" s="12" t="s">
        <v>1429</v>
      </c>
      <c r="N457" s="12" t="s">
        <v>1430</v>
      </c>
      <c r="O457" s="20">
        <v>14</v>
      </c>
      <c r="P457" s="12">
        <v>12.11</v>
      </c>
      <c r="Q457" s="15">
        <f t="shared" si="36"/>
        <v>30.785569670079997</v>
      </c>
      <c r="R457" s="15">
        <f t="shared" si="37"/>
        <v>30.785569670079997</v>
      </c>
      <c r="S457" s="15">
        <v>30.785569670079997</v>
      </c>
      <c r="T457" s="3">
        <v>32.909999999999997</v>
      </c>
      <c r="U457" s="15">
        <f t="shared" si="38"/>
        <v>23.315341802048</v>
      </c>
      <c r="V457" s="15">
        <f t="shared" si="39"/>
        <v>2.1244303299199991</v>
      </c>
      <c r="W457" s="15">
        <f t="shared" si="40"/>
        <v>9.5946581979519969</v>
      </c>
    </row>
    <row r="458" spans="1:23" ht="15">
      <c r="A458" s="19">
        <v>457</v>
      </c>
      <c r="B458" s="19" t="s">
        <v>511</v>
      </c>
      <c r="C458" s="7" t="s">
        <v>1423</v>
      </c>
      <c r="D458" s="5" t="s">
        <v>11</v>
      </c>
      <c r="E458" s="17" t="s">
        <v>1195</v>
      </c>
      <c r="F458" s="17" t="s">
        <v>1237</v>
      </c>
      <c r="G458" s="2" t="s">
        <v>2</v>
      </c>
      <c r="H458" s="2" t="s">
        <v>91</v>
      </c>
      <c r="I458" s="15">
        <v>250.00275187899999</v>
      </c>
      <c r="J458" s="13">
        <v>330.44493214800002</v>
      </c>
      <c r="K458" s="12" t="s">
        <v>1428</v>
      </c>
      <c r="L458" s="12">
        <v>57.13</v>
      </c>
      <c r="M458" s="12" t="s">
        <v>1429</v>
      </c>
      <c r="N458" s="12" t="s">
        <v>1430</v>
      </c>
      <c r="O458" s="20">
        <v>14</v>
      </c>
      <c r="P458" s="12">
        <v>12.11</v>
      </c>
      <c r="Q458" s="15">
        <f t="shared" si="36"/>
        <v>17.11005503758</v>
      </c>
      <c r="R458" s="15">
        <f t="shared" si="37"/>
        <v>17.11005503758</v>
      </c>
      <c r="S458" s="15">
        <v>17.11005503758</v>
      </c>
      <c r="T458" s="3">
        <v>19.2</v>
      </c>
      <c r="U458" s="15">
        <f t="shared" si="38"/>
        <v>15.110033022547999</v>
      </c>
      <c r="V458" s="15">
        <f t="shared" si="39"/>
        <v>2.0899449624199988</v>
      </c>
      <c r="W458" s="15">
        <f t="shared" si="40"/>
        <v>4.0899669774520007</v>
      </c>
    </row>
    <row r="459" spans="1:23" ht="15">
      <c r="A459" s="19">
        <v>458</v>
      </c>
      <c r="B459" s="19" t="s">
        <v>512</v>
      </c>
      <c r="C459" s="7" t="s">
        <v>1423</v>
      </c>
      <c r="D459" s="5" t="s">
        <v>11</v>
      </c>
      <c r="E459" s="17" t="s">
        <v>1238</v>
      </c>
      <c r="F459" s="17" t="s">
        <v>1239</v>
      </c>
      <c r="G459" s="2" t="s">
        <v>2</v>
      </c>
      <c r="H459" s="2" t="s">
        <v>62</v>
      </c>
      <c r="I459" s="15">
        <v>198.51155769900001</v>
      </c>
      <c r="J459" s="13">
        <v>245.803604092</v>
      </c>
      <c r="K459" s="12" t="s">
        <v>1428</v>
      </c>
      <c r="L459" s="12">
        <v>57.13</v>
      </c>
      <c r="M459" s="12" t="s">
        <v>1429</v>
      </c>
      <c r="N459" s="12" t="s">
        <v>1430</v>
      </c>
      <c r="O459" s="20">
        <v>14</v>
      </c>
      <c r="P459" s="12">
        <v>12.11</v>
      </c>
      <c r="Q459" s="15">
        <f t="shared" si="36"/>
        <v>16.080231153980002</v>
      </c>
      <c r="R459" s="15">
        <f t="shared" si="37"/>
        <v>16.080231153980002</v>
      </c>
      <c r="S459" s="15">
        <v>16.080231153980002</v>
      </c>
      <c r="T459" s="3">
        <v>17.059999999999999</v>
      </c>
      <c r="U459" s="15">
        <f t="shared" si="38"/>
        <v>14.492138692388</v>
      </c>
      <c r="V459" s="15">
        <f t="shared" si="39"/>
        <v>0.97976884601999714</v>
      </c>
      <c r="W459" s="15">
        <f t="shared" si="40"/>
        <v>2.5678613076119987</v>
      </c>
    </row>
    <row r="460" spans="1:23" ht="15">
      <c r="A460" s="19">
        <v>459</v>
      </c>
      <c r="B460" s="19" t="s">
        <v>513</v>
      </c>
      <c r="C460" s="7" t="s">
        <v>1423</v>
      </c>
      <c r="D460" s="5" t="s">
        <v>1</v>
      </c>
      <c r="E460" s="17" t="s">
        <v>1240</v>
      </c>
      <c r="F460" s="17" t="s">
        <v>1126</v>
      </c>
      <c r="G460" s="2" t="s">
        <v>2</v>
      </c>
      <c r="H460" s="2" t="s">
        <v>3</v>
      </c>
      <c r="I460" s="15">
        <v>902.531771478</v>
      </c>
      <c r="J460" s="13">
        <v>953.98535034300005</v>
      </c>
      <c r="K460" s="12" t="s">
        <v>1428</v>
      </c>
      <c r="L460" s="12">
        <v>57.13</v>
      </c>
      <c r="M460" s="12" t="s">
        <v>1429</v>
      </c>
      <c r="N460" s="12" t="s">
        <v>1430</v>
      </c>
      <c r="O460" s="20">
        <v>14</v>
      </c>
      <c r="P460" s="12">
        <v>12.11</v>
      </c>
      <c r="Q460" s="15">
        <f t="shared" si="36"/>
        <v>30.160635429559999</v>
      </c>
      <c r="R460" s="15">
        <f t="shared" si="37"/>
        <v>30.160635429559999</v>
      </c>
      <c r="S460" s="15">
        <v>30.160635429559999</v>
      </c>
      <c r="T460" s="3">
        <v>32.299999999999997</v>
      </c>
      <c r="U460" s="15">
        <f t="shared" si="38"/>
        <v>22.940381257736</v>
      </c>
      <c r="V460" s="15">
        <f t="shared" si="39"/>
        <v>2.1393645704399979</v>
      </c>
      <c r="W460" s="15">
        <f t="shared" si="40"/>
        <v>9.3596187422639971</v>
      </c>
    </row>
    <row r="461" spans="1:23" ht="15">
      <c r="A461" s="19">
        <v>460</v>
      </c>
      <c r="B461" s="19" t="s">
        <v>514</v>
      </c>
      <c r="C461" s="7" t="s">
        <v>1423</v>
      </c>
      <c r="D461" s="5" t="s">
        <v>187</v>
      </c>
      <c r="E461" s="17" t="s">
        <v>1241</v>
      </c>
      <c r="F461" s="17" t="s">
        <v>1174</v>
      </c>
      <c r="G461" s="2" t="s">
        <v>2</v>
      </c>
      <c r="H461" s="2" t="s">
        <v>188</v>
      </c>
      <c r="I461" s="15">
        <v>259.22188567299997</v>
      </c>
      <c r="J461" s="13">
        <v>335.68020022000002</v>
      </c>
      <c r="K461" s="12" t="s">
        <v>1428</v>
      </c>
      <c r="L461" s="12">
        <v>57.13</v>
      </c>
      <c r="M461" s="12" t="s">
        <v>1429</v>
      </c>
      <c r="N461" s="12" t="s">
        <v>1430</v>
      </c>
      <c r="O461" s="20">
        <v>14</v>
      </c>
      <c r="P461" s="12">
        <v>12.11</v>
      </c>
      <c r="Q461" s="15">
        <f t="shared" si="36"/>
        <v>17.294437713459999</v>
      </c>
      <c r="R461" s="15">
        <f t="shared" si="37"/>
        <v>17.294437713459999</v>
      </c>
      <c r="S461" s="15">
        <v>17.294437713459999</v>
      </c>
      <c r="T461" s="3">
        <v>19.2</v>
      </c>
      <c r="U461" s="15">
        <f t="shared" si="38"/>
        <v>15.220662628075999</v>
      </c>
      <c r="V461" s="15">
        <f t="shared" si="39"/>
        <v>1.9055622865400004</v>
      </c>
      <c r="W461" s="15">
        <f t="shared" si="40"/>
        <v>3.9793373719240002</v>
      </c>
    </row>
    <row r="462" spans="1:23" ht="15">
      <c r="A462" s="19">
        <v>461</v>
      </c>
      <c r="B462" s="19" t="s">
        <v>515</v>
      </c>
      <c r="C462" s="7" t="s">
        <v>1423</v>
      </c>
      <c r="D462" s="5" t="s">
        <v>5</v>
      </c>
      <c r="E462" s="17" t="s">
        <v>1083</v>
      </c>
      <c r="F462" s="17" t="s">
        <v>1242</v>
      </c>
      <c r="G462" s="2" t="s">
        <v>2</v>
      </c>
      <c r="H462" s="2" t="s">
        <v>3</v>
      </c>
      <c r="I462" s="15">
        <v>365.102392522</v>
      </c>
      <c r="J462" s="13">
        <v>398.91780681400002</v>
      </c>
      <c r="K462" s="12" t="s">
        <v>1428</v>
      </c>
      <c r="L462" s="12">
        <v>57.13</v>
      </c>
      <c r="M462" s="12" t="s">
        <v>1429</v>
      </c>
      <c r="N462" s="12" t="s">
        <v>1430</v>
      </c>
      <c r="O462" s="20">
        <v>14</v>
      </c>
      <c r="P462" s="12">
        <v>12.11</v>
      </c>
      <c r="Q462" s="15">
        <f t="shared" si="36"/>
        <v>19.41204785044</v>
      </c>
      <c r="R462" s="15">
        <f t="shared" si="37"/>
        <v>19.41204785044</v>
      </c>
      <c r="S462" s="15">
        <v>19.41204785044</v>
      </c>
      <c r="T462" s="3">
        <v>25.29</v>
      </c>
      <c r="U462" s="15">
        <f t="shared" si="38"/>
        <v>16.491228710264</v>
      </c>
      <c r="V462" s="15">
        <f t="shared" si="39"/>
        <v>5.8779521495599987</v>
      </c>
      <c r="W462" s="15">
        <f t="shared" si="40"/>
        <v>8.7987712897359991</v>
      </c>
    </row>
    <row r="463" spans="1:23" ht="15">
      <c r="A463" s="19">
        <v>462</v>
      </c>
      <c r="B463" s="19" t="s">
        <v>516</v>
      </c>
      <c r="C463" s="7" t="s">
        <v>1423</v>
      </c>
      <c r="D463" s="5" t="s">
        <v>5</v>
      </c>
      <c r="E463" s="17" t="s">
        <v>1243</v>
      </c>
      <c r="F463" s="17" t="s">
        <v>1244</v>
      </c>
      <c r="G463" s="2" t="s">
        <v>2</v>
      </c>
      <c r="H463" s="2" t="s">
        <v>3</v>
      </c>
      <c r="I463" s="15">
        <v>331.76968502</v>
      </c>
      <c r="J463" s="13">
        <v>379.80570612100001</v>
      </c>
      <c r="K463" s="12" t="s">
        <v>1428</v>
      </c>
      <c r="L463" s="12">
        <v>57.13</v>
      </c>
      <c r="M463" s="12" t="s">
        <v>1429</v>
      </c>
      <c r="N463" s="12" t="s">
        <v>1430</v>
      </c>
      <c r="O463" s="20">
        <v>14</v>
      </c>
      <c r="P463" s="12">
        <v>12.11</v>
      </c>
      <c r="Q463" s="15">
        <f t="shared" si="36"/>
        <v>18.745393700400001</v>
      </c>
      <c r="R463" s="15">
        <f t="shared" si="37"/>
        <v>18.745393700400001</v>
      </c>
      <c r="S463" s="15">
        <v>18.745393700400001</v>
      </c>
      <c r="T463" s="3">
        <v>29.87</v>
      </c>
      <c r="U463" s="15">
        <f t="shared" si="38"/>
        <v>16.091236220239999</v>
      </c>
      <c r="V463" s="15">
        <f t="shared" si="39"/>
        <v>11.1246062996</v>
      </c>
      <c r="W463" s="15">
        <f t="shared" si="40"/>
        <v>13.778763779760002</v>
      </c>
    </row>
    <row r="464" spans="1:23" ht="15">
      <c r="A464" s="19">
        <v>463</v>
      </c>
      <c r="B464" s="19" t="s">
        <v>517</v>
      </c>
      <c r="C464" s="7" t="s">
        <v>1423</v>
      </c>
      <c r="D464" s="5" t="s">
        <v>5</v>
      </c>
      <c r="E464" s="17" t="s">
        <v>1209</v>
      </c>
      <c r="F464" s="17" t="s">
        <v>1210</v>
      </c>
      <c r="G464" s="2" t="s">
        <v>2</v>
      </c>
      <c r="H464" s="2" t="s">
        <v>35</v>
      </c>
      <c r="I464" s="15">
        <v>349.13360687800002</v>
      </c>
      <c r="J464" s="13">
        <v>417.93451682300002</v>
      </c>
      <c r="K464" s="12" t="s">
        <v>1428</v>
      </c>
      <c r="L464" s="12">
        <v>57.13</v>
      </c>
      <c r="M464" s="12" t="s">
        <v>1429</v>
      </c>
      <c r="N464" s="12" t="s">
        <v>1430</v>
      </c>
      <c r="O464" s="20">
        <v>14</v>
      </c>
      <c r="P464" s="12">
        <v>12.11</v>
      </c>
      <c r="Q464" s="15">
        <f t="shared" si="36"/>
        <v>19.092672137560001</v>
      </c>
      <c r="R464" s="15">
        <f t="shared" si="37"/>
        <v>19.092672137560001</v>
      </c>
      <c r="S464" s="15">
        <v>19.092672137560001</v>
      </c>
      <c r="T464" s="3">
        <v>32.299999999999997</v>
      </c>
      <c r="U464" s="15">
        <f t="shared" si="38"/>
        <v>16.299603282536001</v>
      </c>
      <c r="V464" s="15">
        <f t="shared" si="39"/>
        <v>13.207327862439996</v>
      </c>
      <c r="W464" s="15">
        <f t="shared" si="40"/>
        <v>16.000396717463996</v>
      </c>
    </row>
    <row r="465" spans="1:23" ht="15">
      <c r="A465" s="19">
        <v>464</v>
      </c>
      <c r="B465" s="19" t="s">
        <v>518</v>
      </c>
      <c r="C465" s="7" t="s">
        <v>1423</v>
      </c>
      <c r="D465" s="5" t="s">
        <v>5</v>
      </c>
      <c r="E465" s="17" t="s">
        <v>1245</v>
      </c>
      <c r="F465" s="17" t="s">
        <v>1172</v>
      </c>
      <c r="G465" s="2" t="s">
        <v>2</v>
      </c>
      <c r="H465" s="2" t="s">
        <v>3</v>
      </c>
      <c r="I465" s="15">
        <v>235.11367217200001</v>
      </c>
      <c r="J465" s="13">
        <v>304.06061168000002</v>
      </c>
      <c r="K465" s="12" t="s">
        <v>1428</v>
      </c>
      <c r="L465" s="12">
        <v>57.13</v>
      </c>
      <c r="M465" s="12" t="s">
        <v>1429</v>
      </c>
      <c r="N465" s="12" t="s">
        <v>1430</v>
      </c>
      <c r="O465" s="20">
        <v>14</v>
      </c>
      <c r="P465" s="12">
        <v>12.11</v>
      </c>
      <c r="Q465" s="15">
        <f t="shared" si="36"/>
        <v>16.812273443439999</v>
      </c>
      <c r="R465" s="15">
        <f t="shared" si="37"/>
        <v>16.812273443439999</v>
      </c>
      <c r="S465" s="15">
        <v>16.812273443439999</v>
      </c>
      <c r="T465" s="3">
        <v>18.89</v>
      </c>
      <c r="U465" s="15">
        <f t="shared" si="38"/>
        <v>14.931364066063999</v>
      </c>
      <c r="V465" s="15">
        <f t="shared" si="39"/>
        <v>2.0777265565600018</v>
      </c>
      <c r="W465" s="15">
        <f t="shared" si="40"/>
        <v>3.9586359339360015</v>
      </c>
    </row>
    <row r="466" spans="1:23" ht="15">
      <c r="A466" s="19">
        <v>465</v>
      </c>
      <c r="B466" s="19" t="s">
        <v>519</v>
      </c>
      <c r="C466" s="7" t="s">
        <v>1423</v>
      </c>
      <c r="D466" s="5" t="s">
        <v>5</v>
      </c>
      <c r="E466" s="17" t="s">
        <v>1246</v>
      </c>
      <c r="F466" s="17" t="s">
        <v>1247</v>
      </c>
      <c r="G466" s="2" t="s">
        <v>2</v>
      </c>
      <c r="H466" s="2" t="s">
        <v>3</v>
      </c>
      <c r="I466" s="15">
        <v>239.36863249300001</v>
      </c>
      <c r="J466" s="13">
        <v>313.23829274799999</v>
      </c>
      <c r="K466" s="12" t="s">
        <v>1428</v>
      </c>
      <c r="L466" s="12">
        <v>57.13</v>
      </c>
      <c r="M466" s="12" t="s">
        <v>1429</v>
      </c>
      <c r="N466" s="12" t="s">
        <v>1430</v>
      </c>
      <c r="O466" s="20">
        <v>14</v>
      </c>
      <c r="P466" s="12">
        <v>12.11</v>
      </c>
      <c r="Q466" s="15">
        <f t="shared" si="36"/>
        <v>16.897372649859999</v>
      </c>
      <c r="R466" s="15">
        <f t="shared" si="37"/>
        <v>16.897372649859999</v>
      </c>
      <c r="S466" s="15">
        <v>16.897372649859999</v>
      </c>
      <c r="T466" s="3">
        <v>18.89</v>
      </c>
      <c r="U466" s="15">
        <f t="shared" si="38"/>
        <v>14.982423589915999</v>
      </c>
      <c r="V466" s="15">
        <f t="shared" si="39"/>
        <v>1.9926273501400011</v>
      </c>
      <c r="W466" s="15">
        <f t="shared" si="40"/>
        <v>3.9075764100840011</v>
      </c>
    </row>
    <row r="467" spans="1:23" ht="15">
      <c r="A467" s="19">
        <v>466</v>
      </c>
      <c r="B467" s="19" t="s">
        <v>520</v>
      </c>
      <c r="C467" s="7" t="s">
        <v>1423</v>
      </c>
      <c r="D467" s="5" t="s">
        <v>5</v>
      </c>
      <c r="E467" s="17" t="s">
        <v>1248</v>
      </c>
      <c r="F467" s="17" t="s">
        <v>1182</v>
      </c>
      <c r="G467" s="2" t="s">
        <v>2</v>
      </c>
      <c r="H467" s="2" t="s">
        <v>101</v>
      </c>
      <c r="I467" s="15">
        <v>403.84446521500001</v>
      </c>
      <c r="J467" s="13">
        <v>479.33272825099999</v>
      </c>
      <c r="K467" s="12" t="s">
        <v>1428</v>
      </c>
      <c r="L467" s="12">
        <v>57.13</v>
      </c>
      <c r="M467" s="12" t="s">
        <v>1429</v>
      </c>
      <c r="N467" s="12" t="s">
        <v>1430</v>
      </c>
      <c r="O467" s="20">
        <v>14</v>
      </c>
      <c r="P467" s="12">
        <v>12.11</v>
      </c>
      <c r="Q467" s="15">
        <f t="shared" si="36"/>
        <v>20.186889304299999</v>
      </c>
      <c r="R467" s="15">
        <f t="shared" si="37"/>
        <v>20.186889304299999</v>
      </c>
      <c r="S467" s="15">
        <v>20.186889304299999</v>
      </c>
      <c r="T467" s="3">
        <v>29.87</v>
      </c>
      <c r="U467" s="15">
        <f t="shared" si="38"/>
        <v>16.956133582580001</v>
      </c>
      <c r="V467" s="15">
        <f t="shared" si="39"/>
        <v>9.6831106957000017</v>
      </c>
      <c r="W467" s="15">
        <f t="shared" si="40"/>
        <v>12.91386641742</v>
      </c>
    </row>
    <row r="468" spans="1:23" ht="15">
      <c r="A468" s="19">
        <v>467</v>
      </c>
      <c r="B468" s="19" t="s">
        <v>521</v>
      </c>
      <c r="C468" s="7" t="s">
        <v>1423</v>
      </c>
      <c r="D468" s="5" t="s">
        <v>5</v>
      </c>
      <c r="E468" s="17" t="s">
        <v>1249</v>
      </c>
      <c r="F468" s="17" t="s">
        <v>1182</v>
      </c>
      <c r="G468" s="2" t="s">
        <v>2</v>
      </c>
      <c r="H468" s="2" t="s">
        <v>101</v>
      </c>
      <c r="I468" s="15">
        <v>492.73625035999999</v>
      </c>
      <c r="J468" s="13">
        <v>544.135852677</v>
      </c>
      <c r="K468" s="12" t="s">
        <v>1428</v>
      </c>
      <c r="L468" s="12">
        <v>57.13</v>
      </c>
      <c r="M468" s="12" t="s">
        <v>1429</v>
      </c>
      <c r="N468" s="12" t="s">
        <v>1430</v>
      </c>
      <c r="O468" s="20">
        <v>14</v>
      </c>
      <c r="P468" s="12">
        <v>12.11</v>
      </c>
      <c r="Q468" s="15">
        <f t="shared" si="36"/>
        <v>21.964725007200002</v>
      </c>
      <c r="R468" s="15">
        <f t="shared" si="37"/>
        <v>21.964725007200002</v>
      </c>
      <c r="S468" s="15">
        <v>21.964725007200002</v>
      </c>
      <c r="T468" s="3">
        <v>26.21</v>
      </c>
      <c r="U468" s="15">
        <f t="shared" si="38"/>
        <v>18.022835004320001</v>
      </c>
      <c r="V468" s="15">
        <f t="shared" si="39"/>
        <v>4.2452749927999989</v>
      </c>
      <c r="W468" s="15">
        <f t="shared" si="40"/>
        <v>8.1871649956799999</v>
      </c>
    </row>
    <row r="469" spans="1:23" ht="15">
      <c r="A469" s="19">
        <v>468</v>
      </c>
      <c r="B469" s="19" t="s">
        <v>522</v>
      </c>
      <c r="C469" s="7" t="s">
        <v>1423</v>
      </c>
      <c r="D469" s="5" t="s">
        <v>5</v>
      </c>
      <c r="E469" s="17" t="s">
        <v>1250</v>
      </c>
      <c r="F469" s="17" t="s">
        <v>1251</v>
      </c>
      <c r="G469" s="2" t="s">
        <v>2</v>
      </c>
      <c r="H469" s="2" t="s">
        <v>3</v>
      </c>
      <c r="I469" s="15">
        <v>577.58361420699998</v>
      </c>
      <c r="J469" s="13">
        <v>626.326468363</v>
      </c>
      <c r="K469" s="12" t="s">
        <v>1428</v>
      </c>
      <c r="L469" s="12">
        <v>57.13</v>
      </c>
      <c r="M469" s="12" t="s">
        <v>1429</v>
      </c>
      <c r="N469" s="12" t="s">
        <v>1430</v>
      </c>
      <c r="O469" s="20">
        <v>14</v>
      </c>
      <c r="P469" s="12">
        <v>12.11</v>
      </c>
      <c r="Q469" s="15">
        <f t="shared" si="36"/>
        <v>23.66167228414</v>
      </c>
      <c r="R469" s="15">
        <f t="shared" si="37"/>
        <v>23.66167228414</v>
      </c>
      <c r="S469" s="15">
        <v>23.66167228414</v>
      </c>
      <c r="T469" s="3">
        <v>28.34</v>
      </c>
      <c r="U469" s="15">
        <f t="shared" si="38"/>
        <v>19.041003370483999</v>
      </c>
      <c r="V469" s="15">
        <f t="shared" si="39"/>
        <v>4.6783277158600001</v>
      </c>
      <c r="W469" s="15">
        <f t="shared" si="40"/>
        <v>9.2989966295160009</v>
      </c>
    </row>
    <row r="470" spans="1:23" ht="15">
      <c r="A470" s="19">
        <v>469</v>
      </c>
      <c r="B470" s="19" t="s">
        <v>523</v>
      </c>
      <c r="C470" s="7" t="s">
        <v>1423</v>
      </c>
      <c r="D470" s="5" t="s">
        <v>5</v>
      </c>
      <c r="E470" s="17" t="s">
        <v>1252</v>
      </c>
      <c r="F470" s="17" t="s">
        <v>1253</v>
      </c>
      <c r="G470" s="2" t="s">
        <v>2</v>
      </c>
      <c r="H470" s="2" t="s">
        <v>35</v>
      </c>
      <c r="I470" s="15">
        <v>718.79833819500004</v>
      </c>
      <c r="J470" s="13">
        <v>781.81597850499998</v>
      </c>
      <c r="K470" s="12" t="s">
        <v>1428</v>
      </c>
      <c r="L470" s="12">
        <v>57.13</v>
      </c>
      <c r="M470" s="12" t="s">
        <v>1429</v>
      </c>
      <c r="N470" s="12" t="s">
        <v>1430</v>
      </c>
      <c r="O470" s="20">
        <v>14</v>
      </c>
      <c r="P470" s="12">
        <v>12.11</v>
      </c>
      <c r="Q470" s="15">
        <f t="shared" si="36"/>
        <v>26.485966763900002</v>
      </c>
      <c r="R470" s="15">
        <f t="shared" si="37"/>
        <v>26.485966763900002</v>
      </c>
      <c r="S470" s="15">
        <v>26.485966763900002</v>
      </c>
      <c r="T470" s="3">
        <v>31.39</v>
      </c>
      <c r="U470" s="15">
        <f t="shared" si="38"/>
        <v>20.735580058339998</v>
      </c>
      <c r="V470" s="15">
        <f t="shared" si="39"/>
        <v>4.9040332360999983</v>
      </c>
      <c r="W470" s="15">
        <f t="shared" si="40"/>
        <v>10.654419941660002</v>
      </c>
    </row>
    <row r="471" spans="1:23" ht="15">
      <c r="A471" s="19">
        <v>470</v>
      </c>
      <c r="B471" s="19" t="s">
        <v>524</v>
      </c>
      <c r="C471" s="7" t="s">
        <v>1423</v>
      </c>
      <c r="D471" s="5" t="s">
        <v>5</v>
      </c>
      <c r="E471" s="17" t="s">
        <v>1229</v>
      </c>
      <c r="F471" s="17" t="s">
        <v>1254</v>
      </c>
      <c r="G471" s="2" t="s">
        <v>2</v>
      </c>
      <c r="H471" s="2" t="s">
        <v>35</v>
      </c>
      <c r="I471" s="15">
        <v>740.86505504399997</v>
      </c>
      <c r="J471" s="13">
        <v>814.74009160900005</v>
      </c>
      <c r="K471" s="12" t="s">
        <v>1428</v>
      </c>
      <c r="L471" s="12">
        <v>57.13</v>
      </c>
      <c r="M471" s="12" t="s">
        <v>1429</v>
      </c>
      <c r="N471" s="12" t="s">
        <v>1430</v>
      </c>
      <c r="O471" s="20">
        <v>14</v>
      </c>
      <c r="P471" s="12">
        <v>12.11</v>
      </c>
      <c r="Q471" s="15">
        <f t="shared" si="36"/>
        <v>26.927301100880001</v>
      </c>
      <c r="R471" s="15">
        <f t="shared" si="37"/>
        <v>26.927301100880001</v>
      </c>
      <c r="S471" s="15">
        <v>26.927301100880001</v>
      </c>
      <c r="T471" s="3">
        <v>31.08</v>
      </c>
      <c r="U471" s="15">
        <f t="shared" si="38"/>
        <v>21.000380660528002</v>
      </c>
      <c r="V471" s="15">
        <f t="shared" si="39"/>
        <v>4.1526988991199971</v>
      </c>
      <c r="W471" s="15">
        <f t="shared" si="40"/>
        <v>10.079619339471996</v>
      </c>
    </row>
    <row r="472" spans="1:23" ht="15">
      <c r="A472" s="19">
        <v>471</v>
      </c>
      <c r="B472" s="19" t="s">
        <v>525</v>
      </c>
      <c r="C472" s="7" t="s">
        <v>1423</v>
      </c>
      <c r="D472" s="5" t="s">
        <v>5</v>
      </c>
      <c r="E472" s="17" t="s">
        <v>1255</v>
      </c>
      <c r="F472" s="17" t="s">
        <v>1256</v>
      </c>
      <c r="G472" s="2" t="s">
        <v>2</v>
      </c>
      <c r="H472" s="2" t="s">
        <v>3</v>
      </c>
      <c r="I472" s="15">
        <v>986.37854231699998</v>
      </c>
      <c r="J472" s="13">
        <v>1052.68645851</v>
      </c>
      <c r="K472" s="12" t="s">
        <v>1428</v>
      </c>
      <c r="L472" s="12">
        <v>57.13</v>
      </c>
      <c r="M472" s="12" t="s">
        <v>1429</v>
      </c>
      <c r="N472" s="12" t="s">
        <v>1430</v>
      </c>
      <c r="O472" s="20">
        <v>14</v>
      </c>
      <c r="P472" s="12">
        <v>12.11</v>
      </c>
      <c r="Q472" s="15">
        <f t="shared" si="36"/>
        <v>31.83757084634</v>
      </c>
      <c r="R472" s="15">
        <f t="shared" si="37"/>
        <v>31.83757084634</v>
      </c>
      <c r="S472" s="15">
        <v>31.83757084634</v>
      </c>
      <c r="T472" s="3">
        <v>35.659999999999997</v>
      </c>
      <c r="U472" s="15">
        <f t="shared" si="38"/>
        <v>23.946542507803997</v>
      </c>
      <c r="V472" s="15">
        <f t="shared" si="39"/>
        <v>3.8224291536599964</v>
      </c>
      <c r="W472" s="15">
        <f t="shared" si="40"/>
        <v>11.713457492196</v>
      </c>
    </row>
    <row r="473" spans="1:23" ht="15">
      <c r="A473" s="19">
        <v>472</v>
      </c>
      <c r="B473" s="19" t="s">
        <v>526</v>
      </c>
      <c r="C473" s="7" t="s">
        <v>1423</v>
      </c>
      <c r="D473" s="5" t="s">
        <v>5</v>
      </c>
      <c r="E473" s="17" t="s">
        <v>1191</v>
      </c>
      <c r="F473" s="17" t="s">
        <v>1257</v>
      </c>
      <c r="G473" s="2" t="s">
        <v>2</v>
      </c>
      <c r="H473" s="2" t="s">
        <v>3</v>
      </c>
      <c r="I473" s="15">
        <v>760.92945113200005</v>
      </c>
      <c r="J473" s="13">
        <v>819.22098644000005</v>
      </c>
      <c r="K473" s="12" t="s">
        <v>1428</v>
      </c>
      <c r="L473" s="12">
        <v>57.13</v>
      </c>
      <c r="M473" s="12" t="s">
        <v>1429</v>
      </c>
      <c r="N473" s="12" t="s">
        <v>1430</v>
      </c>
      <c r="O473" s="20">
        <v>14</v>
      </c>
      <c r="P473" s="12">
        <v>12.11</v>
      </c>
      <c r="Q473" s="15">
        <f t="shared" si="36"/>
        <v>27.328589022640003</v>
      </c>
      <c r="R473" s="15">
        <f t="shared" si="37"/>
        <v>27.328589022640003</v>
      </c>
      <c r="S473" s="15">
        <v>27.328589022640003</v>
      </c>
      <c r="T473" s="3">
        <v>34.44</v>
      </c>
      <c r="U473" s="15">
        <f t="shared" si="38"/>
        <v>21.241153413584001</v>
      </c>
      <c r="V473" s="15">
        <f t="shared" si="39"/>
        <v>7.1114109773599949</v>
      </c>
      <c r="W473" s="15">
        <f t="shared" si="40"/>
        <v>13.198846586415996</v>
      </c>
    </row>
    <row r="474" spans="1:23" ht="15">
      <c r="A474" s="19">
        <v>473</v>
      </c>
      <c r="B474" s="19" t="s">
        <v>527</v>
      </c>
      <c r="C474" s="7" t="s">
        <v>1423</v>
      </c>
      <c r="D474" s="5" t="s">
        <v>5</v>
      </c>
      <c r="E474" s="17" t="s">
        <v>1258</v>
      </c>
      <c r="F474" s="17" t="s">
        <v>1120</v>
      </c>
      <c r="G474" s="2" t="s">
        <v>2</v>
      </c>
      <c r="H474" s="2" t="s">
        <v>35</v>
      </c>
      <c r="I474" s="15">
        <v>797.94852103300002</v>
      </c>
      <c r="J474" s="13">
        <v>866.15440495600001</v>
      </c>
      <c r="K474" s="12" t="s">
        <v>1428</v>
      </c>
      <c r="L474" s="12">
        <v>57.13</v>
      </c>
      <c r="M474" s="12" t="s">
        <v>1429</v>
      </c>
      <c r="N474" s="12" t="s">
        <v>1430</v>
      </c>
      <c r="O474" s="20">
        <v>14</v>
      </c>
      <c r="P474" s="12">
        <v>12.11</v>
      </c>
      <c r="Q474" s="15">
        <f t="shared" si="36"/>
        <v>28.068970420660001</v>
      </c>
      <c r="R474" s="15">
        <f t="shared" si="37"/>
        <v>28.068970420660001</v>
      </c>
      <c r="S474" s="15">
        <v>28.068970420660001</v>
      </c>
      <c r="T474" s="3">
        <v>33.83</v>
      </c>
      <c r="U474" s="15">
        <f t="shared" si="38"/>
        <v>21.685382252396</v>
      </c>
      <c r="V474" s="15">
        <f t="shared" si="39"/>
        <v>5.761029579339997</v>
      </c>
      <c r="W474" s="15">
        <f t="shared" si="40"/>
        <v>12.144617747603998</v>
      </c>
    </row>
    <row r="475" spans="1:23" ht="15">
      <c r="A475" s="19">
        <v>474</v>
      </c>
      <c r="B475" s="19" t="s">
        <v>528</v>
      </c>
      <c r="C475" s="7" t="s">
        <v>1423</v>
      </c>
      <c r="D475" s="5" t="s">
        <v>5</v>
      </c>
      <c r="E475" s="17" t="s">
        <v>1259</v>
      </c>
      <c r="F475" s="17" t="s">
        <v>1260</v>
      </c>
      <c r="G475" s="2" t="s">
        <v>2</v>
      </c>
      <c r="H475" s="2" t="s">
        <v>101</v>
      </c>
      <c r="I475" s="15">
        <v>798.23601770499999</v>
      </c>
      <c r="J475" s="13">
        <v>864.35244949000003</v>
      </c>
      <c r="K475" s="12" t="s">
        <v>1428</v>
      </c>
      <c r="L475" s="12">
        <v>57.13</v>
      </c>
      <c r="M475" s="12" t="s">
        <v>1429</v>
      </c>
      <c r="N475" s="12" t="s">
        <v>1430</v>
      </c>
      <c r="O475" s="20">
        <v>14</v>
      </c>
      <c r="P475" s="12">
        <v>12.11</v>
      </c>
      <c r="Q475" s="15">
        <f t="shared" si="36"/>
        <v>28.074720354100002</v>
      </c>
      <c r="R475" s="15">
        <f t="shared" si="37"/>
        <v>28.074720354100002</v>
      </c>
      <c r="S475" s="15">
        <v>28.074720354100002</v>
      </c>
      <c r="T475" s="3">
        <v>32</v>
      </c>
      <c r="U475" s="15">
        <f t="shared" si="38"/>
        <v>21.688832212459999</v>
      </c>
      <c r="V475" s="15">
        <f t="shared" si="39"/>
        <v>3.9252796458999981</v>
      </c>
      <c r="W475" s="15">
        <f t="shared" si="40"/>
        <v>10.311167787540001</v>
      </c>
    </row>
    <row r="476" spans="1:23" ht="15">
      <c r="A476" s="19">
        <v>475</v>
      </c>
      <c r="B476" s="19" t="s">
        <v>529</v>
      </c>
      <c r="C476" s="7" t="s">
        <v>1423</v>
      </c>
      <c r="D476" s="5" t="s">
        <v>5</v>
      </c>
      <c r="E476" s="17" t="s">
        <v>1261</v>
      </c>
      <c r="F476" s="17" t="s">
        <v>1262</v>
      </c>
      <c r="G476" s="2" t="s">
        <v>2</v>
      </c>
      <c r="H476" s="2" t="s">
        <v>35</v>
      </c>
      <c r="I476" s="15">
        <v>645.43840081999997</v>
      </c>
      <c r="J476" s="13">
        <v>701.16135851299998</v>
      </c>
      <c r="K476" s="12" t="s">
        <v>1428</v>
      </c>
      <c r="L476" s="12">
        <v>57.13</v>
      </c>
      <c r="M476" s="12" t="s">
        <v>1429</v>
      </c>
      <c r="N476" s="12" t="s">
        <v>1430</v>
      </c>
      <c r="O476" s="20">
        <v>14</v>
      </c>
      <c r="P476" s="12">
        <v>12.11</v>
      </c>
      <c r="Q476" s="15">
        <f t="shared" si="36"/>
        <v>25.018768016399999</v>
      </c>
      <c r="R476" s="15">
        <f t="shared" si="37"/>
        <v>25.018768016399999</v>
      </c>
      <c r="S476" s="15">
        <v>25.018768016399999</v>
      </c>
      <c r="T476" s="3">
        <v>28.65</v>
      </c>
      <c r="U476" s="15">
        <f t="shared" si="38"/>
        <v>19.855260809839997</v>
      </c>
      <c r="V476" s="15">
        <f t="shared" si="39"/>
        <v>3.6312319835999993</v>
      </c>
      <c r="W476" s="15">
        <f t="shared" si="40"/>
        <v>8.7947391901600014</v>
      </c>
    </row>
    <row r="477" spans="1:23" ht="15">
      <c r="A477" s="19">
        <v>476</v>
      </c>
      <c r="B477" s="19" t="s">
        <v>530</v>
      </c>
      <c r="C477" s="7" t="s">
        <v>1423</v>
      </c>
      <c r="D477" s="5" t="s">
        <v>5</v>
      </c>
      <c r="E477" s="17" t="s">
        <v>1263</v>
      </c>
      <c r="F477" s="17" t="s">
        <v>1264</v>
      </c>
      <c r="G477" s="2" t="s">
        <v>2</v>
      </c>
      <c r="H477" s="2" t="s">
        <v>35</v>
      </c>
      <c r="I477" s="15">
        <v>589.30622812800004</v>
      </c>
      <c r="J477" s="13">
        <v>647.07576929300001</v>
      </c>
      <c r="K477" s="12" t="s">
        <v>1428</v>
      </c>
      <c r="L477" s="12">
        <v>57.13</v>
      </c>
      <c r="M477" s="12" t="s">
        <v>1429</v>
      </c>
      <c r="N477" s="12" t="s">
        <v>1430</v>
      </c>
      <c r="O477" s="20">
        <v>14</v>
      </c>
      <c r="P477" s="12">
        <v>12.11</v>
      </c>
      <c r="Q477" s="15">
        <f t="shared" si="36"/>
        <v>23.896124562560001</v>
      </c>
      <c r="R477" s="15">
        <f t="shared" si="37"/>
        <v>23.896124562560001</v>
      </c>
      <c r="S477" s="15">
        <v>23.896124562560001</v>
      </c>
      <c r="T477" s="3">
        <v>28.04</v>
      </c>
      <c r="U477" s="15">
        <f t="shared" si="38"/>
        <v>19.181674737535999</v>
      </c>
      <c r="V477" s="15">
        <f t="shared" si="39"/>
        <v>4.1438754374399984</v>
      </c>
      <c r="W477" s="15">
        <f t="shared" si="40"/>
        <v>8.8583252624639996</v>
      </c>
    </row>
    <row r="478" spans="1:23" ht="15">
      <c r="A478" s="19">
        <v>477</v>
      </c>
      <c r="B478" s="19" t="s">
        <v>531</v>
      </c>
      <c r="C478" s="7" t="s">
        <v>1423</v>
      </c>
      <c r="D478" s="5" t="s">
        <v>5</v>
      </c>
      <c r="E478" s="17" t="s">
        <v>1265</v>
      </c>
      <c r="F478" s="17" t="s">
        <v>1260</v>
      </c>
      <c r="G478" s="2" t="s">
        <v>2</v>
      </c>
      <c r="H478" s="2" t="s">
        <v>101</v>
      </c>
      <c r="I478" s="15">
        <v>547.35932929399996</v>
      </c>
      <c r="J478" s="13">
        <v>625.59195073599994</v>
      </c>
      <c r="K478" s="12" t="s">
        <v>1428</v>
      </c>
      <c r="L478" s="12">
        <v>57.13</v>
      </c>
      <c r="M478" s="12" t="s">
        <v>1429</v>
      </c>
      <c r="N478" s="12" t="s">
        <v>1430</v>
      </c>
      <c r="O478" s="20">
        <v>14</v>
      </c>
      <c r="P478" s="12">
        <v>12.11</v>
      </c>
      <c r="Q478" s="15">
        <f t="shared" si="36"/>
        <v>23.057186585879997</v>
      </c>
      <c r="R478" s="15">
        <f t="shared" si="37"/>
        <v>23.057186585879997</v>
      </c>
      <c r="S478" s="15">
        <v>23.057186585879997</v>
      </c>
      <c r="T478" s="3">
        <v>29.56</v>
      </c>
      <c r="U478" s="15">
        <f t="shared" si="38"/>
        <v>18.678311951527999</v>
      </c>
      <c r="V478" s="15">
        <f t="shared" si="39"/>
        <v>6.502813414120002</v>
      </c>
      <c r="W478" s="15">
        <f t="shared" si="40"/>
        <v>10.881688048472</v>
      </c>
    </row>
    <row r="479" spans="1:23" ht="15">
      <c r="A479" s="19">
        <v>478</v>
      </c>
      <c r="B479" s="19" t="s">
        <v>532</v>
      </c>
      <c r="C479" s="7" t="s">
        <v>1423</v>
      </c>
      <c r="D479" s="5" t="s">
        <v>5</v>
      </c>
      <c r="E479" s="17" t="s">
        <v>1266</v>
      </c>
      <c r="F479" s="17" t="s">
        <v>1267</v>
      </c>
      <c r="G479" s="2" t="s">
        <v>2</v>
      </c>
      <c r="H479" s="2" t="s">
        <v>101</v>
      </c>
      <c r="I479" s="15">
        <v>657.97553413200001</v>
      </c>
      <c r="J479" s="13">
        <v>737.39041530400004</v>
      </c>
      <c r="K479" s="12" t="s">
        <v>1428</v>
      </c>
      <c r="L479" s="12">
        <v>57.13</v>
      </c>
      <c r="M479" s="12" t="s">
        <v>1429</v>
      </c>
      <c r="N479" s="12" t="s">
        <v>1430</v>
      </c>
      <c r="O479" s="20">
        <v>14</v>
      </c>
      <c r="P479" s="12">
        <v>12.11</v>
      </c>
      <c r="Q479" s="15">
        <f t="shared" si="36"/>
        <v>25.26951068264</v>
      </c>
      <c r="R479" s="15">
        <f t="shared" si="37"/>
        <v>25.26951068264</v>
      </c>
      <c r="S479" s="15">
        <v>25.26951068264</v>
      </c>
      <c r="T479" s="3">
        <v>30.48</v>
      </c>
      <c r="U479" s="15">
        <f t="shared" si="38"/>
        <v>20.005706409584</v>
      </c>
      <c r="V479" s="15">
        <f t="shared" si="39"/>
        <v>5.2104893173600004</v>
      </c>
      <c r="W479" s="15">
        <f t="shared" si="40"/>
        <v>10.474293590416</v>
      </c>
    </row>
    <row r="480" spans="1:23" ht="15">
      <c r="A480" s="19">
        <v>479</v>
      </c>
      <c r="B480" s="19" t="s">
        <v>533</v>
      </c>
      <c r="C480" s="7" t="s">
        <v>1423</v>
      </c>
      <c r="D480" s="5" t="s">
        <v>5</v>
      </c>
      <c r="E480" s="17" t="s">
        <v>1268</v>
      </c>
      <c r="F480" s="17" t="s">
        <v>1154</v>
      </c>
      <c r="G480" s="2" t="s">
        <v>2</v>
      </c>
      <c r="H480" s="2" t="s">
        <v>3</v>
      </c>
      <c r="I480" s="15">
        <v>711.04196753199994</v>
      </c>
      <c r="J480" s="13">
        <v>789.88248976399996</v>
      </c>
      <c r="K480" s="12" t="s">
        <v>1428</v>
      </c>
      <c r="L480" s="12">
        <v>57.13</v>
      </c>
      <c r="M480" s="12" t="s">
        <v>1429</v>
      </c>
      <c r="N480" s="12" t="s">
        <v>1430</v>
      </c>
      <c r="O480" s="20">
        <v>14</v>
      </c>
      <c r="P480" s="12">
        <v>12.11</v>
      </c>
      <c r="Q480" s="15">
        <f t="shared" si="36"/>
        <v>26.330839350639998</v>
      </c>
      <c r="R480" s="15">
        <f t="shared" si="37"/>
        <v>26.330839350639998</v>
      </c>
      <c r="S480" s="15">
        <v>26.330839350639998</v>
      </c>
      <c r="T480" s="3">
        <v>27.73</v>
      </c>
      <c r="U480" s="15">
        <f t="shared" si="38"/>
        <v>20.642503610383997</v>
      </c>
      <c r="V480" s="15">
        <f t="shared" si="39"/>
        <v>1.3991606493600024</v>
      </c>
      <c r="W480" s="15">
        <f t="shared" si="40"/>
        <v>7.0874963896160033</v>
      </c>
    </row>
    <row r="481" spans="1:23" ht="15">
      <c r="A481" s="19">
        <v>480</v>
      </c>
      <c r="B481" s="19" t="s">
        <v>534</v>
      </c>
      <c r="C481" s="7" t="s">
        <v>1423</v>
      </c>
      <c r="D481" s="5" t="s">
        <v>5</v>
      </c>
      <c r="E481" s="17" t="s">
        <v>1250</v>
      </c>
      <c r="F481" s="17" t="s">
        <v>1232</v>
      </c>
      <c r="G481" s="2" t="s">
        <v>2</v>
      </c>
      <c r="H481" s="2" t="s">
        <v>35</v>
      </c>
      <c r="I481" s="15">
        <v>705.05799689299999</v>
      </c>
      <c r="J481" s="13">
        <v>772.28149086999997</v>
      </c>
      <c r="K481" s="12" t="s">
        <v>1428</v>
      </c>
      <c r="L481" s="12">
        <v>57.13</v>
      </c>
      <c r="M481" s="12" t="s">
        <v>1429</v>
      </c>
      <c r="N481" s="12" t="s">
        <v>1430</v>
      </c>
      <c r="O481" s="20">
        <v>14</v>
      </c>
      <c r="P481" s="12">
        <v>12.11</v>
      </c>
      <c r="Q481" s="15">
        <f t="shared" ref="Q481:Q524" si="41">I481*2%+P481</f>
        <v>26.21115993786</v>
      </c>
      <c r="R481" s="15">
        <f t="shared" si="37"/>
        <v>26.21115993786</v>
      </c>
      <c r="S481" s="15">
        <v>26.21115993786</v>
      </c>
      <c r="T481" s="3">
        <v>28.95</v>
      </c>
      <c r="U481" s="15">
        <f t="shared" si="38"/>
        <v>20.570695962716002</v>
      </c>
      <c r="V481" s="15">
        <f t="shared" si="39"/>
        <v>2.7388400621399995</v>
      </c>
      <c r="W481" s="15">
        <f t="shared" si="40"/>
        <v>8.3793040372839975</v>
      </c>
    </row>
    <row r="482" spans="1:23" ht="15">
      <c r="A482" s="19">
        <v>481</v>
      </c>
      <c r="B482" s="19" t="s">
        <v>535</v>
      </c>
      <c r="C482" s="7" t="s">
        <v>1423</v>
      </c>
      <c r="D482" s="5" t="s">
        <v>5</v>
      </c>
      <c r="E482" s="17" t="s">
        <v>1269</v>
      </c>
      <c r="F482" s="17" t="s">
        <v>1270</v>
      </c>
      <c r="G482" s="2" t="s">
        <v>2</v>
      </c>
      <c r="H482" s="2" t="s">
        <v>101</v>
      </c>
      <c r="I482" s="15">
        <v>712.66926092200003</v>
      </c>
      <c r="J482" s="13">
        <v>776.25819482400004</v>
      </c>
      <c r="K482" s="12" t="s">
        <v>1428</v>
      </c>
      <c r="L482" s="12">
        <v>57.13</v>
      </c>
      <c r="M482" s="12" t="s">
        <v>1429</v>
      </c>
      <c r="N482" s="12" t="s">
        <v>1430</v>
      </c>
      <c r="O482" s="20">
        <v>14</v>
      </c>
      <c r="P482" s="12">
        <v>12.11</v>
      </c>
      <c r="Q482" s="15">
        <f t="shared" si="41"/>
        <v>26.363385218440001</v>
      </c>
      <c r="R482" s="15">
        <f t="shared" si="37"/>
        <v>26.363385218440001</v>
      </c>
      <c r="S482" s="15">
        <v>26.363385218440001</v>
      </c>
      <c r="T482" s="3">
        <v>30.17</v>
      </c>
      <c r="U482" s="15">
        <f t="shared" si="38"/>
        <v>20.662031131063998</v>
      </c>
      <c r="V482" s="15">
        <f t="shared" si="39"/>
        <v>3.8066147815600004</v>
      </c>
      <c r="W482" s="15">
        <f t="shared" si="40"/>
        <v>9.507968868936004</v>
      </c>
    </row>
    <row r="483" spans="1:23" ht="15">
      <c r="A483" s="19">
        <v>482</v>
      </c>
      <c r="B483" s="19" t="s">
        <v>536</v>
      </c>
      <c r="C483" s="7" t="s">
        <v>1423</v>
      </c>
      <c r="D483" s="5" t="s">
        <v>5</v>
      </c>
      <c r="E483" s="17" t="s">
        <v>1271</v>
      </c>
      <c r="F483" s="17" t="s">
        <v>1272</v>
      </c>
      <c r="G483" s="2" t="s">
        <v>2</v>
      </c>
      <c r="H483" s="2" t="s">
        <v>3</v>
      </c>
      <c r="I483" s="15">
        <v>1120.0812311699999</v>
      </c>
      <c r="J483" s="13">
        <v>1189.62705783</v>
      </c>
      <c r="K483" s="12" t="s">
        <v>1428</v>
      </c>
      <c r="L483" s="12">
        <v>57.13</v>
      </c>
      <c r="M483" s="12" t="s">
        <v>1429</v>
      </c>
      <c r="N483" s="12" t="s">
        <v>1430</v>
      </c>
      <c r="O483" s="20">
        <v>14</v>
      </c>
      <c r="P483" s="12">
        <v>12.11</v>
      </c>
      <c r="Q483" s="15">
        <f t="shared" si="41"/>
        <v>34.511624623399996</v>
      </c>
      <c r="R483" s="15">
        <f t="shared" si="37"/>
        <v>34.511624623399996</v>
      </c>
      <c r="S483" s="15">
        <v>34.511624623399996</v>
      </c>
      <c r="T483" s="3">
        <v>38.1</v>
      </c>
      <c r="U483" s="15">
        <f t="shared" si="38"/>
        <v>25.55097477404</v>
      </c>
      <c r="V483" s="15">
        <f t="shared" si="39"/>
        <v>3.5883753766000055</v>
      </c>
      <c r="W483" s="15">
        <f t="shared" si="40"/>
        <v>12.549025225960001</v>
      </c>
    </row>
    <row r="484" spans="1:23" ht="15">
      <c r="A484" s="19">
        <v>483</v>
      </c>
      <c r="B484" s="19" t="s">
        <v>537</v>
      </c>
      <c r="C484" s="7" t="s">
        <v>1423</v>
      </c>
      <c r="D484" s="5" t="s">
        <v>5</v>
      </c>
      <c r="E484" s="17" t="s">
        <v>1229</v>
      </c>
      <c r="F484" s="17" t="s">
        <v>1103</v>
      </c>
      <c r="G484" s="2" t="s">
        <v>2</v>
      </c>
      <c r="H484" s="2" t="s">
        <v>35</v>
      </c>
      <c r="I484" s="15">
        <v>914.04170538799997</v>
      </c>
      <c r="J484" s="13">
        <v>964.55789937300005</v>
      </c>
      <c r="K484" s="12" t="s">
        <v>1428</v>
      </c>
      <c r="L484" s="12">
        <v>57.13</v>
      </c>
      <c r="M484" s="12" t="s">
        <v>1429</v>
      </c>
      <c r="N484" s="12" t="s">
        <v>1430</v>
      </c>
      <c r="O484" s="20">
        <v>14</v>
      </c>
      <c r="P484" s="12">
        <v>12.11</v>
      </c>
      <c r="Q484" s="15">
        <f t="shared" si="41"/>
        <v>30.39083410776</v>
      </c>
      <c r="R484" s="15">
        <f t="shared" si="37"/>
        <v>30.39083410776</v>
      </c>
      <c r="S484" s="15">
        <v>30.39083410776</v>
      </c>
      <c r="T484" s="3">
        <v>36.57</v>
      </c>
      <c r="U484" s="15">
        <f t="shared" si="38"/>
        <v>23.078500464655999</v>
      </c>
      <c r="V484" s="15">
        <f t="shared" si="39"/>
        <v>6.1791658922400003</v>
      </c>
      <c r="W484" s="15">
        <f t="shared" si="40"/>
        <v>13.491499535344001</v>
      </c>
    </row>
    <row r="485" spans="1:23" ht="15">
      <c r="A485" s="19">
        <v>484</v>
      </c>
      <c r="B485" s="19" t="s">
        <v>538</v>
      </c>
      <c r="C485" s="7" t="s">
        <v>1423</v>
      </c>
      <c r="D485" s="5" t="s">
        <v>5</v>
      </c>
      <c r="E485" s="17" t="s">
        <v>1074</v>
      </c>
      <c r="F485" s="17" t="s">
        <v>1158</v>
      </c>
      <c r="G485" s="2" t="s">
        <v>2</v>
      </c>
      <c r="H485" s="2" t="s">
        <v>101</v>
      </c>
      <c r="I485" s="15">
        <v>806.86984619500004</v>
      </c>
      <c r="J485" s="13">
        <v>856.51863346499999</v>
      </c>
      <c r="K485" s="12" t="s">
        <v>1428</v>
      </c>
      <c r="L485" s="12">
        <v>57.13</v>
      </c>
      <c r="M485" s="12" t="s">
        <v>1429</v>
      </c>
      <c r="N485" s="12" t="s">
        <v>1430</v>
      </c>
      <c r="O485" s="20">
        <v>14</v>
      </c>
      <c r="P485" s="12">
        <v>12.11</v>
      </c>
      <c r="Q485" s="15">
        <f t="shared" si="41"/>
        <v>28.247396923900002</v>
      </c>
      <c r="R485" s="15">
        <f t="shared" si="37"/>
        <v>28.247396923900002</v>
      </c>
      <c r="S485" s="15">
        <v>28.247396923900002</v>
      </c>
      <c r="T485" s="3">
        <v>32</v>
      </c>
      <c r="U485" s="15">
        <f t="shared" si="38"/>
        <v>21.792438154339997</v>
      </c>
      <c r="V485" s="15">
        <f t="shared" si="39"/>
        <v>3.752603076099998</v>
      </c>
      <c r="W485" s="15">
        <f t="shared" si="40"/>
        <v>10.207561845660003</v>
      </c>
    </row>
    <row r="486" spans="1:23" ht="15">
      <c r="A486" s="19">
        <v>485</v>
      </c>
      <c r="B486" s="19" t="s">
        <v>539</v>
      </c>
      <c r="C486" s="7" t="s">
        <v>1423</v>
      </c>
      <c r="D486" s="5" t="s">
        <v>5</v>
      </c>
      <c r="E486" s="17" t="s">
        <v>1273</v>
      </c>
      <c r="F486" s="17" t="s">
        <v>1274</v>
      </c>
      <c r="G486" s="2" t="s">
        <v>2</v>
      </c>
      <c r="H486" s="2" t="s">
        <v>3</v>
      </c>
      <c r="I486" s="15">
        <v>1066.8046803899999</v>
      </c>
      <c r="J486" s="13">
        <v>1142.1791936100001</v>
      </c>
      <c r="K486" s="12" t="s">
        <v>1428</v>
      </c>
      <c r="L486" s="12">
        <v>57.13</v>
      </c>
      <c r="M486" s="12" t="s">
        <v>1429</v>
      </c>
      <c r="N486" s="12" t="s">
        <v>1430</v>
      </c>
      <c r="O486" s="20">
        <v>14</v>
      </c>
      <c r="P486" s="12">
        <v>12.11</v>
      </c>
      <c r="Q486" s="15">
        <f t="shared" si="41"/>
        <v>33.446093607799995</v>
      </c>
      <c r="R486" s="15">
        <f t="shared" si="37"/>
        <v>33.446093607799995</v>
      </c>
      <c r="S486" s="15">
        <v>33.446093607799995</v>
      </c>
      <c r="T486" s="3">
        <v>34.74</v>
      </c>
      <c r="U486" s="15">
        <f t="shared" si="38"/>
        <v>24.911656164679997</v>
      </c>
      <c r="V486" s="15">
        <f t="shared" si="39"/>
        <v>1.2939063922000074</v>
      </c>
      <c r="W486" s="15">
        <f t="shared" si="40"/>
        <v>9.8283438353200054</v>
      </c>
    </row>
    <row r="487" spans="1:23" ht="15">
      <c r="A487" s="19">
        <v>486</v>
      </c>
      <c r="B487" s="19" t="s">
        <v>540</v>
      </c>
      <c r="C487" s="7" t="s">
        <v>1423</v>
      </c>
      <c r="D487" s="5" t="s">
        <v>5</v>
      </c>
      <c r="E487" s="17" t="s">
        <v>1136</v>
      </c>
      <c r="F487" s="17" t="s">
        <v>1275</v>
      </c>
      <c r="G487" s="2" t="s">
        <v>2</v>
      </c>
      <c r="H487" s="2" t="s">
        <v>3</v>
      </c>
      <c r="I487" s="15">
        <v>980.32332154100004</v>
      </c>
      <c r="J487" s="13">
        <v>1051.50183917</v>
      </c>
      <c r="K487" s="12" t="s">
        <v>1428</v>
      </c>
      <c r="L487" s="12">
        <v>57.13</v>
      </c>
      <c r="M487" s="12" t="s">
        <v>1429</v>
      </c>
      <c r="N487" s="12" t="s">
        <v>1430</v>
      </c>
      <c r="O487" s="20">
        <v>14</v>
      </c>
      <c r="P487" s="12">
        <v>12.11</v>
      </c>
      <c r="Q487" s="15">
        <f t="shared" si="41"/>
        <v>31.716466430820002</v>
      </c>
      <c r="R487" s="15">
        <f t="shared" si="37"/>
        <v>31.716466430820002</v>
      </c>
      <c r="S487" s="15">
        <v>31.716466430820002</v>
      </c>
      <c r="T487" s="3">
        <v>34.74</v>
      </c>
      <c r="U487" s="15">
        <f t="shared" si="38"/>
        <v>23.873879858492</v>
      </c>
      <c r="V487" s="15">
        <f t="shared" si="39"/>
        <v>3.0235335691799996</v>
      </c>
      <c r="W487" s="15">
        <f t="shared" si="40"/>
        <v>10.866120141508002</v>
      </c>
    </row>
    <row r="488" spans="1:23" ht="15">
      <c r="A488" s="19">
        <v>487</v>
      </c>
      <c r="B488" s="19" t="s">
        <v>541</v>
      </c>
      <c r="C488" s="7" t="s">
        <v>1423</v>
      </c>
      <c r="D488" s="5" t="s">
        <v>5</v>
      </c>
      <c r="E488" s="17" t="s">
        <v>1276</v>
      </c>
      <c r="F488" s="17" t="s">
        <v>1113</v>
      </c>
      <c r="G488" s="2" t="s">
        <v>2</v>
      </c>
      <c r="H488" s="2" t="s">
        <v>3</v>
      </c>
      <c r="I488" s="15">
        <v>1014.9826465800001</v>
      </c>
      <c r="J488" s="13">
        <v>1077.90498813</v>
      </c>
      <c r="K488" s="12" t="s">
        <v>1428</v>
      </c>
      <c r="L488" s="12">
        <v>57.13</v>
      </c>
      <c r="M488" s="12" t="s">
        <v>1429</v>
      </c>
      <c r="N488" s="12" t="s">
        <v>1430</v>
      </c>
      <c r="O488" s="20">
        <v>14</v>
      </c>
      <c r="P488" s="12">
        <v>12.11</v>
      </c>
      <c r="Q488" s="15">
        <f t="shared" si="41"/>
        <v>32.4096529316</v>
      </c>
      <c r="R488" s="15">
        <f t="shared" si="37"/>
        <v>32.4096529316</v>
      </c>
      <c r="S488" s="15">
        <v>32.4096529316</v>
      </c>
      <c r="T488" s="3">
        <v>34.130000000000003</v>
      </c>
      <c r="U488" s="15">
        <f t="shared" si="38"/>
        <v>24.28979175896</v>
      </c>
      <c r="V488" s="15">
        <f t="shared" si="39"/>
        <v>1.7203470684000024</v>
      </c>
      <c r="W488" s="15">
        <f t="shared" si="40"/>
        <v>9.8402082410400027</v>
      </c>
    </row>
    <row r="489" spans="1:23" ht="15">
      <c r="A489" s="19">
        <v>488</v>
      </c>
      <c r="B489" s="19" t="s">
        <v>542</v>
      </c>
      <c r="C489" s="7" t="s">
        <v>1423</v>
      </c>
      <c r="D489" s="5" t="s">
        <v>5</v>
      </c>
      <c r="E489" s="17" t="s">
        <v>1255</v>
      </c>
      <c r="F489" s="17" t="s">
        <v>1103</v>
      </c>
      <c r="G489" s="2" t="s">
        <v>2</v>
      </c>
      <c r="H489" s="2" t="s">
        <v>3</v>
      </c>
      <c r="I489" s="15">
        <v>897.09284801800004</v>
      </c>
      <c r="J489" s="13">
        <v>949.84510390499997</v>
      </c>
      <c r="K489" s="12" t="s">
        <v>1428</v>
      </c>
      <c r="L489" s="12">
        <v>57.13</v>
      </c>
      <c r="M489" s="12" t="s">
        <v>1429</v>
      </c>
      <c r="N489" s="12" t="s">
        <v>1430</v>
      </c>
      <c r="O489" s="20">
        <v>14</v>
      </c>
      <c r="P489" s="12">
        <v>12.11</v>
      </c>
      <c r="Q489" s="15">
        <f t="shared" si="41"/>
        <v>30.051856960360002</v>
      </c>
      <c r="R489" s="15">
        <f t="shared" si="37"/>
        <v>30.051856960360002</v>
      </c>
      <c r="S489" s="15">
        <v>30.051856960360002</v>
      </c>
      <c r="T489" s="3">
        <v>31.69</v>
      </c>
      <c r="U489" s="15">
        <f t="shared" si="38"/>
        <v>22.875114176216002</v>
      </c>
      <c r="V489" s="15">
        <f t="shared" si="39"/>
        <v>1.6381430396399992</v>
      </c>
      <c r="W489" s="15">
        <f t="shared" si="40"/>
        <v>8.8148858237839995</v>
      </c>
    </row>
    <row r="490" spans="1:23" ht="15">
      <c r="A490" s="19">
        <v>489</v>
      </c>
      <c r="B490" s="19" t="s">
        <v>543</v>
      </c>
      <c r="C490" s="7" t="s">
        <v>1423</v>
      </c>
      <c r="D490" s="5" t="s">
        <v>5</v>
      </c>
      <c r="E490" s="17" t="s">
        <v>1206</v>
      </c>
      <c r="F490" s="17" t="s">
        <v>1075</v>
      </c>
      <c r="G490" s="2" t="s">
        <v>2</v>
      </c>
      <c r="H490" s="2" t="s">
        <v>3</v>
      </c>
      <c r="I490" s="15">
        <v>927.41005983100001</v>
      </c>
      <c r="J490" s="13">
        <v>981.796456982</v>
      </c>
      <c r="K490" s="12" t="s">
        <v>1428</v>
      </c>
      <c r="L490" s="12">
        <v>57.13</v>
      </c>
      <c r="M490" s="12" t="s">
        <v>1429</v>
      </c>
      <c r="N490" s="12" t="s">
        <v>1430</v>
      </c>
      <c r="O490" s="20">
        <v>14</v>
      </c>
      <c r="P490" s="12">
        <v>12.11</v>
      </c>
      <c r="Q490" s="15">
        <f t="shared" si="41"/>
        <v>30.658201196619999</v>
      </c>
      <c r="R490" s="15">
        <f t="shared" si="37"/>
        <v>30.658201196619999</v>
      </c>
      <c r="S490" s="15">
        <v>30.658201196619999</v>
      </c>
      <c r="T490" s="3">
        <v>32.299999999999997</v>
      </c>
      <c r="U490" s="15">
        <f t="shared" si="38"/>
        <v>23.238920717972</v>
      </c>
      <c r="V490" s="15">
        <f t="shared" si="39"/>
        <v>1.6417988033799986</v>
      </c>
      <c r="W490" s="15">
        <f t="shared" si="40"/>
        <v>9.0610792820279968</v>
      </c>
    </row>
    <row r="491" spans="1:23" ht="15">
      <c r="A491" s="19">
        <v>490</v>
      </c>
      <c r="B491" s="19" t="s">
        <v>544</v>
      </c>
      <c r="C491" s="7" t="s">
        <v>1423</v>
      </c>
      <c r="D491" s="5" t="s">
        <v>5</v>
      </c>
      <c r="E491" s="17" t="s">
        <v>1108</v>
      </c>
      <c r="F491" s="17" t="s">
        <v>1277</v>
      </c>
      <c r="G491" s="2" t="s">
        <v>2</v>
      </c>
      <c r="H491" s="2" t="s">
        <v>35</v>
      </c>
      <c r="I491" s="15">
        <v>314.881971255</v>
      </c>
      <c r="J491" s="13">
        <v>380.86847362600002</v>
      </c>
      <c r="K491" s="12" t="s">
        <v>1428</v>
      </c>
      <c r="L491" s="12">
        <v>57.13</v>
      </c>
      <c r="M491" s="12" t="s">
        <v>1429</v>
      </c>
      <c r="N491" s="12" t="s">
        <v>1430</v>
      </c>
      <c r="O491" s="20">
        <v>14</v>
      </c>
      <c r="P491" s="12">
        <v>12.11</v>
      </c>
      <c r="Q491" s="15">
        <f t="shared" si="41"/>
        <v>18.407639425100001</v>
      </c>
      <c r="R491" s="15">
        <f t="shared" si="37"/>
        <v>18.407639425100001</v>
      </c>
      <c r="S491" s="15">
        <v>18.407639425100001</v>
      </c>
      <c r="T491" s="3">
        <v>26.82</v>
      </c>
      <c r="U491" s="15">
        <f t="shared" si="38"/>
        <v>15.88858365506</v>
      </c>
      <c r="V491" s="15">
        <f t="shared" si="39"/>
        <v>8.4123605748999992</v>
      </c>
      <c r="W491" s="15">
        <f t="shared" si="40"/>
        <v>10.931416344940001</v>
      </c>
    </row>
    <row r="492" spans="1:23" ht="15">
      <c r="A492" s="19">
        <v>491</v>
      </c>
      <c r="B492" s="19" t="s">
        <v>545</v>
      </c>
      <c r="C492" s="7" t="s">
        <v>1423</v>
      </c>
      <c r="D492" s="5" t="s">
        <v>5</v>
      </c>
      <c r="E492" s="17" t="s">
        <v>1278</v>
      </c>
      <c r="F492" s="17" t="s">
        <v>1279</v>
      </c>
      <c r="G492" s="2" t="s">
        <v>2</v>
      </c>
      <c r="H492" s="2" t="s">
        <v>3</v>
      </c>
      <c r="I492" s="15">
        <v>163.00471912200001</v>
      </c>
      <c r="J492" s="13">
        <v>234.749716987</v>
      </c>
      <c r="K492" s="12" t="s">
        <v>1428</v>
      </c>
      <c r="L492" s="12">
        <v>57.13</v>
      </c>
      <c r="M492" s="12" t="s">
        <v>1429</v>
      </c>
      <c r="N492" s="12" t="s">
        <v>1430</v>
      </c>
      <c r="O492" s="20">
        <v>14</v>
      </c>
      <c r="P492" s="12">
        <v>12.11</v>
      </c>
      <c r="Q492" s="15">
        <f t="shared" si="41"/>
        <v>15.37009438244</v>
      </c>
      <c r="R492" s="15">
        <f t="shared" si="37"/>
        <v>15.37009438244</v>
      </c>
      <c r="S492" s="15">
        <v>15.37009438244</v>
      </c>
      <c r="T492" s="3">
        <v>19.2</v>
      </c>
      <c r="U492" s="15">
        <f t="shared" si="38"/>
        <v>14.066056629464001</v>
      </c>
      <c r="V492" s="15">
        <f t="shared" si="39"/>
        <v>3.8299056175599997</v>
      </c>
      <c r="W492" s="15">
        <f t="shared" si="40"/>
        <v>5.1339433705359987</v>
      </c>
    </row>
    <row r="493" spans="1:23" ht="15">
      <c r="A493" s="19">
        <v>492</v>
      </c>
      <c r="B493" s="19" t="s">
        <v>546</v>
      </c>
      <c r="C493" s="7" t="s">
        <v>1423</v>
      </c>
      <c r="D493" s="5" t="s">
        <v>1</v>
      </c>
      <c r="E493" s="17" t="s">
        <v>1280</v>
      </c>
      <c r="F493" s="17" t="s">
        <v>1281</v>
      </c>
      <c r="G493" s="2" t="s">
        <v>2</v>
      </c>
      <c r="H493" s="2" t="s">
        <v>3</v>
      </c>
      <c r="I493" s="15">
        <v>2156.8691752999998</v>
      </c>
      <c r="J493" s="13">
        <v>2215.6387915099999</v>
      </c>
      <c r="K493" s="12" t="s">
        <v>1428</v>
      </c>
      <c r="L493" s="12">
        <v>57.13</v>
      </c>
      <c r="M493" s="12" t="s">
        <v>1429</v>
      </c>
      <c r="N493" s="12" t="s">
        <v>1430</v>
      </c>
      <c r="O493" s="20">
        <v>14</v>
      </c>
      <c r="P493" s="12">
        <v>12.11</v>
      </c>
      <c r="Q493" s="15">
        <f t="shared" si="41"/>
        <v>55.247383505999998</v>
      </c>
      <c r="R493" s="15">
        <f t="shared" si="37"/>
        <v>55.247383505999998</v>
      </c>
      <c r="S493" s="15">
        <v>55.247383505999998</v>
      </c>
      <c r="T493" s="3">
        <v>58.21</v>
      </c>
      <c r="U493" s="15">
        <f t="shared" si="38"/>
        <v>37.9924301036</v>
      </c>
      <c r="V493" s="15">
        <f t="shared" si="39"/>
        <v>2.9626164940000024</v>
      </c>
      <c r="W493" s="15">
        <f t="shared" si="40"/>
        <v>20.217569896400001</v>
      </c>
    </row>
    <row r="494" spans="1:23" ht="15">
      <c r="A494" s="19">
        <v>493</v>
      </c>
      <c r="B494" s="19" t="s">
        <v>547</v>
      </c>
      <c r="C494" s="7" t="s">
        <v>1423</v>
      </c>
      <c r="D494" s="5" t="s">
        <v>50</v>
      </c>
      <c r="E494" s="17" t="s">
        <v>1127</v>
      </c>
      <c r="F494" s="17" t="s">
        <v>1109</v>
      </c>
      <c r="G494" s="2" t="s">
        <v>2</v>
      </c>
      <c r="H494" s="2" t="s">
        <v>64</v>
      </c>
      <c r="I494" s="15">
        <v>550.97068035100006</v>
      </c>
      <c r="J494" s="13">
        <v>612.08474731700005</v>
      </c>
      <c r="K494" s="12" t="s">
        <v>1428</v>
      </c>
      <c r="L494" s="12">
        <v>57.13</v>
      </c>
      <c r="M494" s="12" t="s">
        <v>1429</v>
      </c>
      <c r="N494" s="12" t="s">
        <v>1430</v>
      </c>
      <c r="O494" s="20">
        <v>14</v>
      </c>
      <c r="P494" s="12">
        <v>12.11</v>
      </c>
      <c r="Q494" s="15">
        <f t="shared" si="41"/>
        <v>23.129413607019998</v>
      </c>
      <c r="R494" s="15">
        <f t="shared" si="37"/>
        <v>23.129413607019998</v>
      </c>
      <c r="S494" s="15">
        <v>23.129413607019998</v>
      </c>
      <c r="T494" s="3">
        <v>29.87</v>
      </c>
      <c r="U494" s="15">
        <f t="shared" si="38"/>
        <v>18.721648164211999</v>
      </c>
      <c r="V494" s="15">
        <f t="shared" si="39"/>
        <v>6.7405863929800027</v>
      </c>
      <c r="W494" s="15">
        <f t="shared" si="40"/>
        <v>11.148351835788002</v>
      </c>
    </row>
    <row r="495" spans="1:23" ht="15">
      <c r="A495" s="19">
        <v>494</v>
      </c>
      <c r="B495" s="19" t="s">
        <v>548</v>
      </c>
      <c r="C495" s="7" t="s">
        <v>1423</v>
      </c>
      <c r="D495" s="5" t="s">
        <v>1</v>
      </c>
      <c r="E495" s="17" t="s">
        <v>1143</v>
      </c>
      <c r="F495" s="17" t="s">
        <v>1282</v>
      </c>
      <c r="G495" s="2" t="s">
        <v>2</v>
      </c>
      <c r="H495" s="2" t="s">
        <v>3</v>
      </c>
      <c r="I495" s="15">
        <v>1207.4218746900001</v>
      </c>
      <c r="J495" s="13">
        <v>1278.31828051</v>
      </c>
      <c r="K495" s="12" t="s">
        <v>1428</v>
      </c>
      <c r="L495" s="12">
        <v>57.13</v>
      </c>
      <c r="M495" s="12" t="s">
        <v>1429</v>
      </c>
      <c r="N495" s="12" t="s">
        <v>1430</v>
      </c>
      <c r="O495" s="20">
        <v>14</v>
      </c>
      <c r="P495" s="12">
        <v>12.11</v>
      </c>
      <c r="Q495" s="15">
        <f t="shared" si="41"/>
        <v>36.258437493800002</v>
      </c>
      <c r="R495" s="15">
        <f t="shared" si="37"/>
        <v>36.258437493800002</v>
      </c>
      <c r="S495" s="15">
        <v>36.258437493800002</v>
      </c>
      <c r="T495" s="3">
        <v>37.79</v>
      </c>
      <c r="U495" s="15">
        <f t="shared" si="38"/>
        <v>26.599062496279998</v>
      </c>
      <c r="V495" s="15">
        <f t="shared" si="39"/>
        <v>1.5315625061999967</v>
      </c>
      <c r="W495" s="15">
        <f t="shared" si="40"/>
        <v>11.190937503720001</v>
      </c>
    </row>
    <row r="496" spans="1:23" ht="15">
      <c r="A496" s="19">
        <v>495</v>
      </c>
      <c r="B496" s="19" t="s">
        <v>549</v>
      </c>
      <c r="C496" s="7" t="s">
        <v>1423</v>
      </c>
      <c r="D496" s="5" t="s">
        <v>1</v>
      </c>
      <c r="E496" s="17" t="s">
        <v>1283</v>
      </c>
      <c r="F496" s="17" t="s">
        <v>1284</v>
      </c>
      <c r="G496" s="2" t="s">
        <v>2</v>
      </c>
      <c r="H496" s="2" t="s">
        <v>3</v>
      </c>
      <c r="I496" s="15">
        <v>944.99484094399998</v>
      </c>
      <c r="J496" s="13">
        <v>1004.29598306</v>
      </c>
      <c r="K496" s="12" t="s">
        <v>1428</v>
      </c>
      <c r="L496" s="12">
        <v>57.13</v>
      </c>
      <c r="M496" s="12" t="s">
        <v>1429</v>
      </c>
      <c r="N496" s="12" t="s">
        <v>1430</v>
      </c>
      <c r="O496" s="20">
        <v>14</v>
      </c>
      <c r="P496" s="12">
        <v>12.11</v>
      </c>
      <c r="Q496" s="15">
        <f t="shared" si="41"/>
        <v>31.009896818879998</v>
      </c>
      <c r="R496" s="15">
        <f t="shared" si="37"/>
        <v>31.009896818879998</v>
      </c>
      <c r="S496" s="15">
        <v>31.009896818879998</v>
      </c>
      <c r="T496" s="3">
        <v>32</v>
      </c>
      <c r="U496" s="15">
        <f t="shared" si="38"/>
        <v>23.449938091328001</v>
      </c>
      <c r="V496" s="15">
        <f t="shared" si="39"/>
        <v>0.99010318112000206</v>
      </c>
      <c r="W496" s="15">
        <f t="shared" si="40"/>
        <v>8.5500619086719993</v>
      </c>
    </row>
    <row r="497" spans="1:23" ht="15">
      <c r="A497" s="19">
        <v>496</v>
      </c>
      <c r="B497" s="19" t="s">
        <v>550</v>
      </c>
      <c r="C497" s="7" t="s">
        <v>1423</v>
      </c>
      <c r="D497" s="5" t="s">
        <v>1</v>
      </c>
      <c r="E497" s="17" t="s">
        <v>1285</v>
      </c>
      <c r="F497" s="17" t="s">
        <v>1115</v>
      </c>
      <c r="G497" s="2" t="s">
        <v>2</v>
      </c>
      <c r="H497" s="2" t="s">
        <v>3</v>
      </c>
      <c r="I497" s="15">
        <v>874.13816159400005</v>
      </c>
      <c r="J497" s="13">
        <v>950.31979098700003</v>
      </c>
      <c r="K497" s="12" t="s">
        <v>1428</v>
      </c>
      <c r="L497" s="12">
        <v>57.13</v>
      </c>
      <c r="M497" s="12" t="s">
        <v>1429</v>
      </c>
      <c r="N497" s="12" t="s">
        <v>1430</v>
      </c>
      <c r="O497" s="20">
        <v>14</v>
      </c>
      <c r="P497" s="12">
        <v>12.11</v>
      </c>
      <c r="Q497" s="15">
        <f t="shared" si="41"/>
        <v>29.592763231879999</v>
      </c>
      <c r="R497" s="15">
        <f t="shared" si="37"/>
        <v>29.592763231879999</v>
      </c>
      <c r="S497" s="15">
        <v>29.592763231879999</v>
      </c>
      <c r="T497" s="3">
        <v>32.61</v>
      </c>
      <c r="U497" s="15">
        <f t="shared" si="38"/>
        <v>22.599657939128001</v>
      </c>
      <c r="V497" s="15">
        <f t="shared" si="39"/>
        <v>3.0172367681200001</v>
      </c>
      <c r="W497" s="15">
        <f t="shared" si="40"/>
        <v>10.010342060871999</v>
      </c>
    </row>
    <row r="498" spans="1:23" ht="15">
      <c r="A498" s="19">
        <v>497</v>
      </c>
      <c r="B498" s="19" t="s">
        <v>551</v>
      </c>
      <c r="C498" s="7" t="s">
        <v>1423</v>
      </c>
      <c r="D498" s="5" t="s">
        <v>1</v>
      </c>
      <c r="E498" s="17" t="s">
        <v>1286</v>
      </c>
      <c r="F498" s="17" t="s">
        <v>1287</v>
      </c>
      <c r="G498" s="2" t="s">
        <v>2</v>
      </c>
      <c r="H498" s="2" t="s">
        <v>3</v>
      </c>
      <c r="I498" s="15">
        <v>243.88525125199999</v>
      </c>
      <c r="J498" s="13">
        <v>323.63607045399999</v>
      </c>
      <c r="K498" s="12" t="s">
        <v>1428</v>
      </c>
      <c r="L498" s="12">
        <v>57.13</v>
      </c>
      <c r="M498" s="12" t="s">
        <v>1429</v>
      </c>
      <c r="N498" s="12" t="s">
        <v>1430</v>
      </c>
      <c r="O498" s="20">
        <v>14</v>
      </c>
      <c r="P498" s="12">
        <v>12.11</v>
      </c>
      <c r="Q498" s="15">
        <f t="shared" si="41"/>
        <v>16.98770502504</v>
      </c>
      <c r="R498" s="15">
        <f t="shared" si="37"/>
        <v>16.98770502504</v>
      </c>
      <c r="S498" s="15">
        <v>16.98770502504</v>
      </c>
      <c r="T498" s="3">
        <v>18.59</v>
      </c>
      <c r="U498" s="15">
        <f t="shared" si="38"/>
        <v>15.036623015023999</v>
      </c>
      <c r="V498" s="15">
        <f t="shared" si="39"/>
        <v>1.6022949749599995</v>
      </c>
      <c r="W498" s="15">
        <f t="shared" si="40"/>
        <v>3.5533769849760013</v>
      </c>
    </row>
    <row r="499" spans="1:23" ht="15">
      <c r="A499" s="19">
        <v>498</v>
      </c>
      <c r="B499" s="19" t="s">
        <v>552</v>
      </c>
      <c r="C499" s="7" t="s">
        <v>1423</v>
      </c>
      <c r="D499" s="5" t="s">
        <v>5</v>
      </c>
      <c r="E499" s="17" t="s">
        <v>1288</v>
      </c>
      <c r="F499" s="17" t="s">
        <v>1174</v>
      </c>
      <c r="G499" s="2" t="s">
        <v>2</v>
      </c>
      <c r="H499" s="2" t="s">
        <v>3</v>
      </c>
      <c r="I499" s="15">
        <v>319.88805580299999</v>
      </c>
      <c r="J499" s="13">
        <v>373.012369987</v>
      </c>
      <c r="K499" s="12" t="s">
        <v>1428</v>
      </c>
      <c r="L499" s="12">
        <v>57.13</v>
      </c>
      <c r="M499" s="12" t="s">
        <v>1429</v>
      </c>
      <c r="N499" s="12" t="s">
        <v>1430</v>
      </c>
      <c r="O499" s="20">
        <v>14</v>
      </c>
      <c r="P499" s="12">
        <v>12.11</v>
      </c>
      <c r="Q499" s="15">
        <f t="shared" si="41"/>
        <v>18.507761116059999</v>
      </c>
      <c r="R499" s="15">
        <f t="shared" si="37"/>
        <v>18.507761116059999</v>
      </c>
      <c r="S499" s="15">
        <v>18.507761116059999</v>
      </c>
      <c r="T499" s="3">
        <v>26.21</v>
      </c>
      <c r="U499" s="15">
        <f t="shared" si="38"/>
        <v>15.948656669636</v>
      </c>
      <c r="V499" s="15">
        <f t="shared" si="39"/>
        <v>7.7022388839400016</v>
      </c>
      <c r="W499" s="15">
        <f t="shared" si="40"/>
        <v>10.261343330364001</v>
      </c>
    </row>
    <row r="500" spans="1:23" ht="15">
      <c r="A500" s="19">
        <v>499</v>
      </c>
      <c r="B500" s="19" t="s">
        <v>553</v>
      </c>
      <c r="C500" s="7" t="s">
        <v>1423</v>
      </c>
      <c r="D500" s="5" t="s">
        <v>5</v>
      </c>
      <c r="E500" s="17" t="s">
        <v>1289</v>
      </c>
      <c r="F500" s="17" t="s">
        <v>1111</v>
      </c>
      <c r="G500" s="2" t="s">
        <v>2</v>
      </c>
      <c r="H500" s="2" t="s">
        <v>35</v>
      </c>
      <c r="I500" s="15">
        <v>382.77305543400001</v>
      </c>
      <c r="J500" s="13">
        <v>442.05458586399999</v>
      </c>
      <c r="K500" s="12" t="s">
        <v>1428</v>
      </c>
      <c r="L500" s="12">
        <v>57.13</v>
      </c>
      <c r="M500" s="12" t="s">
        <v>1429</v>
      </c>
      <c r="N500" s="12" t="s">
        <v>1430</v>
      </c>
      <c r="O500" s="20">
        <v>14</v>
      </c>
      <c r="P500" s="12">
        <v>12.11</v>
      </c>
      <c r="Q500" s="15">
        <f t="shared" si="41"/>
        <v>19.76546110868</v>
      </c>
      <c r="R500" s="15">
        <f t="shared" si="37"/>
        <v>19.76546110868</v>
      </c>
      <c r="S500" s="15">
        <v>19.76546110868</v>
      </c>
      <c r="T500" s="3">
        <v>30.17</v>
      </c>
      <c r="U500" s="15">
        <f t="shared" si="38"/>
        <v>16.703276665208001</v>
      </c>
      <c r="V500" s="15">
        <f t="shared" si="39"/>
        <v>10.404538891320001</v>
      </c>
      <c r="W500" s="15">
        <f t="shared" si="40"/>
        <v>13.466723334792</v>
      </c>
    </row>
    <row r="501" spans="1:23" ht="15">
      <c r="A501" s="19">
        <v>500</v>
      </c>
      <c r="B501" s="19" t="s">
        <v>554</v>
      </c>
      <c r="C501" s="7" t="s">
        <v>1423</v>
      </c>
      <c r="D501" s="5" t="s">
        <v>5</v>
      </c>
      <c r="E501" s="17" t="s">
        <v>1288</v>
      </c>
      <c r="F501" s="17" t="s">
        <v>1290</v>
      </c>
      <c r="G501" s="2" t="s">
        <v>2</v>
      </c>
      <c r="H501" s="2" t="s">
        <v>35</v>
      </c>
      <c r="I501" s="15">
        <v>370.45393942200002</v>
      </c>
      <c r="J501" s="13">
        <v>444.81689459699999</v>
      </c>
      <c r="K501" s="12" t="s">
        <v>1428</v>
      </c>
      <c r="L501" s="12">
        <v>57.13</v>
      </c>
      <c r="M501" s="12" t="s">
        <v>1429</v>
      </c>
      <c r="N501" s="12" t="s">
        <v>1430</v>
      </c>
      <c r="O501" s="20">
        <v>14</v>
      </c>
      <c r="P501" s="12">
        <v>12.11</v>
      </c>
      <c r="Q501" s="15">
        <f t="shared" si="41"/>
        <v>19.519078788439998</v>
      </c>
      <c r="R501" s="15">
        <f t="shared" si="37"/>
        <v>19.519078788439998</v>
      </c>
      <c r="S501" s="15">
        <v>19.519078788439998</v>
      </c>
      <c r="T501" s="3">
        <v>35.049999999999997</v>
      </c>
      <c r="U501" s="15">
        <f t="shared" si="38"/>
        <v>16.555447273064001</v>
      </c>
      <c r="V501" s="15">
        <f t="shared" si="39"/>
        <v>15.530921211559999</v>
      </c>
      <c r="W501" s="15">
        <f t="shared" si="40"/>
        <v>18.494552726935996</v>
      </c>
    </row>
    <row r="502" spans="1:23" ht="15">
      <c r="A502" s="19">
        <v>501</v>
      </c>
      <c r="B502" s="19" t="s">
        <v>555</v>
      </c>
      <c r="C502" s="7" t="s">
        <v>1423</v>
      </c>
      <c r="D502" s="5" t="s">
        <v>5</v>
      </c>
      <c r="E502" s="17" t="s">
        <v>1241</v>
      </c>
      <c r="F502" s="17" t="s">
        <v>1291</v>
      </c>
      <c r="G502" s="2" t="s">
        <v>2</v>
      </c>
      <c r="H502" s="2" t="s">
        <v>3</v>
      </c>
      <c r="I502" s="15">
        <v>207.865663587</v>
      </c>
      <c r="J502" s="13">
        <v>239.76209470800001</v>
      </c>
      <c r="K502" s="12" t="s">
        <v>1428</v>
      </c>
      <c r="L502" s="12">
        <v>57.13</v>
      </c>
      <c r="M502" s="12" t="s">
        <v>1429</v>
      </c>
      <c r="N502" s="12" t="s">
        <v>1430</v>
      </c>
      <c r="O502" s="20">
        <v>14</v>
      </c>
      <c r="P502" s="12">
        <v>12.11</v>
      </c>
      <c r="Q502" s="15">
        <f t="shared" si="41"/>
        <v>16.267313271740001</v>
      </c>
      <c r="R502" s="15">
        <f t="shared" si="37"/>
        <v>16.267313271740001</v>
      </c>
      <c r="S502" s="15">
        <v>16.267313271740001</v>
      </c>
      <c r="T502" s="3">
        <v>17.37</v>
      </c>
      <c r="U502" s="15">
        <f t="shared" si="38"/>
        <v>14.604387963043999</v>
      </c>
      <c r="V502" s="15">
        <f t="shared" si="39"/>
        <v>1.1026867282600001</v>
      </c>
      <c r="W502" s="15">
        <f t="shared" si="40"/>
        <v>2.7656120369560018</v>
      </c>
    </row>
    <row r="503" spans="1:23" ht="15">
      <c r="A503" s="19">
        <v>502</v>
      </c>
      <c r="B503" s="19" t="s">
        <v>556</v>
      </c>
      <c r="C503" s="7" t="s">
        <v>1423</v>
      </c>
      <c r="D503" s="5" t="s">
        <v>5</v>
      </c>
      <c r="E503" s="17" t="s">
        <v>1246</v>
      </c>
      <c r="F503" s="17" t="s">
        <v>1292</v>
      </c>
      <c r="G503" s="2" t="s">
        <v>2</v>
      </c>
      <c r="H503" s="2" t="s">
        <v>3</v>
      </c>
      <c r="I503" s="15">
        <v>199.74361339999999</v>
      </c>
      <c r="J503" s="13">
        <v>236.814047759</v>
      </c>
      <c r="K503" s="12" t="s">
        <v>1428</v>
      </c>
      <c r="L503" s="12">
        <v>57.13</v>
      </c>
      <c r="M503" s="12" t="s">
        <v>1429</v>
      </c>
      <c r="N503" s="12" t="s">
        <v>1430</v>
      </c>
      <c r="O503" s="20">
        <v>14</v>
      </c>
      <c r="P503" s="12">
        <v>12.11</v>
      </c>
      <c r="Q503" s="15">
        <f t="shared" si="41"/>
        <v>16.104872268000001</v>
      </c>
      <c r="R503" s="15">
        <f t="shared" si="37"/>
        <v>16.104872268000001</v>
      </c>
      <c r="S503" s="15">
        <v>16.104872268000001</v>
      </c>
      <c r="T503" s="3">
        <v>16.760000000000002</v>
      </c>
      <c r="U503" s="15">
        <f t="shared" si="38"/>
        <v>14.506923360799998</v>
      </c>
      <c r="V503" s="15">
        <f t="shared" si="39"/>
        <v>0.65512773200000041</v>
      </c>
      <c r="W503" s="15">
        <f t="shared" si="40"/>
        <v>2.2530766392000032</v>
      </c>
    </row>
    <row r="504" spans="1:23" ht="15">
      <c r="A504" s="19">
        <v>503</v>
      </c>
      <c r="B504" s="19" t="s">
        <v>557</v>
      </c>
      <c r="C504" s="7" t="s">
        <v>1423</v>
      </c>
      <c r="D504" s="5" t="s">
        <v>5</v>
      </c>
      <c r="E504" s="17" t="s">
        <v>1293</v>
      </c>
      <c r="F504" s="17" t="s">
        <v>1107</v>
      </c>
      <c r="G504" s="2" t="s">
        <v>2</v>
      </c>
      <c r="H504" s="2" t="s">
        <v>35</v>
      </c>
      <c r="I504" s="15">
        <v>811.87779805599996</v>
      </c>
      <c r="J504" s="13">
        <v>875.44431366000003</v>
      </c>
      <c r="K504" s="12" t="s">
        <v>1428</v>
      </c>
      <c r="L504" s="12">
        <v>57.13</v>
      </c>
      <c r="M504" s="12" t="s">
        <v>1429</v>
      </c>
      <c r="N504" s="12" t="s">
        <v>1430</v>
      </c>
      <c r="O504" s="20">
        <v>14</v>
      </c>
      <c r="P504" s="12">
        <v>12.11</v>
      </c>
      <c r="Q504" s="15">
        <f t="shared" si="41"/>
        <v>28.347555961119998</v>
      </c>
      <c r="R504" s="15">
        <f t="shared" si="37"/>
        <v>28.347555961119998</v>
      </c>
      <c r="S504" s="15">
        <v>28.347555961119998</v>
      </c>
      <c r="T504" s="3">
        <v>33.22</v>
      </c>
      <c r="U504" s="15">
        <f t="shared" si="38"/>
        <v>21.852533576671998</v>
      </c>
      <c r="V504" s="15">
        <f t="shared" si="39"/>
        <v>4.8724440388800012</v>
      </c>
      <c r="W504" s="15">
        <f t="shared" si="40"/>
        <v>11.367466423328001</v>
      </c>
    </row>
    <row r="505" spans="1:23" ht="15">
      <c r="A505" s="19">
        <v>504</v>
      </c>
      <c r="B505" s="19" t="s">
        <v>558</v>
      </c>
      <c r="C505" s="7" t="s">
        <v>1424</v>
      </c>
      <c r="D505" s="5" t="s">
        <v>1</v>
      </c>
      <c r="E505" s="17" t="s">
        <v>1294</v>
      </c>
      <c r="F505" s="17" t="s">
        <v>1295</v>
      </c>
      <c r="G505" s="2" t="s">
        <v>2</v>
      </c>
      <c r="H505" s="2" t="s">
        <v>3</v>
      </c>
      <c r="I505" s="15">
        <v>363.458666956</v>
      </c>
      <c r="J505" s="13">
        <v>429.42270517100002</v>
      </c>
      <c r="K505" s="12" t="s">
        <v>1428</v>
      </c>
      <c r="L505" s="12">
        <v>57.13</v>
      </c>
      <c r="M505" s="12" t="s">
        <v>1429</v>
      </c>
      <c r="N505" s="12" t="s">
        <v>1430</v>
      </c>
      <c r="O505" s="20">
        <v>32</v>
      </c>
      <c r="P505" s="12">
        <v>7.67</v>
      </c>
      <c r="Q505" s="15">
        <f t="shared" si="41"/>
        <v>14.93917333912</v>
      </c>
      <c r="R505" s="15">
        <f t="shared" si="37"/>
        <v>14.93917333912</v>
      </c>
      <c r="S505" s="15">
        <v>14.93917333912</v>
      </c>
      <c r="T505" s="3">
        <v>21.94</v>
      </c>
      <c r="U505" s="15">
        <f t="shared" si="38"/>
        <v>12.031504003472001</v>
      </c>
      <c r="V505" s="15">
        <f t="shared" si="39"/>
        <v>7.0008266608800014</v>
      </c>
      <c r="W505" s="15">
        <f t="shared" si="40"/>
        <v>9.9084959965279999</v>
      </c>
    </row>
    <row r="506" spans="1:23" ht="15">
      <c r="A506" s="19">
        <v>505</v>
      </c>
      <c r="B506" s="19" t="s">
        <v>559</v>
      </c>
      <c r="C506" s="7" t="s">
        <v>1424</v>
      </c>
      <c r="D506" s="5" t="s">
        <v>1</v>
      </c>
      <c r="E506" s="17" t="s">
        <v>1296</v>
      </c>
      <c r="F506" s="17" t="s">
        <v>1297</v>
      </c>
      <c r="G506" s="2" t="s">
        <v>2</v>
      </c>
      <c r="H506" s="2" t="s">
        <v>3</v>
      </c>
      <c r="I506" s="15">
        <v>416.355021749</v>
      </c>
      <c r="J506" s="13">
        <v>457.32503315999998</v>
      </c>
      <c r="K506" s="12" t="s">
        <v>1428</v>
      </c>
      <c r="L506" s="12">
        <v>57.13</v>
      </c>
      <c r="M506" s="12" t="s">
        <v>1429</v>
      </c>
      <c r="N506" s="12" t="s">
        <v>1430</v>
      </c>
      <c r="O506" s="20">
        <v>32</v>
      </c>
      <c r="P506" s="12">
        <v>7.67</v>
      </c>
      <c r="Q506" s="15">
        <f t="shared" si="41"/>
        <v>15.99710043498</v>
      </c>
      <c r="R506" s="15">
        <f t="shared" si="37"/>
        <v>15.99710043498</v>
      </c>
      <c r="S506" s="15">
        <v>15.99710043498</v>
      </c>
      <c r="T506" s="3">
        <v>19.5</v>
      </c>
      <c r="U506" s="15">
        <f t="shared" si="38"/>
        <v>12.666260260988</v>
      </c>
      <c r="V506" s="15">
        <f t="shared" si="39"/>
        <v>3.5028995650199999</v>
      </c>
      <c r="W506" s="15">
        <f t="shared" si="40"/>
        <v>6.8337397390119996</v>
      </c>
    </row>
    <row r="507" spans="1:23" ht="15">
      <c r="A507" s="19">
        <v>506</v>
      </c>
      <c r="B507" s="19" t="s">
        <v>560</v>
      </c>
      <c r="C507" s="7" t="s">
        <v>1424</v>
      </c>
      <c r="D507" s="5" t="s">
        <v>1</v>
      </c>
      <c r="E507" s="17" t="s">
        <v>1298</v>
      </c>
      <c r="F507" s="17" t="s">
        <v>1299</v>
      </c>
      <c r="G507" s="2" t="s">
        <v>2</v>
      </c>
      <c r="H507" s="2" t="s">
        <v>3</v>
      </c>
      <c r="I507" s="15">
        <v>357.48491106199998</v>
      </c>
      <c r="J507" s="13">
        <v>422.68804409000001</v>
      </c>
      <c r="K507" s="12" t="s">
        <v>1428</v>
      </c>
      <c r="L507" s="12">
        <v>57.13</v>
      </c>
      <c r="M507" s="12" t="s">
        <v>1429</v>
      </c>
      <c r="N507" s="12" t="s">
        <v>1430</v>
      </c>
      <c r="O507" s="20">
        <v>32</v>
      </c>
      <c r="P507" s="12">
        <v>7.67</v>
      </c>
      <c r="Q507" s="15">
        <f t="shared" si="41"/>
        <v>14.819698221239999</v>
      </c>
      <c r="R507" s="15">
        <f t="shared" si="37"/>
        <v>14.819698221239999</v>
      </c>
      <c r="S507" s="15">
        <v>14.819698221239999</v>
      </c>
      <c r="T507" s="3">
        <v>21.33</v>
      </c>
      <c r="U507" s="15">
        <f t="shared" si="38"/>
        <v>11.959818932744</v>
      </c>
      <c r="V507" s="15">
        <f t="shared" si="39"/>
        <v>6.5103017787599988</v>
      </c>
      <c r="W507" s="15">
        <f t="shared" si="40"/>
        <v>9.3701810672559986</v>
      </c>
    </row>
    <row r="508" spans="1:23" ht="15">
      <c r="A508" s="19">
        <v>507</v>
      </c>
      <c r="B508" s="19" t="s">
        <v>561</v>
      </c>
      <c r="C508" s="7" t="s">
        <v>1424</v>
      </c>
      <c r="D508" s="5" t="s">
        <v>187</v>
      </c>
      <c r="E508" s="17" t="s">
        <v>1300</v>
      </c>
      <c r="F508" s="17" t="s">
        <v>934</v>
      </c>
      <c r="G508" s="2" t="s">
        <v>2</v>
      </c>
      <c r="H508" s="2" t="s">
        <v>562</v>
      </c>
      <c r="I508" s="15">
        <v>812.57511404000002</v>
      </c>
      <c r="J508" s="13">
        <v>888.37089719899996</v>
      </c>
      <c r="K508" s="12" t="s">
        <v>1428</v>
      </c>
      <c r="L508" s="12">
        <v>57.13</v>
      </c>
      <c r="M508" s="12" t="s">
        <v>1429</v>
      </c>
      <c r="N508" s="12" t="s">
        <v>1430</v>
      </c>
      <c r="O508" s="20">
        <v>32</v>
      </c>
      <c r="P508" s="12">
        <v>7.67</v>
      </c>
      <c r="Q508" s="15">
        <f t="shared" si="41"/>
        <v>23.921502280799999</v>
      </c>
      <c r="R508" s="15">
        <f t="shared" si="37"/>
        <v>23.921502280799999</v>
      </c>
      <c r="S508" s="15">
        <v>23.921502280799999</v>
      </c>
      <c r="T508" s="3">
        <v>26.82</v>
      </c>
      <c r="U508" s="15">
        <f t="shared" si="38"/>
        <v>17.420901368480003</v>
      </c>
      <c r="V508" s="15">
        <f t="shared" si="39"/>
        <v>2.8984977192000017</v>
      </c>
      <c r="W508" s="15">
        <f t="shared" si="40"/>
        <v>9.3990986315199976</v>
      </c>
    </row>
    <row r="509" spans="1:23" ht="15">
      <c r="A509" s="19">
        <v>508</v>
      </c>
      <c r="B509" s="19" t="s">
        <v>563</v>
      </c>
      <c r="C509" s="7" t="s">
        <v>1424</v>
      </c>
      <c r="D509" s="5" t="s">
        <v>187</v>
      </c>
      <c r="E509" s="17" t="s">
        <v>1301</v>
      </c>
      <c r="F509" s="17" t="s">
        <v>1302</v>
      </c>
      <c r="G509" s="2" t="s">
        <v>2</v>
      </c>
      <c r="H509" s="2" t="s">
        <v>564</v>
      </c>
      <c r="I509" s="15">
        <v>821.85781425699997</v>
      </c>
      <c r="J509" s="13">
        <v>878.87149555600001</v>
      </c>
      <c r="K509" s="12" t="s">
        <v>1428</v>
      </c>
      <c r="L509" s="12">
        <v>57.13</v>
      </c>
      <c r="M509" s="12" t="s">
        <v>1429</v>
      </c>
      <c r="N509" s="12" t="s">
        <v>1430</v>
      </c>
      <c r="O509" s="20">
        <v>32</v>
      </c>
      <c r="P509" s="12">
        <v>7.67</v>
      </c>
      <c r="Q509" s="15">
        <f t="shared" si="41"/>
        <v>24.10715628514</v>
      </c>
      <c r="R509" s="15">
        <f t="shared" si="37"/>
        <v>24.10715628514</v>
      </c>
      <c r="S509" s="15">
        <v>24.10715628514</v>
      </c>
      <c r="T509" s="3">
        <v>29.26</v>
      </c>
      <c r="U509" s="15">
        <f t="shared" si="38"/>
        <v>17.532293771083999</v>
      </c>
      <c r="V509" s="15">
        <f t="shared" si="39"/>
        <v>5.1528437148600013</v>
      </c>
      <c r="W509" s="15">
        <f t="shared" si="40"/>
        <v>11.727706228916002</v>
      </c>
    </row>
    <row r="510" spans="1:23" ht="15">
      <c r="A510" s="19">
        <v>509</v>
      </c>
      <c r="B510" s="19" t="s">
        <v>565</v>
      </c>
      <c r="C510" s="7" t="s">
        <v>1424</v>
      </c>
      <c r="D510" s="5" t="s">
        <v>187</v>
      </c>
      <c r="E510" s="17" t="s">
        <v>1303</v>
      </c>
      <c r="F510" s="17" t="s">
        <v>831</v>
      </c>
      <c r="G510" s="2" t="s">
        <v>2</v>
      </c>
      <c r="H510" s="2" t="s">
        <v>562</v>
      </c>
      <c r="I510" s="15">
        <v>856.987353719</v>
      </c>
      <c r="J510" s="13">
        <v>921.47735143800003</v>
      </c>
      <c r="K510" s="12" t="s">
        <v>1428</v>
      </c>
      <c r="L510" s="12">
        <v>57.13</v>
      </c>
      <c r="M510" s="12" t="s">
        <v>1429</v>
      </c>
      <c r="N510" s="12" t="s">
        <v>1430</v>
      </c>
      <c r="O510" s="20">
        <v>32</v>
      </c>
      <c r="P510" s="12">
        <v>7.67</v>
      </c>
      <c r="Q510" s="15">
        <f t="shared" si="41"/>
        <v>24.809747074379999</v>
      </c>
      <c r="R510" s="15">
        <f t="shared" si="37"/>
        <v>24.809747074379999</v>
      </c>
      <c r="S510" s="15">
        <v>24.809747074379999</v>
      </c>
      <c r="T510" s="3">
        <v>32.909999999999997</v>
      </c>
      <c r="U510" s="15">
        <f t="shared" si="38"/>
        <v>17.953848244627999</v>
      </c>
      <c r="V510" s="15">
        <f t="shared" si="39"/>
        <v>8.1002529256199978</v>
      </c>
      <c r="W510" s="15">
        <f t="shared" si="40"/>
        <v>14.956151755371998</v>
      </c>
    </row>
    <row r="511" spans="1:23" ht="15">
      <c r="A511" s="19">
        <v>510</v>
      </c>
      <c r="B511" s="19" t="s">
        <v>566</v>
      </c>
      <c r="C511" s="7" t="s">
        <v>1424</v>
      </c>
      <c r="D511" s="5" t="s">
        <v>187</v>
      </c>
      <c r="E511" s="17" t="s">
        <v>1304</v>
      </c>
      <c r="F511" s="17" t="s">
        <v>1004</v>
      </c>
      <c r="G511" s="2" t="s">
        <v>2</v>
      </c>
      <c r="H511" s="2" t="s">
        <v>562</v>
      </c>
      <c r="I511" s="15">
        <v>2548.21612233</v>
      </c>
      <c r="J511" s="13">
        <v>2624.6367114700001</v>
      </c>
      <c r="K511" s="12" t="s">
        <v>1428</v>
      </c>
      <c r="L511" s="12">
        <v>57.13</v>
      </c>
      <c r="M511" s="12" t="s">
        <v>1429</v>
      </c>
      <c r="N511" s="12" t="s">
        <v>1430</v>
      </c>
      <c r="O511" s="20">
        <v>32</v>
      </c>
      <c r="P511" s="12">
        <v>7.67</v>
      </c>
      <c r="Q511" s="15">
        <f t="shared" si="41"/>
        <v>58.634322446600002</v>
      </c>
      <c r="R511" s="15">
        <f t="shared" si="37"/>
        <v>58.634322446600002</v>
      </c>
      <c r="S511" s="12">
        <v>57.13</v>
      </c>
      <c r="T511" s="3">
        <v>63.39</v>
      </c>
      <c r="U511" s="15">
        <f t="shared" si="38"/>
        <v>38.248593467959999</v>
      </c>
      <c r="V511" s="15">
        <f t="shared" si="39"/>
        <v>6.259999999999998</v>
      </c>
      <c r="W511" s="15">
        <f t="shared" si="40"/>
        <v>25.141406532040001</v>
      </c>
    </row>
    <row r="512" spans="1:23" ht="15">
      <c r="A512" s="19">
        <v>511</v>
      </c>
      <c r="B512" s="19" t="s">
        <v>567</v>
      </c>
      <c r="C512" s="7" t="s">
        <v>1424</v>
      </c>
      <c r="D512" s="5" t="s">
        <v>187</v>
      </c>
      <c r="E512" s="17" t="s">
        <v>1305</v>
      </c>
      <c r="F512" s="17" t="s">
        <v>1038</v>
      </c>
      <c r="G512" s="2" t="s">
        <v>2</v>
      </c>
      <c r="H512" s="2" t="s">
        <v>562</v>
      </c>
      <c r="I512" s="15">
        <v>2553.3715643800001</v>
      </c>
      <c r="J512" s="13">
        <v>2614.7703744099999</v>
      </c>
      <c r="K512" s="12" t="s">
        <v>1428</v>
      </c>
      <c r="L512" s="12">
        <v>57.13</v>
      </c>
      <c r="M512" s="12" t="s">
        <v>1429</v>
      </c>
      <c r="N512" s="12" t="s">
        <v>1430</v>
      </c>
      <c r="O512" s="20">
        <v>32</v>
      </c>
      <c r="P512" s="12">
        <v>7.67</v>
      </c>
      <c r="Q512" s="15">
        <f t="shared" si="41"/>
        <v>58.737431287600003</v>
      </c>
      <c r="R512" s="15">
        <f t="shared" si="37"/>
        <v>58.737431287600003</v>
      </c>
      <c r="S512" s="12">
        <v>57.13</v>
      </c>
      <c r="T512" s="3">
        <v>63.39</v>
      </c>
      <c r="U512" s="15">
        <f t="shared" si="38"/>
        <v>38.310458772560004</v>
      </c>
      <c r="V512" s="15">
        <f t="shared" si="39"/>
        <v>6.259999999999998</v>
      </c>
      <c r="W512" s="15">
        <f t="shared" si="40"/>
        <v>25.079541227439996</v>
      </c>
    </row>
    <row r="513" spans="1:23" ht="15">
      <c r="A513" s="19">
        <v>512</v>
      </c>
      <c r="B513" s="19" t="s">
        <v>568</v>
      </c>
      <c r="C513" s="7" t="s">
        <v>1424</v>
      </c>
      <c r="D513" s="5" t="s">
        <v>187</v>
      </c>
      <c r="E513" s="17" t="s">
        <v>1306</v>
      </c>
      <c r="F513" s="17" t="s">
        <v>1307</v>
      </c>
      <c r="G513" s="2" t="s">
        <v>2</v>
      </c>
      <c r="H513" s="2" t="s">
        <v>562</v>
      </c>
      <c r="I513" s="15">
        <v>2611.0105360399998</v>
      </c>
      <c r="J513" s="13">
        <v>2679.8741316000001</v>
      </c>
      <c r="K513" s="12" t="s">
        <v>1428</v>
      </c>
      <c r="L513" s="12">
        <v>57.13</v>
      </c>
      <c r="M513" s="12" t="s">
        <v>1429</v>
      </c>
      <c r="N513" s="12" t="s">
        <v>1430</v>
      </c>
      <c r="O513" s="20">
        <v>32</v>
      </c>
      <c r="P513" s="12">
        <v>7.67</v>
      </c>
      <c r="Q513" s="15">
        <f t="shared" si="41"/>
        <v>59.890210720799999</v>
      </c>
      <c r="R513" s="15">
        <f t="shared" si="37"/>
        <v>59.890210720799999</v>
      </c>
      <c r="S513" s="12">
        <v>57.13</v>
      </c>
      <c r="T513" s="3">
        <v>68.88</v>
      </c>
      <c r="U513" s="15">
        <f t="shared" si="38"/>
        <v>39.002126432479997</v>
      </c>
      <c r="V513" s="15">
        <f t="shared" si="39"/>
        <v>11.749999999999993</v>
      </c>
      <c r="W513" s="15">
        <f t="shared" si="40"/>
        <v>29.877873567519998</v>
      </c>
    </row>
    <row r="514" spans="1:23" ht="15">
      <c r="A514" s="19">
        <v>513</v>
      </c>
      <c r="B514" s="19" t="s">
        <v>569</v>
      </c>
      <c r="C514" s="7" t="s">
        <v>1424</v>
      </c>
      <c r="D514" s="5" t="s">
        <v>187</v>
      </c>
      <c r="E514" s="17" t="s">
        <v>1308</v>
      </c>
      <c r="F514" s="17" t="s">
        <v>1309</v>
      </c>
      <c r="G514" s="2" t="s">
        <v>2</v>
      </c>
      <c r="H514" s="2" t="s">
        <v>562</v>
      </c>
      <c r="I514" s="15">
        <v>2738.2168073500002</v>
      </c>
      <c r="J514" s="13">
        <v>2812.9264831300002</v>
      </c>
      <c r="K514" s="12" t="s">
        <v>1428</v>
      </c>
      <c r="L514" s="12">
        <v>57.13</v>
      </c>
      <c r="M514" s="12" t="s">
        <v>1429</v>
      </c>
      <c r="N514" s="12" t="s">
        <v>1430</v>
      </c>
      <c r="O514" s="20">
        <v>32</v>
      </c>
      <c r="P514" s="12">
        <v>7.67</v>
      </c>
      <c r="Q514" s="15">
        <f t="shared" si="41"/>
        <v>62.434336147000003</v>
      </c>
      <c r="R514" s="15">
        <f t="shared" si="37"/>
        <v>62.434336147000003</v>
      </c>
      <c r="S514" s="12">
        <v>57.13</v>
      </c>
      <c r="T514" s="3">
        <v>70.099999999999994</v>
      </c>
      <c r="U514" s="15">
        <f t="shared" si="38"/>
        <v>40.528601688200006</v>
      </c>
      <c r="V514" s="15">
        <f t="shared" si="39"/>
        <v>12.969999999999992</v>
      </c>
      <c r="W514" s="15">
        <f t="shared" si="40"/>
        <v>29.571398311799989</v>
      </c>
    </row>
    <row r="515" spans="1:23" ht="15">
      <c r="A515" s="19">
        <v>514</v>
      </c>
      <c r="B515" s="19" t="s">
        <v>570</v>
      </c>
      <c r="C515" s="7" t="s">
        <v>1424</v>
      </c>
      <c r="D515" s="5" t="s">
        <v>1</v>
      </c>
      <c r="E515" s="17" t="s">
        <v>1310</v>
      </c>
      <c r="F515" s="17" t="s">
        <v>1063</v>
      </c>
      <c r="G515" s="2" t="s">
        <v>2</v>
      </c>
      <c r="H515" s="2" t="s">
        <v>3</v>
      </c>
      <c r="I515" s="15">
        <v>708.24300337499994</v>
      </c>
      <c r="J515" s="13">
        <v>758.15598468400003</v>
      </c>
      <c r="K515" s="12" t="s">
        <v>1428</v>
      </c>
      <c r="L515" s="12">
        <v>57.13</v>
      </c>
      <c r="M515" s="12" t="s">
        <v>1429</v>
      </c>
      <c r="N515" s="12" t="s">
        <v>1430</v>
      </c>
      <c r="O515" s="20">
        <v>32</v>
      </c>
      <c r="P515" s="12">
        <v>7.67</v>
      </c>
      <c r="Q515" s="15">
        <f t="shared" si="41"/>
        <v>21.834860067499999</v>
      </c>
      <c r="R515" s="15">
        <f t="shared" ref="R515:R578" si="42">I515*2%+P515</f>
        <v>21.834860067499999</v>
      </c>
      <c r="S515" s="12">
        <v>21.835000000000001</v>
      </c>
      <c r="T515" s="3">
        <v>23.16</v>
      </c>
      <c r="U515" s="15">
        <f t="shared" ref="U515:U578" si="43">I515*0.012+P515</f>
        <v>16.168916040500001</v>
      </c>
      <c r="V515" s="15">
        <f t="shared" ref="V515:V577" si="44">T515-S515</f>
        <v>1.3249999999999993</v>
      </c>
      <c r="W515" s="15">
        <f t="shared" ref="W515:W578" si="45">T515-U515</f>
        <v>6.9910839594999992</v>
      </c>
    </row>
    <row r="516" spans="1:23" ht="15">
      <c r="A516" s="19">
        <v>515</v>
      </c>
      <c r="B516" s="19" t="s">
        <v>571</v>
      </c>
      <c r="C516" s="7" t="s">
        <v>1424</v>
      </c>
      <c r="D516" s="5" t="s">
        <v>50</v>
      </c>
      <c r="E516" s="17" t="s">
        <v>1311</v>
      </c>
      <c r="F516" s="17" t="s">
        <v>1312</v>
      </c>
      <c r="G516" s="2" t="s">
        <v>2</v>
      </c>
      <c r="H516" s="2" t="s">
        <v>572</v>
      </c>
      <c r="I516" s="15">
        <v>371.05398050500003</v>
      </c>
      <c r="J516" s="13">
        <v>439.94207120499999</v>
      </c>
      <c r="K516" s="12" t="s">
        <v>1428</v>
      </c>
      <c r="L516" s="12">
        <v>57.13</v>
      </c>
      <c r="M516" s="12" t="s">
        <v>1429</v>
      </c>
      <c r="N516" s="12" t="s">
        <v>1430</v>
      </c>
      <c r="O516" s="20">
        <v>32</v>
      </c>
      <c r="P516" s="12">
        <v>7.67</v>
      </c>
      <c r="Q516" s="15">
        <f t="shared" si="41"/>
        <v>15.0910796101</v>
      </c>
      <c r="R516" s="15">
        <f t="shared" si="42"/>
        <v>15.0910796101</v>
      </c>
      <c r="S516" s="12">
        <v>15.090999999999999</v>
      </c>
      <c r="T516" s="3">
        <v>22.86</v>
      </c>
      <c r="U516" s="15">
        <f t="shared" si="43"/>
        <v>12.12264776606</v>
      </c>
      <c r="V516" s="15">
        <f t="shared" si="44"/>
        <v>7.7690000000000001</v>
      </c>
      <c r="W516" s="15">
        <f t="shared" si="45"/>
        <v>10.737352233939999</v>
      </c>
    </row>
    <row r="517" spans="1:23" ht="15">
      <c r="A517" s="19">
        <v>516</v>
      </c>
      <c r="B517" s="19" t="s">
        <v>573</v>
      </c>
      <c r="C517" s="7" t="s">
        <v>1424</v>
      </c>
      <c r="D517" s="5" t="s">
        <v>1</v>
      </c>
      <c r="E517" s="17" t="s">
        <v>1313</v>
      </c>
      <c r="F517" s="17" t="s">
        <v>1314</v>
      </c>
      <c r="G517" s="2" t="s">
        <v>2</v>
      </c>
      <c r="H517" s="2" t="s">
        <v>3</v>
      </c>
      <c r="I517" s="15">
        <v>3659.3074879999999</v>
      </c>
      <c r="J517" s="13">
        <v>3720.5482870400001</v>
      </c>
      <c r="K517" s="12" t="s">
        <v>1428</v>
      </c>
      <c r="L517" s="12">
        <v>57.13</v>
      </c>
      <c r="M517" s="12" t="s">
        <v>1429</v>
      </c>
      <c r="N517" s="12" t="s">
        <v>1430</v>
      </c>
      <c r="O517" s="20">
        <v>32</v>
      </c>
      <c r="P517" s="12">
        <v>7.67</v>
      </c>
      <c r="Q517" s="15">
        <f>60+659.307*2.5%+P517</f>
        <v>84.152675000000002</v>
      </c>
      <c r="R517" s="15">
        <f t="shared" si="42"/>
        <v>80.856149760000008</v>
      </c>
      <c r="S517" s="12">
        <v>57.13</v>
      </c>
      <c r="T517" s="3">
        <v>64.61</v>
      </c>
      <c r="U517" s="15">
        <f t="shared" si="43"/>
        <v>51.581689856000004</v>
      </c>
      <c r="V517" s="15">
        <f t="shared" si="44"/>
        <v>7.4799999999999969</v>
      </c>
      <c r="W517" s="15">
        <f t="shared" si="45"/>
        <v>13.028310143999995</v>
      </c>
    </row>
    <row r="518" spans="1:23" ht="15">
      <c r="A518" s="19">
        <v>517</v>
      </c>
      <c r="B518" s="19" t="s">
        <v>574</v>
      </c>
      <c r="C518" s="7" t="s">
        <v>1424</v>
      </c>
      <c r="D518" s="5" t="s">
        <v>1</v>
      </c>
      <c r="E518" s="17" t="s">
        <v>1315</v>
      </c>
      <c r="F518" s="17" t="s">
        <v>1316</v>
      </c>
      <c r="G518" s="2" t="s">
        <v>2</v>
      </c>
      <c r="H518" s="2" t="s">
        <v>3</v>
      </c>
      <c r="I518" s="15">
        <v>511.75108054999998</v>
      </c>
      <c r="J518" s="13">
        <v>564.48922465299995</v>
      </c>
      <c r="K518" s="12" t="s">
        <v>1428</v>
      </c>
      <c r="L518" s="12">
        <v>57.13</v>
      </c>
      <c r="M518" s="12" t="s">
        <v>1429</v>
      </c>
      <c r="N518" s="12" t="s">
        <v>1430</v>
      </c>
      <c r="O518" s="20">
        <v>32</v>
      </c>
      <c r="P518" s="12">
        <v>7.67</v>
      </c>
      <c r="Q518" s="15">
        <f t="shared" si="41"/>
        <v>17.905021611000002</v>
      </c>
      <c r="R518" s="15">
        <f t="shared" si="42"/>
        <v>17.905021611000002</v>
      </c>
      <c r="S518" s="15">
        <v>17.905021611000002</v>
      </c>
      <c r="T518" s="3">
        <v>20.11</v>
      </c>
      <c r="U518" s="15">
        <f t="shared" si="43"/>
        <v>13.8110129666</v>
      </c>
      <c r="V518" s="15">
        <f t="shared" si="44"/>
        <v>2.2049783889999972</v>
      </c>
      <c r="W518" s="15">
        <f t="shared" si="45"/>
        <v>6.2989870333999995</v>
      </c>
    </row>
    <row r="519" spans="1:23" ht="15">
      <c r="A519" s="19">
        <v>518</v>
      </c>
      <c r="B519" s="19" t="s">
        <v>575</v>
      </c>
      <c r="C519" s="7" t="s">
        <v>1424</v>
      </c>
      <c r="D519" s="5" t="s">
        <v>1</v>
      </c>
      <c r="E519" s="17" t="s">
        <v>1317</v>
      </c>
      <c r="F519" s="17" t="s">
        <v>1318</v>
      </c>
      <c r="G519" s="2" t="s">
        <v>2</v>
      </c>
      <c r="H519" s="2" t="s">
        <v>131</v>
      </c>
      <c r="I519" s="15">
        <v>507.21534354599999</v>
      </c>
      <c r="J519" s="13">
        <v>577.02956168499998</v>
      </c>
      <c r="K519" s="12" t="s">
        <v>1428</v>
      </c>
      <c r="L519" s="12">
        <v>57.13</v>
      </c>
      <c r="M519" s="12" t="s">
        <v>1429</v>
      </c>
      <c r="N519" s="12" t="s">
        <v>1430</v>
      </c>
      <c r="O519" s="20">
        <v>32</v>
      </c>
      <c r="P519" s="12">
        <v>7.67</v>
      </c>
      <c r="Q519" s="15">
        <f t="shared" si="41"/>
        <v>17.814306870919999</v>
      </c>
      <c r="R519" s="15">
        <f t="shared" si="42"/>
        <v>17.814306870919999</v>
      </c>
      <c r="S519" s="15">
        <v>17.814306870919999</v>
      </c>
      <c r="T519" s="3">
        <v>26.21</v>
      </c>
      <c r="U519" s="15">
        <f t="shared" si="43"/>
        <v>13.756584122551999</v>
      </c>
      <c r="V519" s="15">
        <f t="shared" si="44"/>
        <v>8.3956931290800014</v>
      </c>
      <c r="W519" s="15">
        <f t="shared" si="45"/>
        <v>12.453415877448002</v>
      </c>
    </row>
    <row r="520" spans="1:23" ht="15">
      <c r="A520" s="19">
        <v>519</v>
      </c>
      <c r="B520" s="19" t="s">
        <v>576</v>
      </c>
      <c r="C520" s="7" t="s">
        <v>1424</v>
      </c>
      <c r="D520" s="5" t="s">
        <v>1</v>
      </c>
      <c r="E520" s="17" t="s">
        <v>1319</v>
      </c>
      <c r="F520" s="17" t="s">
        <v>1012</v>
      </c>
      <c r="G520" s="2" t="s">
        <v>2</v>
      </c>
      <c r="H520" s="2" t="s">
        <v>131</v>
      </c>
      <c r="I520" s="15">
        <v>510.41871313000001</v>
      </c>
      <c r="J520" s="13">
        <v>585.69984244600005</v>
      </c>
      <c r="K520" s="12" t="s">
        <v>1428</v>
      </c>
      <c r="L520" s="12">
        <v>57.13</v>
      </c>
      <c r="M520" s="12" t="s">
        <v>1429</v>
      </c>
      <c r="N520" s="12" t="s">
        <v>1430</v>
      </c>
      <c r="O520" s="20">
        <v>32</v>
      </c>
      <c r="P520" s="12">
        <v>7.67</v>
      </c>
      <c r="Q520" s="15">
        <f t="shared" si="41"/>
        <v>17.878374262600001</v>
      </c>
      <c r="R520" s="15">
        <f t="shared" si="42"/>
        <v>17.878374262600001</v>
      </c>
      <c r="S520" s="15">
        <v>17.878374262600001</v>
      </c>
      <c r="T520" s="3">
        <v>20.420000000000002</v>
      </c>
      <c r="U520" s="15">
        <f t="shared" si="43"/>
        <v>13.795024557560001</v>
      </c>
      <c r="V520" s="15">
        <f t="shared" si="44"/>
        <v>2.5416257374000004</v>
      </c>
      <c r="W520" s="15">
        <f t="shared" si="45"/>
        <v>6.6249754424400003</v>
      </c>
    </row>
    <row r="521" spans="1:23" ht="15">
      <c r="A521" s="19">
        <v>520</v>
      </c>
      <c r="B521" s="19" t="s">
        <v>577</v>
      </c>
      <c r="C521" s="7" t="s">
        <v>1424</v>
      </c>
      <c r="D521" s="5" t="s">
        <v>11</v>
      </c>
      <c r="E521" s="17" t="s">
        <v>1320</v>
      </c>
      <c r="F521" s="17" t="s">
        <v>918</v>
      </c>
      <c r="G521" s="2" t="s">
        <v>447</v>
      </c>
      <c r="H521" s="2" t="s">
        <v>139</v>
      </c>
      <c r="I521" s="15">
        <v>578.08457211300004</v>
      </c>
      <c r="J521" s="13">
        <v>654.82162077800001</v>
      </c>
      <c r="K521" s="12" t="s">
        <v>1428</v>
      </c>
      <c r="L521" s="12">
        <v>57.13</v>
      </c>
      <c r="M521" s="12" t="s">
        <v>1429</v>
      </c>
      <c r="N521" s="12" t="s">
        <v>1430</v>
      </c>
      <c r="O521" s="20">
        <v>32</v>
      </c>
      <c r="P521" s="12">
        <v>7.67</v>
      </c>
      <c r="Q521" s="15">
        <f t="shared" si="41"/>
        <v>19.231691442260001</v>
      </c>
      <c r="R521" s="15">
        <f t="shared" si="42"/>
        <v>19.231691442260001</v>
      </c>
      <c r="S521" s="15">
        <v>19.231691442260001</v>
      </c>
      <c r="T521" s="3">
        <v>28.65</v>
      </c>
      <c r="U521" s="15">
        <f t="shared" si="43"/>
        <v>14.607014865356</v>
      </c>
      <c r="V521" s="15">
        <f t="shared" si="44"/>
        <v>9.4183085577399979</v>
      </c>
      <c r="W521" s="15">
        <f t="shared" si="45"/>
        <v>14.042985134643999</v>
      </c>
    </row>
    <row r="522" spans="1:23" ht="15">
      <c r="A522" s="19">
        <v>521</v>
      </c>
      <c r="B522" s="19" t="s">
        <v>578</v>
      </c>
      <c r="C522" s="7" t="s">
        <v>1424</v>
      </c>
      <c r="D522" s="5" t="s">
        <v>11</v>
      </c>
      <c r="E522" s="17" t="s">
        <v>1321</v>
      </c>
      <c r="F522" s="17" t="s">
        <v>910</v>
      </c>
      <c r="G522" s="2" t="s">
        <v>447</v>
      </c>
      <c r="H522" s="2" t="s">
        <v>139</v>
      </c>
      <c r="I522" s="15">
        <v>702.94395734</v>
      </c>
      <c r="J522" s="13">
        <v>766.22742405600002</v>
      </c>
      <c r="K522" s="12" t="s">
        <v>1428</v>
      </c>
      <c r="L522" s="12">
        <v>57.13</v>
      </c>
      <c r="M522" s="12" t="s">
        <v>1429</v>
      </c>
      <c r="N522" s="12" t="s">
        <v>1430</v>
      </c>
      <c r="O522" s="20">
        <v>32</v>
      </c>
      <c r="P522" s="12">
        <v>7.67</v>
      </c>
      <c r="Q522" s="15">
        <f t="shared" si="41"/>
        <v>21.728879146800001</v>
      </c>
      <c r="R522" s="15">
        <f t="shared" si="42"/>
        <v>21.728879146800001</v>
      </c>
      <c r="S522" s="15">
        <v>21.728879146800001</v>
      </c>
      <c r="T522" s="3">
        <v>31.08</v>
      </c>
      <c r="U522" s="15">
        <f t="shared" si="43"/>
        <v>16.10532748808</v>
      </c>
      <c r="V522" s="15">
        <f t="shared" si="44"/>
        <v>9.3511208531999976</v>
      </c>
      <c r="W522" s="15">
        <f t="shared" si="45"/>
        <v>14.974672511919998</v>
      </c>
    </row>
    <row r="523" spans="1:23" ht="15">
      <c r="A523" s="19">
        <v>522</v>
      </c>
      <c r="B523" s="19" t="s">
        <v>579</v>
      </c>
      <c r="C523" s="7" t="s">
        <v>1424</v>
      </c>
      <c r="D523" s="5" t="s">
        <v>11</v>
      </c>
      <c r="E523" s="17" t="s">
        <v>1322</v>
      </c>
      <c r="F523" s="17" t="s">
        <v>1323</v>
      </c>
      <c r="G523" s="2" t="s">
        <v>447</v>
      </c>
      <c r="H523" s="2" t="s">
        <v>139</v>
      </c>
      <c r="I523" s="15">
        <v>685.85392084299997</v>
      </c>
      <c r="J523" s="13">
        <v>750.66461331599999</v>
      </c>
      <c r="K523" s="12" t="s">
        <v>1428</v>
      </c>
      <c r="L523" s="12">
        <v>57.13</v>
      </c>
      <c r="M523" s="12" t="s">
        <v>1429</v>
      </c>
      <c r="N523" s="12" t="s">
        <v>1430</v>
      </c>
      <c r="O523" s="20">
        <v>32</v>
      </c>
      <c r="P523" s="12">
        <v>7.67</v>
      </c>
      <c r="Q523" s="15">
        <f t="shared" si="41"/>
        <v>21.38707841686</v>
      </c>
      <c r="R523" s="15">
        <f t="shared" si="42"/>
        <v>21.38707841686</v>
      </c>
      <c r="S523" s="15">
        <v>21.38707841686</v>
      </c>
      <c r="T523" s="3">
        <v>26.21</v>
      </c>
      <c r="U523" s="15">
        <f t="shared" si="43"/>
        <v>15.900247050116</v>
      </c>
      <c r="V523" s="15">
        <f t="shared" si="44"/>
        <v>4.8229215831400012</v>
      </c>
      <c r="W523" s="15">
        <f t="shared" si="45"/>
        <v>10.309752949884</v>
      </c>
    </row>
    <row r="524" spans="1:23" ht="15">
      <c r="A524" s="19">
        <v>523</v>
      </c>
      <c r="B524" s="19" t="s">
        <v>580</v>
      </c>
      <c r="C524" s="7" t="s">
        <v>1424</v>
      </c>
      <c r="D524" s="5" t="s">
        <v>11</v>
      </c>
      <c r="E524" s="17" t="s">
        <v>1324</v>
      </c>
      <c r="F524" s="17" t="s">
        <v>1325</v>
      </c>
      <c r="G524" s="2" t="s">
        <v>447</v>
      </c>
      <c r="H524" s="2" t="s">
        <v>139</v>
      </c>
      <c r="I524" s="15">
        <v>1304.3593066400001</v>
      </c>
      <c r="J524" s="13">
        <v>1375.6863490000001</v>
      </c>
      <c r="K524" s="12" t="s">
        <v>1428</v>
      </c>
      <c r="L524" s="12">
        <v>57.13</v>
      </c>
      <c r="M524" s="12" t="s">
        <v>1429</v>
      </c>
      <c r="N524" s="12" t="s">
        <v>1430</v>
      </c>
      <c r="O524" s="20">
        <v>32</v>
      </c>
      <c r="P524" s="12">
        <v>7.67</v>
      </c>
      <c r="Q524" s="15">
        <f t="shared" si="41"/>
        <v>33.757186132800001</v>
      </c>
      <c r="R524" s="15">
        <f t="shared" si="42"/>
        <v>33.757186132800001</v>
      </c>
      <c r="S524" s="15">
        <v>33.757186132800001</v>
      </c>
      <c r="T524" s="3">
        <v>35.049999999999997</v>
      </c>
      <c r="U524" s="15">
        <f t="shared" si="43"/>
        <v>23.322311679680002</v>
      </c>
      <c r="V524" s="15">
        <f t="shared" si="44"/>
        <v>1.292813867199996</v>
      </c>
      <c r="W524" s="15">
        <f t="shared" si="45"/>
        <v>11.727688320319995</v>
      </c>
    </row>
    <row r="525" spans="1:23" ht="15">
      <c r="A525" s="19">
        <v>524</v>
      </c>
      <c r="B525" s="19" t="s">
        <v>581</v>
      </c>
      <c r="C525" s="7" t="s">
        <v>1424</v>
      </c>
      <c r="D525" s="5" t="s">
        <v>1</v>
      </c>
      <c r="E525" s="17" t="s">
        <v>1326</v>
      </c>
      <c r="F525" s="17" t="s">
        <v>1327</v>
      </c>
      <c r="G525" s="2" t="s">
        <v>2</v>
      </c>
      <c r="H525" s="2" t="s">
        <v>3</v>
      </c>
      <c r="I525" s="15">
        <v>3450.5641766499998</v>
      </c>
      <c r="J525" s="13">
        <v>3520.89845332</v>
      </c>
      <c r="K525" s="12" t="s">
        <v>1428</v>
      </c>
      <c r="L525" s="12">
        <v>57.13</v>
      </c>
      <c r="M525" s="12" t="s">
        <v>1429</v>
      </c>
      <c r="N525" s="12" t="s">
        <v>1430</v>
      </c>
      <c r="O525" s="20">
        <v>32</v>
      </c>
      <c r="P525" s="12">
        <v>7.67</v>
      </c>
      <c r="Q525" s="15">
        <f>60+450.564*2.5%+P525</f>
        <v>78.934100000000001</v>
      </c>
      <c r="R525" s="15">
        <f t="shared" si="42"/>
        <v>76.681283532999998</v>
      </c>
      <c r="S525" s="12">
        <v>57.13</v>
      </c>
      <c r="T525" s="3">
        <v>62.48</v>
      </c>
      <c r="U525" s="15">
        <f t="shared" si="43"/>
        <v>49.076770119800003</v>
      </c>
      <c r="V525" s="15">
        <f t="shared" si="44"/>
        <v>5.3499999999999943</v>
      </c>
      <c r="W525" s="15">
        <f t="shared" si="45"/>
        <v>13.403229880199994</v>
      </c>
    </row>
    <row r="526" spans="1:23" ht="15">
      <c r="A526" s="19">
        <v>525</v>
      </c>
      <c r="B526" s="19" t="s">
        <v>582</v>
      </c>
      <c r="C526" s="7" t="s">
        <v>1424</v>
      </c>
      <c r="D526" s="5" t="s">
        <v>1</v>
      </c>
      <c r="E526" s="17" t="s">
        <v>1328</v>
      </c>
      <c r="F526" s="17" t="s">
        <v>1329</v>
      </c>
      <c r="G526" s="2" t="s">
        <v>2</v>
      </c>
      <c r="H526" s="2" t="s">
        <v>3</v>
      </c>
      <c r="I526" s="15">
        <v>3569.9123608</v>
      </c>
      <c r="J526" s="13">
        <v>3645.0482897299999</v>
      </c>
      <c r="K526" s="12" t="s">
        <v>1428</v>
      </c>
      <c r="L526" s="12">
        <v>57.13</v>
      </c>
      <c r="M526" s="12" t="s">
        <v>1429</v>
      </c>
      <c r="N526" s="12" t="s">
        <v>1430</v>
      </c>
      <c r="O526" s="20">
        <v>32</v>
      </c>
      <c r="P526" s="12">
        <v>7.67</v>
      </c>
      <c r="Q526" s="15">
        <f>60+569.912*2.5%+P526</f>
        <v>81.9178</v>
      </c>
      <c r="R526" s="15">
        <f t="shared" si="42"/>
        <v>79.068247216000003</v>
      </c>
      <c r="S526" s="12">
        <v>57.13</v>
      </c>
      <c r="T526" s="3">
        <v>64.61</v>
      </c>
      <c r="U526" s="15">
        <f t="shared" si="43"/>
        <v>50.508948329600003</v>
      </c>
      <c r="V526" s="15">
        <f t="shared" si="44"/>
        <v>7.4799999999999969</v>
      </c>
      <c r="W526" s="15">
        <f t="shared" si="45"/>
        <v>14.101051670399997</v>
      </c>
    </row>
    <row r="527" spans="1:23" ht="15">
      <c r="A527" s="19">
        <v>526</v>
      </c>
      <c r="B527" s="19" t="s">
        <v>583</v>
      </c>
      <c r="C527" s="7" t="s">
        <v>1424</v>
      </c>
      <c r="D527" s="5" t="s">
        <v>1</v>
      </c>
      <c r="E527" s="17" t="s">
        <v>1330</v>
      </c>
      <c r="F527" s="17" t="s">
        <v>1331</v>
      </c>
      <c r="G527" s="2" t="s">
        <v>2</v>
      </c>
      <c r="H527" s="2" t="s">
        <v>3</v>
      </c>
      <c r="I527" s="15">
        <v>2639.65950367</v>
      </c>
      <c r="J527" s="13">
        <v>2709.1532887600001</v>
      </c>
      <c r="K527" s="12" t="s">
        <v>1428</v>
      </c>
      <c r="L527" s="12">
        <v>57.13</v>
      </c>
      <c r="M527" s="12" t="s">
        <v>1429</v>
      </c>
      <c r="N527" s="12" t="s">
        <v>1430</v>
      </c>
      <c r="O527" s="20">
        <v>32</v>
      </c>
      <c r="P527" s="12">
        <v>7.67</v>
      </c>
      <c r="Q527" s="15">
        <f t="shared" ref="Q527:Q535" si="46">I527*2%+P527</f>
        <v>60.463190073400007</v>
      </c>
      <c r="R527" s="15">
        <f t="shared" si="42"/>
        <v>60.463190073400007</v>
      </c>
      <c r="S527" s="12">
        <v>57.13</v>
      </c>
      <c r="T527" s="3">
        <v>59.13</v>
      </c>
      <c r="U527" s="15">
        <f t="shared" si="43"/>
        <v>39.345914044040001</v>
      </c>
      <c r="V527" s="15">
        <f t="shared" si="44"/>
        <v>2</v>
      </c>
      <c r="W527" s="15">
        <f t="shared" si="45"/>
        <v>19.784085955960002</v>
      </c>
    </row>
    <row r="528" spans="1:23" ht="15">
      <c r="A528" s="19">
        <v>527</v>
      </c>
      <c r="B528" s="19" t="s">
        <v>584</v>
      </c>
      <c r="C528" s="7" t="s">
        <v>1424</v>
      </c>
      <c r="D528" s="5" t="s">
        <v>1</v>
      </c>
      <c r="E528" s="17" t="s">
        <v>1332</v>
      </c>
      <c r="F528" s="17" t="s">
        <v>1333</v>
      </c>
      <c r="G528" s="2" t="s">
        <v>2</v>
      </c>
      <c r="H528" s="2" t="s">
        <v>3</v>
      </c>
      <c r="I528" s="15">
        <v>337.99155835800002</v>
      </c>
      <c r="J528" s="13">
        <v>390.506260768</v>
      </c>
      <c r="K528" s="12" t="s">
        <v>1428</v>
      </c>
      <c r="L528" s="12">
        <v>57.13</v>
      </c>
      <c r="M528" s="12" t="s">
        <v>1429</v>
      </c>
      <c r="N528" s="12" t="s">
        <v>1430</v>
      </c>
      <c r="O528" s="20">
        <v>32</v>
      </c>
      <c r="P528" s="12">
        <v>7.67</v>
      </c>
      <c r="Q528" s="15">
        <f t="shared" si="46"/>
        <v>14.42983116716</v>
      </c>
      <c r="R528" s="15">
        <f t="shared" si="42"/>
        <v>14.42983116716</v>
      </c>
      <c r="S528" s="15">
        <v>14.42983116716</v>
      </c>
      <c r="T528" s="3">
        <v>19.5</v>
      </c>
      <c r="U528" s="15">
        <f t="shared" si="43"/>
        <v>11.725898700296</v>
      </c>
      <c r="V528" s="15">
        <f t="shared" si="44"/>
        <v>5.0701688328400003</v>
      </c>
      <c r="W528" s="15">
        <f t="shared" si="45"/>
        <v>7.7741012997040002</v>
      </c>
    </row>
    <row r="529" spans="1:23" ht="15">
      <c r="A529" s="19">
        <v>528</v>
      </c>
      <c r="B529" s="19" t="s">
        <v>585</v>
      </c>
      <c r="C529" s="7" t="s">
        <v>1424</v>
      </c>
      <c r="D529" s="5" t="s">
        <v>1</v>
      </c>
      <c r="E529" s="17" t="s">
        <v>1334</v>
      </c>
      <c r="F529" s="17" t="s">
        <v>1335</v>
      </c>
      <c r="G529" s="2" t="s">
        <v>2</v>
      </c>
      <c r="H529" s="2" t="s">
        <v>3</v>
      </c>
      <c r="I529" s="15">
        <v>449.414921462</v>
      </c>
      <c r="J529" s="13">
        <v>527.16234228400003</v>
      </c>
      <c r="K529" s="12" t="s">
        <v>1428</v>
      </c>
      <c r="L529" s="12">
        <v>57.13</v>
      </c>
      <c r="M529" s="12" t="s">
        <v>1429</v>
      </c>
      <c r="N529" s="12" t="s">
        <v>1430</v>
      </c>
      <c r="O529" s="20">
        <v>32</v>
      </c>
      <c r="P529" s="12">
        <v>7.67</v>
      </c>
      <c r="Q529" s="15">
        <f t="shared" si="46"/>
        <v>16.658298429239998</v>
      </c>
      <c r="R529" s="15">
        <f t="shared" si="42"/>
        <v>16.658298429239998</v>
      </c>
      <c r="S529" s="15">
        <v>16.658298429239998</v>
      </c>
      <c r="T529" s="3">
        <v>21.64</v>
      </c>
      <c r="U529" s="15">
        <f t="shared" si="43"/>
        <v>13.062979057544</v>
      </c>
      <c r="V529" s="15">
        <f t="shared" si="44"/>
        <v>4.9817015707600021</v>
      </c>
      <c r="W529" s="15">
        <f t="shared" si="45"/>
        <v>8.5770209424560004</v>
      </c>
    </row>
    <row r="530" spans="1:23" ht="15">
      <c r="A530" s="19">
        <v>529</v>
      </c>
      <c r="B530" s="19" t="s">
        <v>586</v>
      </c>
      <c r="C530" s="7" t="s">
        <v>1424</v>
      </c>
      <c r="D530" s="5" t="s">
        <v>11</v>
      </c>
      <c r="E530" s="17" t="s">
        <v>1336</v>
      </c>
      <c r="F530" s="17" t="s">
        <v>1337</v>
      </c>
      <c r="G530" s="2" t="s">
        <v>447</v>
      </c>
      <c r="H530" s="2" t="s">
        <v>139</v>
      </c>
      <c r="I530" s="15">
        <v>616.23296959899994</v>
      </c>
      <c r="J530" s="13">
        <v>690.87682410000002</v>
      </c>
      <c r="K530" s="12" t="s">
        <v>1428</v>
      </c>
      <c r="L530" s="12">
        <v>57.13</v>
      </c>
      <c r="M530" s="12" t="s">
        <v>1429</v>
      </c>
      <c r="N530" s="12" t="s">
        <v>1430</v>
      </c>
      <c r="O530" s="20">
        <v>32</v>
      </c>
      <c r="P530" s="12">
        <v>7.67</v>
      </c>
      <c r="Q530" s="15">
        <f t="shared" si="46"/>
        <v>19.994659391980001</v>
      </c>
      <c r="R530" s="15">
        <f t="shared" si="42"/>
        <v>19.994659391980001</v>
      </c>
      <c r="S530" s="15">
        <v>19.994659391980001</v>
      </c>
      <c r="T530" s="3">
        <v>28.04</v>
      </c>
      <c r="U530" s="15">
        <f t="shared" si="43"/>
        <v>15.064795635187998</v>
      </c>
      <c r="V530" s="15">
        <f t="shared" si="44"/>
        <v>8.0453406080199983</v>
      </c>
      <c r="W530" s="15">
        <f t="shared" si="45"/>
        <v>12.975204364812001</v>
      </c>
    </row>
    <row r="531" spans="1:23" ht="15">
      <c r="A531" s="19">
        <v>530</v>
      </c>
      <c r="B531" s="19" t="s">
        <v>587</v>
      </c>
      <c r="C531" s="7" t="s">
        <v>1424</v>
      </c>
      <c r="D531" s="5" t="s">
        <v>1</v>
      </c>
      <c r="E531" s="17" t="s">
        <v>1338</v>
      </c>
      <c r="F531" s="17" t="s">
        <v>997</v>
      </c>
      <c r="G531" s="2" t="s">
        <v>2</v>
      </c>
      <c r="H531" s="2" t="s">
        <v>3</v>
      </c>
      <c r="I531" s="15">
        <v>2722.0112769100001</v>
      </c>
      <c r="J531" s="13">
        <v>2792.8454251100002</v>
      </c>
      <c r="K531" s="12" t="s">
        <v>1428</v>
      </c>
      <c r="L531" s="12">
        <v>57.13</v>
      </c>
      <c r="M531" s="12" t="s">
        <v>1429</v>
      </c>
      <c r="N531" s="12" t="s">
        <v>1430</v>
      </c>
      <c r="O531" s="20">
        <v>32</v>
      </c>
      <c r="P531" s="12">
        <v>7.67</v>
      </c>
      <c r="Q531" s="15">
        <f t="shared" si="46"/>
        <v>62.110225538200005</v>
      </c>
      <c r="R531" s="15">
        <f t="shared" si="42"/>
        <v>62.110225538200005</v>
      </c>
      <c r="S531" s="12">
        <v>57.13</v>
      </c>
      <c r="T531" s="3">
        <v>59.43</v>
      </c>
      <c r="U531" s="15">
        <f t="shared" si="43"/>
        <v>40.334135322920005</v>
      </c>
      <c r="V531" s="15">
        <f t="shared" si="44"/>
        <v>2.2999999999999972</v>
      </c>
      <c r="W531" s="15">
        <f t="shared" si="45"/>
        <v>19.095864677079994</v>
      </c>
    </row>
    <row r="532" spans="1:23" ht="15">
      <c r="A532" s="19">
        <v>531</v>
      </c>
      <c r="B532" s="19" t="s">
        <v>588</v>
      </c>
      <c r="C532" s="7" t="s">
        <v>1424</v>
      </c>
      <c r="D532" s="5" t="s">
        <v>1</v>
      </c>
      <c r="E532" s="17" t="s">
        <v>1339</v>
      </c>
      <c r="F532" s="17" t="s">
        <v>1340</v>
      </c>
      <c r="G532" s="2" t="s">
        <v>2</v>
      </c>
      <c r="H532" s="2" t="s">
        <v>3</v>
      </c>
      <c r="I532" s="15">
        <v>399.35591983799998</v>
      </c>
      <c r="J532" s="13">
        <v>465.37029534499999</v>
      </c>
      <c r="K532" s="12" t="s">
        <v>1428</v>
      </c>
      <c r="L532" s="12">
        <v>57.13</v>
      </c>
      <c r="M532" s="12" t="s">
        <v>1429</v>
      </c>
      <c r="N532" s="12" t="s">
        <v>1430</v>
      </c>
      <c r="O532" s="20">
        <v>32</v>
      </c>
      <c r="P532" s="12">
        <v>7.67</v>
      </c>
      <c r="Q532" s="15">
        <f t="shared" si="46"/>
        <v>15.65711839676</v>
      </c>
      <c r="R532" s="15">
        <f t="shared" si="42"/>
        <v>15.65711839676</v>
      </c>
      <c r="S532" s="15">
        <v>15.65711839676</v>
      </c>
      <c r="T532" s="3">
        <v>23.16</v>
      </c>
      <c r="U532" s="15">
        <f t="shared" si="43"/>
        <v>12.462271038055999</v>
      </c>
      <c r="V532" s="15">
        <f t="shared" si="44"/>
        <v>7.5028816032400005</v>
      </c>
      <c r="W532" s="15">
        <f t="shared" si="45"/>
        <v>10.697728961944001</v>
      </c>
    </row>
    <row r="533" spans="1:23" ht="15">
      <c r="A533" s="19">
        <v>532</v>
      </c>
      <c r="B533" s="19" t="s">
        <v>589</v>
      </c>
      <c r="C533" s="7" t="s">
        <v>1424</v>
      </c>
      <c r="D533" s="5" t="s">
        <v>1</v>
      </c>
      <c r="E533" s="17" t="s">
        <v>1341</v>
      </c>
      <c r="F533" s="17" t="s">
        <v>930</v>
      </c>
      <c r="G533" s="2" t="s">
        <v>2</v>
      </c>
      <c r="H533" s="2" t="s">
        <v>3</v>
      </c>
      <c r="I533" s="15">
        <v>1169.1765455100001</v>
      </c>
      <c r="J533" s="13">
        <v>1242.5317936199999</v>
      </c>
      <c r="K533" s="12" t="s">
        <v>1428</v>
      </c>
      <c r="L533" s="12">
        <v>57.13</v>
      </c>
      <c r="M533" s="12" t="s">
        <v>1429</v>
      </c>
      <c r="N533" s="12" t="s">
        <v>1430</v>
      </c>
      <c r="O533" s="20">
        <v>32</v>
      </c>
      <c r="P533" s="12">
        <v>7.67</v>
      </c>
      <c r="Q533" s="15">
        <f t="shared" si="46"/>
        <v>31.053530910200003</v>
      </c>
      <c r="R533" s="15">
        <f t="shared" si="42"/>
        <v>31.053530910200003</v>
      </c>
      <c r="S533" s="15">
        <v>31.053530910200003</v>
      </c>
      <c r="T533" s="3">
        <v>32.299999999999997</v>
      </c>
      <c r="U533" s="15">
        <f t="shared" si="43"/>
        <v>21.700118546120002</v>
      </c>
      <c r="V533" s="15">
        <f t="shared" si="44"/>
        <v>1.2464690897999944</v>
      </c>
      <c r="W533" s="15">
        <f t="shared" si="45"/>
        <v>10.599881453879995</v>
      </c>
    </row>
    <row r="534" spans="1:23" ht="15">
      <c r="A534" s="19">
        <v>533</v>
      </c>
      <c r="B534" s="19" t="s">
        <v>590</v>
      </c>
      <c r="C534" s="7" t="s">
        <v>1424</v>
      </c>
      <c r="D534" s="5" t="s">
        <v>1</v>
      </c>
      <c r="E534" s="17" t="s">
        <v>1342</v>
      </c>
      <c r="F534" s="17" t="s">
        <v>1343</v>
      </c>
      <c r="G534" s="2" t="s">
        <v>2</v>
      </c>
      <c r="H534" s="2" t="s">
        <v>3</v>
      </c>
      <c r="I534" s="15">
        <v>885.55728660800003</v>
      </c>
      <c r="J534" s="13">
        <v>938.88368372800005</v>
      </c>
      <c r="K534" s="12" t="s">
        <v>1428</v>
      </c>
      <c r="L534" s="12">
        <v>57.13</v>
      </c>
      <c r="M534" s="12" t="s">
        <v>1429</v>
      </c>
      <c r="N534" s="12" t="s">
        <v>1430</v>
      </c>
      <c r="O534" s="20">
        <v>32</v>
      </c>
      <c r="P534" s="12">
        <v>7.67</v>
      </c>
      <c r="Q534" s="15">
        <f t="shared" si="46"/>
        <v>25.38114573216</v>
      </c>
      <c r="R534" s="15">
        <f t="shared" si="42"/>
        <v>25.38114573216</v>
      </c>
      <c r="S534" s="15">
        <v>25.38114573216</v>
      </c>
      <c r="T534" s="3">
        <v>27.43</v>
      </c>
      <c r="U534" s="15">
        <f t="shared" si="43"/>
        <v>18.296687439296001</v>
      </c>
      <c r="V534" s="15">
        <f t="shared" si="44"/>
        <v>2.0488542678399995</v>
      </c>
      <c r="W534" s="15">
        <f t="shared" si="45"/>
        <v>9.1333125607039989</v>
      </c>
    </row>
    <row r="535" spans="1:23" ht="15">
      <c r="A535" s="19">
        <v>534</v>
      </c>
      <c r="B535" s="19" t="s">
        <v>591</v>
      </c>
      <c r="C535" s="7" t="s">
        <v>1424</v>
      </c>
      <c r="D535" s="5" t="s">
        <v>1</v>
      </c>
      <c r="E535" s="17" t="s">
        <v>1344</v>
      </c>
      <c r="F535" s="17" t="s">
        <v>1345</v>
      </c>
      <c r="G535" s="2" t="s">
        <v>2</v>
      </c>
      <c r="H535" s="2" t="s">
        <v>3</v>
      </c>
      <c r="I535" s="15">
        <v>931.78295379300005</v>
      </c>
      <c r="J535" s="13">
        <v>982.84948642200004</v>
      </c>
      <c r="K535" s="12" t="s">
        <v>1428</v>
      </c>
      <c r="L535" s="12">
        <v>57.13</v>
      </c>
      <c r="M535" s="12" t="s">
        <v>1429</v>
      </c>
      <c r="N535" s="12" t="s">
        <v>1430</v>
      </c>
      <c r="O535" s="20">
        <v>32</v>
      </c>
      <c r="P535" s="12">
        <v>7.67</v>
      </c>
      <c r="Q535" s="15">
        <f t="shared" si="46"/>
        <v>26.30565907586</v>
      </c>
      <c r="R535" s="15">
        <f t="shared" si="42"/>
        <v>26.30565907586</v>
      </c>
      <c r="S535" s="15">
        <v>26.30565907586</v>
      </c>
      <c r="T535" s="3">
        <v>28.65</v>
      </c>
      <c r="U535" s="15">
        <f t="shared" si="43"/>
        <v>18.851395445516001</v>
      </c>
      <c r="V535" s="15">
        <f t="shared" si="44"/>
        <v>2.3443409241399991</v>
      </c>
      <c r="W535" s="15">
        <f t="shared" si="45"/>
        <v>9.7986045544839975</v>
      </c>
    </row>
    <row r="536" spans="1:23" ht="15">
      <c r="A536" s="19">
        <v>535</v>
      </c>
      <c r="B536" s="19" t="s">
        <v>592</v>
      </c>
      <c r="C536" s="7" t="s">
        <v>1424</v>
      </c>
      <c r="D536" s="5" t="s">
        <v>1</v>
      </c>
      <c r="E536" s="17" t="s">
        <v>1346</v>
      </c>
      <c r="F536" s="17" t="s">
        <v>1347</v>
      </c>
      <c r="G536" s="2" t="s">
        <v>2</v>
      </c>
      <c r="H536" s="2" t="s">
        <v>3</v>
      </c>
      <c r="I536" s="15">
        <v>3436.9461419300001</v>
      </c>
      <c r="J536" s="13">
        <v>3499.5197579000001</v>
      </c>
      <c r="K536" s="12" t="s">
        <v>1428</v>
      </c>
      <c r="L536" s="12">
        <v>57.13</v>
      </c>
      <c r="M536" s="12" t="s">
        <v>1429</v>
      </c>
      <c r="N536" s="12" t="s">
        <v>1430</v>
      </c>
      <c r="O536" s="20">
        <v>32</v>
      </c>
      <c r="P536" s="12">
        <v>7.67</v>
      </c>
      <c r="Q536" s="15">
        <f>60+436.946*2.5%+P536</f>
        <v>78.593650000000011</v>
      </c>
      <c r="R536" s="15">
        <f t="shared" si="42"/>
        <v>76.408922838600006</v>
      </c>
      <c r="S536" s="12">
        <v>57.13</v>
      </c>
      <c r="T536" s="3">
        <v>59.74</v>
      </c>
      <c r="U536" s="15">
        <f t="shared" si="43"/>
        <v>48.913353703160006</v>
      </c>
      <c r="V536" s="15">
        <f t="shared" si="44"/>
        <v>2.6099999999999994</v>
      </c>
      <c r="W536" s="15">
        <f t="shared" si="45"/>
        <v>10.826646296839996</v>
      </c>
    </row>
    <row r="537" spans="1:23" ht="15">
      <c r="A537" s="19">
        <v>536</v>
      </c>
      <c r="B537" s="19" t="s">
        <v>593</v>
      </c>
      <c r="C537" s="7" t="s">
        <v>1424</v>
      </c>
      <c r="D537" s="5" t="s">
        <v>1</v>
      </c>
      <c r="E537" s="17" t="s">
        <v>1348</v>
      </c>
      <c r="F537" s="17" t="s">
        <v>1349</v>
      </c>
      <c r="G537" s="2" t="s">
        <v>2</v>
      </c>
      <c r="H537" s="2" t="s">
        <v>3</v>
      </c>
      <c r="I537" s="15">
        <v>3614.1518953999998</v>
      </c>
      <c r="J537" s="13">
        <v>3673.4856832099999</v>
      </c>
      <c r="K537" s="12" t="s">
        <v>1428</v>
      </c>
      <c r="L537" s="12">
        <v>57.13</v>
      </c>
      <c r="M537" s="12" t="s">
        <v>1429</v>
      </c>
      <c r="N537" s="12" t="s">
        <v>1430</v>
      </c>
      <c r="O537" s="20">
        <v>32</v>
      </c>
      <c r="P537" s="12">
        <v>7.67</v>
      </c>
      <c r="Q537" s="15">
        <f>60+614.152*2.5%+P537</f>
        <v>83.023800000000008</v>
      </c>
      <c r="R537" s="15">
        <f t="shared" si="42"/>
        <v>79.953037907999999</v>
      </c>
      <c r="S537" s="12">
        <v>57.13</v>
      </c>
      <c r="T537" s="3">
        <v>64.31</v>
      </c>
      <c r="U537" s="15">
        <f t="shared" si="43"/>
        <v>51.039822744799999</v>
      </c>
      <c r="V537" s="15">
        <f t="shared" si="44"/>
        <v>7.18</v>
      </c>
      <c r="W537" s="15">
        <f t="shared" si="45"/>
        <v>13.270177255200004</v>
      </c>
    </row>
    <row r="538" spans="1:23" ht="15">
      <c r="A538" s="19">
        <v>537</v>
      </c>
      <c r="B538" s="19" t="s">
        <v>594</v>
      </c>
      <c r="C538" s="7" t="s">
        <v>1424</v>
      </c>
      <c r="D538" s="5" t="s">
        <v>11</v>
      </c>
      <c r="E538" s="17" t="s">
        <v>1350</v>
      </c>
      <c r="F538" s="17" t="s">
        <v>1351</v>
      </c>
      <c r="G538" s="2" t="s">
        <v>2</v>
      </c>
      <c r="H538" s="2" t="s">
        <v>12</v>
      </c>
      <c r="I538" s="15">
        <v>3820.6166544500002</v>
      </c>
      <c r="J538" s="13">
        <v>3889.83401577</v>
      </c>
      <c r="K538" s="12" t="s">
        <v>1428</v>
      </c>
      <c r="L538" s="12">
        <v>57.13</v>
      </c>
      <c r="M538" s="12" t="s">
        <v>1429</v>
      </c>
      <c r="N538" s="12" t="s">
        <v>1430</v>
      </c>
      <c r="O538" s="20">
        <v>32</v>
      </c>
      <c r="P538" s="12">
        <v>7.67</v>
      </c>
      <c r="Q538" s="15">
        <f>60+820.617*2.5%+P538</f>
        <v>88.185424999999995</v>
      </c>
      <c r="R538" s="15">
        <f t="shared" si="42"/>
        <v>84.082333089000002</v>
      </c>
      <c r="S538" s="12">
        <v>57.13</v>
      </c>
      <c r="T538" s="3">
        <v>68.27</v>
      </c>
      <c r="U538" s="15">
        <f t="shared" si="43"/>
        <v>53.517399853400008</v>
      </c>
      <c r="V538" s="15">
        <f t="shared" si="44"/>
        <v>11.139999999999993</v>
      </c>
      <c r="W538" s="15">
        <f t="shared" si="45"/>
        <v>14.752600146599988</v>
      </c>
    </row>
    <row r="539" spans="1:23" ht="15">
      <c r="A539" s="19">
        <v>538</v>
      </c>
      <c r="B539" s="19" t="s">
        <v>595</v>
      </c>
      <c r="C539" s="7" t="s">
        <v>1424</v>
      </c>
      <c r="D539" s="5" t="s">
        <v>1</v>
      </c>
      <c r="E539" s="17" t="s">
        <v>1352</v>
      </c>
      <c r="F539" s="17" t="s">
        <v>1353</v>
      </c>
      <c r="G539" s="2" t="s">
        <v>2</v>
      </c>
      <c r="H539" s="2" t="s">
        <v>3</v>
      </c>
      <c r="I539" s="15">
        <v>3887.6788732300001</v>
      </c>
      <c r="J539" s="13">
        <v>3954.8492241700001</v>
      </c>
      <c r="K539" s="12" t="s">
        <v>1428</v>
      </c>
      <c r="L539" s="12">
        <v>57.13</v>
      </c>
      <c r="M539" s="12" t="s">
        <v>1429</v>
      </c>
      <c r="N539" s="12" t="s">
        <v>1430</v>
      </c>
      <c r="O539" s="20">
        <v>32</v>
      </c>
      <c r="P539" s="12">
        <v>7.67</v>
      </c>
      <c r="Q539" s="15">
        <f>60+887.679*2.5%+P539</f>
        <v>89.861975000000001</v>
      </c>
      <c r="R539" s="15">
        <f t="shared" si="42"/>
        <v>85.423577464600001</v>
      </c>
      <c r="S539" s="12">
        <v>57.13</v>
      </c>
      <c r="T539" s="3">
        <v>59.74</v>
      </c>
      <c r="U539" s="15">
        <f t="shared" si="43"/>
        <v>54.322146478760004</v>
      </c>
      <c r="V539" s="15">
        <f t="shared" si="44"/>
        <v>2.6099999999999994</v>
      </c>
      <c r="W539" s="15">
        <f t="shared" si="45"/>
        <v>5.4178535212399979</v>
      </c>
    </row>
    <row r="540" spans="1:23" ht="15">
      <c r="A540" s="19">
        <v>539</v>
      </c>
      <c r="B540" s="19" t="s">
        <v>596</v>
      </c>
      <c r="C540" s="7" t="s">
        <v>1424</v>
      </c>
      <c r="D540" s="5" t="s">
        <v>5</v>
      </c>
      <c r="E540" s="17" t="s">
        <v>1354</v>
      </c>
      <c r="F540" s="17" t="s">
        <v>1355</v>
      </c>
      <c r="G540" s="2" t="s">
        <v>2</v>
      </c>
      <c r="H540" s="2" t="s">
        <v>35</v>
      </c>
      <c r="I540" s="15">
        <v>342.99081732100001</v>
      </c>
      <c r="J540" s="13">
        <v>392.58013136900001</v>
      </c>
      <c r="K540" s="12" t="s">
        <v>1428</v>
      </c>
      <c r="L540" s="12">
        <v>57.13</v>
      </c>
      <c r="M540" s="12" t="s">
        <v>1429</v>
      </c>
      <c r="N540" s="12" t="s">
        <v>1430</v>
      </c>
      <c r="O540" s="20">
        <v>32</v>
      </c>
      <c r="P540" s="12">
        <v>7.67</v>
      </c>
      <c r="Q540" s="15">
        <f t="shared" ref="Q540:Q568" si="47">I540*2%+P540</f>
        <v>14.529816346420001</v>
      </c>
      <c r="R540" s="15">
        <f t="shared" si="42"/>
        <v>14.529816346420001</v>
      </c>
      <c r="S540" s="15">
        <v>14.529816346420001</v>
      </c>
      <c r="T540" s="3">
        <v>24.99</v>
      </c>
      <c r="U540" s="15">
        <f t="shared" si="43"/>
        <v>11.785889807852001</v>
      </c>
      <c r="V540" s="15">
        <f t="shared" si="44"/>
        <v>10.460183653579998</v>
      </c>
      <c r="W540" s="15">
        <f t="shared" si="45"/>
        <v>13.204110192147997</v>
      </c>
    </row>
    <row r="541" spans="1:23" ht="15">
      <c r="A541" s="19">
        <v>540</v>
      </c>
      <c r="B541" s="19" t="s">
        <v>597</v>
      </c>
      <c r="C541" s="7" t="s">
        <v>1424</v>
      </c>
      <c r="D541" s="5" t="s">
        <v>5</v>
      </c>
      <c r="E541" s="17" t="s">
        <v>1356</v>
      </c>
      <c r="F541" s="17" t="s">
        <v>1357</v>
      </c>
      <c r="G541" s="2" t="s">
        <v>2</v>
      </c>
      <c r="H541" s="2" t="s">
        <v>598</v>
      </c>
      <c r="I541" s="15">
        <v>421.238226258</v>
      </c>
      <c r="J541" s="13">
        <v>489.82435692000001</v>
      </c>
      <c r="K541" s="12" t="s">
        <v>1428</v>
      </c>
      <c r="L541" s="12">
        <v>57.13</v>
      </c>
      <c r="M541" s="12" t="s">
        <v>1429</v>
      </c>
      <c r="N541" s="12" t="s">
        <v>1430</v>
      </c>
      <c r="O541" s="20">
        <v>32</v>
      </c>
      <c r="P541" s="12">
        <v>7.67</v>
      </c>
      <c r="Q541" s="15">
        <f t="shared" si="47"/>
        <v>16.094764525160002</v>
      </c>
      <c r="R541" s="15">
        <f t="shared" si="42"/>
        <v>16.094764525160002</v>
      </c>
      <c r="S541" s="15">
        <v>16.094764525160002</v>
      </c>
      <c r="T541" s="3">
        <v>21.94</v>
      </c>
      <c r="U541" s="15">
        <f t="shared" si="43"/>
        <v>12.724858715096001</v>
      </c>
      <c r="V541" s="15">
        <f t="shared" si="44"/>
        <v>5.8452354748399991</v>
      </c>
      <c r="W541" s="15">
        <f t="shared" si="45"/>
        <v>9.215141284904</v>
      </c>
    </row>
    <row r="542" spans="1:23" ht="15">
      <c r="A542" s="19">
        <v>541</v>
      </c>
      <c r="B542" s="19" t="s">
        <v>599</v>
      </c>
      <c r="C542" s="7" t="s">
        <v>1424</v>
      </c>
      <c r="D542" s="5" t="s">
        <v>5</v>
      </c>
      <c r="E542" s="17" t="s">
        <v>1358</v>
      </c>
      <c r="F542" s="17" t="s">
        <v>1359</v>
      </c>
      <c r="G542" s="2" t="s">
        <v>2</v>
      </c>
      <c r="H542" s="2" t="s">
        <v>598</v>
      </c>
      <c r="I542" s="15">
        <v>451.55708238699998</v>
      </c>
      <c r="J542" s="13">
        <v>504.52682104199999</v>
      </c>
      <c r="K542" s="12" t="s">
        <v>1428</v>
      </c>
      <c r="L542" s="12">
        <v>57.13</v>
      </c>
      <c r="M542" s="12" t="s">
        <v>1429</v>
      </c>
      <c r="N542" s="12" t="s">
        <v>1430</v>
      </c>
      <c r="O542" s="20">
        <v>32</v>
      </c>
      <c r="P542" s="12">
        <v>7.67</v>
      </c>
      <c r="Q542" s="15">
        <f t="shared" si="47"/>
        <v>16.701141647740002</v>
      </c>
      <c r="R542" s="15">
        <f t="shared" si="42"/>
        <v>16.701141647740002</v>
      </c>
      <c r="S542" s="15">
        <v>16.701141647740002</v>
      </c>
      <c r="T542" s="3">
        <v>22.25</v>
      </c>
      <c r="U542" s="15">
        <f t="shared" si="43"/>
        <v>13.088684988644001</v>
      </c>
      <c r="V542" s="15">
        <f t="shared" si="44"/>
        <v>5.5488583522599981</v>
      </c>
      <c r="W542" s="15">
        <f t="shared" si="45"/>
        <v>9.1613150113559989</v>
      </c>
    </row>
    <row r="543" spans="1:23" ht="15">
      <c r="A543" s="19">
        <v>542</v>
      </c>
      <c r="B543" s="19" t="s">
        <v>600</v>
      </c>
      <c r="C543" s="7" t="s">
        <v>1424</v>
      </c>
      <c r="D543" s="5" t="s">
        <v>5</v>
      </c>
      <c r="E543" s="17" t="s">
        <v>1360</v>
      </c>
      <c r="F543" s="17" t="s">
        <v>1361</v>
      </c>
      <c r="G543" s="2" t="s">
        <v>2</v>
      </c>
      <c r="H543" s="2" t="s">
        <v>35</v>
      </c>
      <c r="I543" s="15">
        <v>476.60038445599997</v>
      </c>
      <c r="J543" s="13">
        <v>518.67373210899996</v>
      </c>
      <c r="K543" s="12" t="s">
        <v>1428</v>
      </c>
      <c r="L543" s="12">
        <v>57.13</v>
      </c>
      <c r="M543" s="12" t="s">
        <v>1429</v>
      </c>
      <c r="N543" s="12" t="s">
        <v>1430</v>
      </c>
      <c r="O543" s="20">
        <v>32</v>
      </c>
      <c r="P543" s="12">
        <v>7.67</v>
      </c>
      <c r="Q543" s="15">
        <f t="shared" si="47"/>
        <v>17.202007689120002</v>
      </c>
      <c r="R543" s="15">
        <f t="shared" si="42"/>
        <v>17.202007689120002</v>
      </c>
      <c r="S543" s="15">
        <v>17.202007689120002</v>
      </c>
      <c r="T543" s="3">
        <v>22.25</v>
      </c>
      <c r="U543" s="15">
        <f t="shared" si="43"/>
        <v>13.389204613472</v>
      </c>
      <c r="V543" s="15">
        <f t="shared" si="44"/>
        <v>5.047992310879998</v>
      </c>
      <c r="W543" s="15">
        <f t="shared" si="45"/>
        <v>8.8607953865280003</v>
      </c>
    </row>
    <row r="544" spans="1:23" ht="15">
      <c r="A544" s="19">
        <v>543</v>
      </c>
      <c r="B544" s="19" t="s">
        <v>601</v>
      </c>
      <c r="C544" s="7" t="s">
        <v>1424</v>
      </c>
      <c r="D544" s="5" t="s">
        <v>1</v>
      </c>
      <c r="E544" s="17" t="s">
        <v>1362</v>
      </c>
      <c r="F544" s="17" t="s">
        <v>1363</v>
      </c>
      <c r="G544" s="2" t="s">
        <v>2</v>
      </c>
      <c r="H544" s="2" t="s">
        <v>3</v>
      </c>
      <c r="I544" s="15">
        <v>206.633506982</v>
      </c>
      <c r="J544" s="13">
        <v>267.88310951400001</v>
      </c>
      <c r="K544" s="12" t="s">
        <v>1428</v>
      </c>
      <c r="L544" s="12">
        <v>57.13</v>
      </c>
      <c r="M544" s="12" t="s">
        <v>1429</v>
      </c>
      <c r="N544" s="12" t="s">
        <v>1430</v>
      </c>
      <c r="O544" s="20">
        <v>32</v>
      </c>
      <c r="P544" s="12">
        <v>7.67</v>
      </c>
      <c r="Q544" s="15">
        <f t="shared" si="47"/>
        <v>11.80267013964</v>
      </c>
      <c r="R544" s="15">
        <f t="shared" si="42"/>
        <v>11.80267013964</v>
      </c>
      <c r="S544" s="15">
        <v>11.80267013964</v>
      </c>
      <c r="T544" s="3">
        <v>18.89</v>
      </c>
      <c r="U544" s="15">
        <f t="shared" si="43"/>
        <v>10.149602083784</v>
      </c>
      <c r="V544" s="15">
        <f t="shared" si="44"/>
        <v>7.0873298603600006</v>
      </c>
      <c r="W544" s="15">
        <f t="shared" si="45"/>
        <v>8.7403979162160006</v>
      </c>
    </row>
    <row r="545" spans="1:23" ht="15">
      <c r="A545" s="19">
        <v>544</v>
      </c>
      <c r="B545" s="19" t="s">
        <v>602</v>
      </c>
      <c r="C545" s="7" t="s">
        <v>1424</v>
      </c>
      <c r="D545" s="5" t="s">
        <v>11</v>
      </c>
      <c r="E545" s="17" t="s">
        <v>1364</v>
      </c>
      <c r="F545" s="17" t="s">
        <v>1365</v>
      </c>
      <c r="G545" s="2" t="s">
        <v>2</v>
      </c>
      <c r="H545" s="2" t="s">
        <v>217</v>
      </c>
      <c r="I545" s="15">
        <v>213.412840652</v>
      </c>
      <c r="J545" s="13">
        <v>222.03724881100001</v>
      </c>
      <c r="K545" s="12" t="s">
        <v>1428</v>
      </c>
      <c r="L545" s="12">
        <v>57.13</v>
      </c>
      <c r="M545" s="12" t="s">
        <v>1429</v>
      </c>
      <c r="N545" s="12" t="s">
        <v>1430</v>
      </c>
      <c r="O545" s="20">
        <v>32</v>
      </c>
      <c r="P545" s="12">
        <v>7.67</v>
      </c>
      <c r="Q545" s="15">
        <f t="shared" si="47"/>
        <v>11.938256813039999</v>
      </c>
      <c r="R545" s="15">
        <f t="shared" si="42"/>
        <v>11.938256813039999</v>
      </c>
      <c r="S545" s="15">
        <v>11.938256813039999</v>
      </c>
      <c r="T545" s="3">
        <v>13.1</v>
      </c>
      <c r="U545" s="15">
        <f t="shared" si="43"/>
        <v>10.230954087823999</v>
      </c>
      <c r="V545" s="15">
        <f t="shared" si="44"/>
        <v>1.1617431869600008</v>
      </c>
      <c r="W545" s="15">
        <f t="shared" si="45"/>
        <v>2.8690459121760004</v>
      </c>
    </row>
    <row r="546" spans="1:23" ht="15">
      <c r="A546" s="19">
        <v>545</v>
      </c>
      <c r="B546" s="19" t="s">
        <v>603</v>
      </c>
      <c r="C546" s="7" t="s">
        <v>1424</v>
      </c>
      <c r="D546" s="5" t="s">
        <v>497</v>
      </c>
      <c r="E546" s="17" t="s">
        <v>1366</v>
      </c>
      <c r="F546" s="17" t="s">
        <v>1367</v>
      </c>
      <c r="G546" s="2" t="s">
        <v>2</v>
      </c>
      <c r="H546" s="2" t="s">
        <v>498</v>
      </c>
      <c r="I546" s="15">
        <v>77.117163215000005</v>
      </c>
      <c r="J546" s="13">
        <v>102.074898268</v>
      </c>
      <c r="K546" s="12" t="s">
        <v>1428</v>
      </c>
      <c r="L546" s="12">
        <v>57.13</v>
      </c>
      <c r="M546" s="12" t="s">
        <v>1429</v>
      </c>
      <c r="N546" s="12" t="s">
        <v>1430</v>
      </c>
      <c r="O546" s="20">
        <v>32</v>
      </c>
      <c r="P546" s="12">
        <v>7.67</v>
      </c>
      <c r="Q546" s="15">
        <f t="shared" si="47"/>
        <v>9.2123432642999994</v>
      </c>
      <c r="R546" s="15">
        <f t="shared" si="42"/>
        <v>9.2123432642999994</v>
      </c>
      <c r="S546" s="15">
        <v>9.2123432642999994</v>
      </c>
      <c r="T546" s="3">
        <v>9.44</v>
      </c>
      <c r="U546" s="15">
        <f t="shared" si="43"/>
        <v>8.5954059585800007</v>
      </c>
      <c r="V546" s="15">
        <f t="shared" si="44"/>
        <v>0.22765673570000011</v>
      </c>
      <c r="W546" s="15">
        <f t="shared" si="45"/>
        <v>0.84459404141999883</v>
      </c>
    </row>
    <row r="547" spans="1:23" ht="15">
      <c r="A547" s="19">
        <v>546</v>
      </c>
      <c r="B547" s="19" t="s">
        <v>604</v>
      </c>
      <c r="C547" s="7" t="s">
        <v>1424</v>
      </c>
      <c r="D547" s="5" t="s">
        <v>187</v>
      </c>
      <c r="E547" s="17" t="s">
        <v>1368</v>
      </c>
      <c r="F547" s="17" t="s">
        <v>1369</v>
      </c>
      <c r="G547" s="2" t="s">
        <v>2</v>
      </c>
      <c r="H547" s="2" t="s">
        <v>188</v>
      </c>
      <c r="I547" s="15">
        <v>62.829481586599996</v>
      </c>
      <c r="J547" s="13">
        <v>98.837507524900005</v>
      </c>
      <c r="K547" s="12" t="s">
        <v>1428</v>
      </c>
      <c r="L547" s="12">
        <v>57.13</v>
      </c>
      <c r="M547" s="12" t="s">
        <v>1429</v>
      </c>
      <c r="N547" s="12" t="s">
        <v>1430</v>
      </c>
      <c r="O547" s="20">
        <v>32</v>
      </c>
      <c r="P547" s="12">
        <v>7.67</v>
      </c>
      <c r="Q547" s="15">
        <f t="shared" si="47"/>
        <v>8.9265896317319999</v>
      </c>
      <c r="R547" s="15">
        <f t="shared" si="42"/>
        <v>8.9265896317319999</v>
      </c>
      <c r="S547" s="15">
        <v>8.9265896317319999</v>
      </c>
      <c r="T547" s="3">
        <v>9.14</v>
      </c>
      <c r="U547" s="15">
        <f t="shared" si="43"/>
        <v>8.4239537790392003</v>
      </c>
      <c r="V547" s="15">
        <f t="shared" si="44"/>
        <v>0.21341036826800064</v>
      </c>
      <c r="W547" s="15">
        <f t="shared" si="45"/>
        <v>0.71604622096080028</v>
      </c>
    </row>
    <row r="548" spans="1:23" ht="15">
      <c r="A548" s="19">
        <v>547</v>
      </c>
      <c r="B548" s="19" t="s">
        <v>605</v>
      </c>
      <c r="C548" s="7" t="s">
        <v>1424</v>
      </c>
      <c r="D548" s="5" t="s">
        <v>11</v>
      </c>
      <c r="E548" s="17" t="s">
        <v>1370</v>
      </c>
      <c r="F548" s="17" t="s">
        <v>1371</v>
      </c>
      <c r="G548" s="2" t="s">
        <v>2</v>
      </c>
      <c r="H548" s="2" t="s">
        <v>217</v>
      </c>
      <c r="I548" s="15">
        <v>139.56626521699999</v>
      </c>
      <c r="J548" s="13">
        <v>71.6106470231</v>
      </c>
      <c r="K548" s="12" t="s">
        <v>1428</v>
      </c>
      <c r="L548" s="12">
        <v>57.13</v>
      </c>
      <c r="M548" s="12" t="s">
        <v>1429</v>
      </c>
      <c r="N548" s="12" t="s">
        <v>1430</v>
      </c>
      <c r="O548" s="20">
        <v>32</v>
      </c>
      <c r="P548" s="12">
        <v>7.67</v>
      </c>
      <c r="Q548" s="15">
        <f t="shared" si="47"/>
        <v>10.461325304340001</v>
      </c>
      <c r="R548" s="15">
        <f t="shared" si="42"/>
        <v>10.461325304340001</v>
      </c>
      <c r="S548" s="15">
        <v>10.461325304340001</v>
      </c>
      <c r="T548" s="3">
        <v>8.83</v>
      </c>
      <c r="U548" s="15">
        <f t="shared" si="43"/>
        <v>9.344795182603999</v>
      </c>
      <c r="V548" s="15" t="s">
        <v>1431</v>
      </c>
      <c r="W548" s="15" t="s">
        <v>1431</v>
      </c>
    </row>
    <row r="549" spans="1:23" ht="15">
      <c r="A549" s="19">
        <v>548</v>
      </c>
      <c r="B549" s="19" t="s">
        <v>606</v>
      </c>
      <c r="C549" s="7" t="s">
        <v>1424</v>
      </c>
      <c r="D549" s="5" t="s">
        <v>409</v>
      </c>
      <c r="E549" s="17" t="s">
        <v>1372</v>
      </c>
      <c r="F549" s="17" t="s">
        <v>1373</v>
      </c>
      <c r="G549" s="2" t="s">
        <v>2</v>
      </c>
      <c r="H549" s="2" t="s">
        <v>607</v>
      </c>
      <c r="I549" s="15">
        <v>157.662754312</v>
      </c>
      <c r="J549" s="13">
        <v>157.25747928499999</v>
      </c>
      <c r="K549" s="12" t="s">
        <v>1428</v>
      </c>
      <c r="L549" s="12">
        <v>57.13</v>
      </c>
      <c r="M549" s="12" t="s">
        <v>1429</v>
      </c>
      <c r="N549" s="12" t="s">
        <v>1430</v>
      </c>
      <c r="O549" s="20">
        <v>32</v>
      </c>
      <c r="P549" s="12">
        <v>7.67</v>
      </c>
      <c r="Q549" s="15">
        <f t="shared" si="47"/>
        <v>10.82325508624</v>
      </c>
      <c r="R549" s="15">
        <f t="shared" si="42"/>
        <v>10.82325508624</v>
      </c>
      <c r="S549" s="15">
        <v>10.82325508624</v>
      </c>
      <c r="T549" s="3">
        <v>9.75</v>
      </c>
      <c r="U549" s="15">
        <f t="shared" si="43"/>
        <v>9.5619530517440001</v>
      </c>
      <c r="V549" s="15" t="s">
        <v>1431</v>
      </c>
      <c r="W549" s="15">
        <f t="shared" si="45"/>
        <v>0.18804694825599988</v>
      </c>
    </row>
    <row r="550" spans="1:23" ht="15">
      <c r="A550" s="19">
        <v>549</v>
      </c>
      <c r="B550" s="19" t="s">
        <v>608</v>
      </c>
      <c r="C550" s="7" t="s">
        <v>1424</v>
      </c>
      <c r="D550" s="5" t="s">
        <v>409</v>
      </c>
      <c r="E550" s="17" t="s">
        <v>1374</v>
      </c>
      <c r="F550" s="17" t="s">
        <v>1375</v>
      </c>
      <c r="G550" s="2" t="s">
        <v>2</v>
      </c>
      <c r="H550" s="2" t="s">
        <v>609</v>
      </c>
      <c r="I550" s="15">
        <v>98.119309581300001</v>
      </c>
      <c r="J550" s="13">
        <v>139.11576621399999</v>
      </c>
      <c r="K550" s="12" t="s">
        <v>1428</v>
      </c>
      <c r="L550" s="12">
        <v>57.13</v>
      </c>
      <c r="M550" s="12" t="s">
        <v>1429</v>
      </c>
      <c r="N550" s="12" t="s">
        <v>1430</v>
      </c>
      <c r="O550" s="20">
        <v>32</v>
      </c>
      <c r="P550" s="12">
        <v>7.67</v>
      </c>
      <c r="Q550" s="15">
        <f t="shared" si="47"/>
        <v>9.6323861916260007</v>
      </c>
      <c r="R550" s="15">
        <f t="shared" si="42"/>
        <v>9.6323861916260007</v>
      </c>
      <c r="S550" s="15">
        <v>9.6323861916260007</v>
      </c>
      <c r="T550" s="3">
        <v>12.8</v>
      </c>
      <c r="U550" s="15">
        <f t="shared" si="43"/>
        <v>8.847431714975599</v>
      </c>
      <c r="V550" s="15">
        <f t="shared" si="44"/>
        <v>3.167613808374</v>
      </c>
      <c r="W550" s="15">
        <f t="shared" si="45"/>
        <v>3.9525682850244017</v>
      </c>
    </row>
    <row r="551" spans="1:23" ht="15">
      <c r="A551" s="19">
        <v>550</v>
      </c>
      <c r="B551" s="19" t="s">
        <v>610</v>
      </c>
      <c r="C551" s="7" t="s">
        <v>1424</v>
      </c>
      <c r="D551" s="5" t="s">
        <v>11</v>
      </c>
      <c r="E551" s="17" t="s">
        <v>1376</v>
      </c>
      <c r="F551" s="17" t="s">
        <v>1318</v>
      </c>
      <c r="G551" s="2" t="s">
        <v>2</v>
      </c>
      <c r="H551" s="2" t="s">
        <v>611</v>
      </c>
      <c r="I551" s="15">
        <v>333.01110900800001</v>
      </c>
      <c r="J551" s="13">
        <v>393.78552298099999</v>
      </c>
      <c r="K551" s="12" t="s">
        <v>1428</v>
      </c>
      <c r="L551" s="12">
        <v>57.13</v>
      </c>
      <c r="M551" s="12" t="s">
        <v>1429</v>
      </c>
      <c r="N551" s="12" t="s">
        <v>1430</v>
      </c>
      <c r="O551" s="20">
        <v>32</v>
      </c>
      <c r="P551" s="12">
        <v>7.67</v>
      </c>
      <c r="Q551" s="15">
        <f t="shared" si="47"/>
        <v>14.33022218016</v>
      </c>
      <c r="R551" s="15">
        <f t="shared" si="42"/>
        <v>14.33022218016</v>
      </c>
      <c r="S551" s="15">
        <v>14.33022218016</v>
      </c>
      <c r="T551" s="3">
        <v>15.84</v>
      </c>
      <c r="U551" s="15">
        <f t="shared" si="43"/>
        <v>11.666133308096001</v>
      </c>
      <c r="V551" s="15">
        <f t="shared" si="44"/>
        <v>1.50977781984</v>
      </c>
      <c r="W551" s="15">
        <f t="shared" si="45"/>
        <v>4.1738666919039993</v>
      </c>
    </row>
    <row r="552" spans="1:23" ht="15">
      <c r="A552" s="19">
        <v>551</v>
      </c>
      <c r="B552" s="19" t="s">
        <v>612</v>
      </c>
      <c r="C552" s="7" t="s">
        <v>1424</v>
      </c>
      <c r="D552" s="5" t="s">
        <v>50</v>
      </c>
      <c r="E552" s="17" t="s">
        <v>1377</v>
      </c>
      <c r="F552" s="17" t="s">
        <v>1299</v>
      </c>
      <c r="G552" s="2" t="s">
        <v>2</v>
      </c>
      <c r="H552" s="2" t="s">
        <v>64</v>
      </c>
      <c r="I552" s="15">
        <v>337.32385718699999</v>
      </c>
      <c r="J552" s="13">
        <v>392.63110867500001</v>
      </c>
      <c r="K552" s="12" t="s">
        <v>1428</v>
      </c>
      <c r="L552" s="12">
        <v>57.13</v>
      </c>
      <c r="M552" s="12" t="s">
        <v>1429</v>
      </c>
      <c r="N552" s="12" t="s">
        <v>1430</v>
      </c>
      <c r="O552" s="20">
        <v>32</v>
      </c>
      <c r="P552" s="12">
        <v>7.67</v>
      </c>
      <c r="Q552" s="15">
        <f t="shared" si="47"/>
        <v>14.41647714374</v>
      </c>
      <c r="R552" s="15">
        <f t="shared" si="42"/>
        <v>14.41647714374</v>
      </c>
      <c r="S552" s="15">
        <v>14.41647714374</v>
      </c>
      <c r="T552" s="3">
        <v>20.72</v>
      </c>
      <c r="U552" s="15">
        <f t="shared" si="43"/>
        <v>11.717886286243999</v>
      </c>
      <c r="V552" s="15">
        <f t="shared" si="44"/>
        <v>6.303522856259999</v>
      </c>
      <c r="W552" s="15">
        <f t="shared" si="45"/>
        <v>9.0021137137559997</v>
      </c>
    </row>
    <row r="553" spans="1:23" ht="15">
      <c r="A553" s="19">
        <v>552</v>
      </c>
      <c r="B553" s="19" t="s">
        <v>613</v>
      </c>
      <c r="C553" s="7" t="s">
        <v>1424</v>
      </c>
      <c r="D553" s="5" t="s">
        <v>1</v>
      </c>
      <c r="E553" s="17" t="s">
        <v>1378</v>
      </c>
      <c r="F553" s="17" t="s">
        <v>1379</v>
      </c>
      <c r="G553" s="2" t="s">
        <v>2</v>
      </c>
      <c r="H553" s="2" t="s">
        <v>3</v>
      </c>
      <c r="I553" s="15">
        <v>476.95810739400002</v>
      </c>
      <c r="J553" s="13">
        <v>553.570509442</v>
      </c>
      <c r="K553" s="12" t="s">
        <v>1428</v>
      </c>
      <c r="L553" s="12">
        <v>57.13</v>
      </c>
      <c r="M553" s="12" t="s">
        <v>1429</v>
      </c>
      <c r="N553" s="12" t="s">
        <v>1430</v>
      </c>
      <c r="O553" s="20">
        <v>32</v>
      </c>
      <c r="P553" s="12">
        <v>7.67</v>
      </c>
      <c r="Q553" s="15">
        <f t="shared" si="47"/>
        <v>17.209162147880001</v>
      </c>
      <c r="R553" s="15">
        <f t="shared" si="42"/>
        <v>17.209162147880001</v>
      </c>
      <c r="S553" s="15">
        <v>17.209162147880001</v>
      </c>
      <c r="T553" s="3">
        <v>21.33</v>
      </c>
      <c r="U553" s="15">
        <f t="shared" si="43"/>
        <v>13.393497288728</v>
      </c>
      <c r="V553" s="15">
        <f t="shared" si="44"/>
        <v>4.1208378521199975</v>
      </c>
      <c r="W553" s="15">
        <f t="shared" si="45"/>
        <v>7.9365027112719986</v>
      </c>
    </row>
    <row r="554" spans="1:23" ht="15">
      <c r="A554" s="19">
        <v>553</v>
      </c>
      <c r="B554" s="19" t="s">
        <v>614</v>
      </c>
      <c r="C554" s="7" t="s">
        <v>1424</v>
      </c>
      <c r="D554" s="5" t="s">
        <v>1</v>
      </c>
      <c r="E554" s="17" t="s">
        <v>1380</v>
      </c>
      <c r="F554" s="17" t="s">
        <v>1381</v>
      </c>
      <c r="G554" s="2" t="s">
        <v>2</v>
      </c>
      <c r="H554" s="2" t="s">
        <v>3</v>
      </c>
      <c r="I554" s="15">
        <v>452.12534187300002</v>
      </c>
      <c r="J554" s="13">
        <v>523.51049527700002</v>
      </c>
      <c r="K554" s="12" t="s">
        <v>1428</v>
      </c>
      <c r="L554" s="12">
        <v>57.13</v>
      </c>
      <c r="M554" s="12" t="s">
        <v>1429</v>
      </c>
      <c r="N554" s="12" t="s">
        <v>1430</v>
      </c>
      <c r="O554" s="20">
        <v>32</v>
      </c>
      <c r="P554" s="12">
        <v>7.67</v>
      </c>
      <c r="Q554" s="15">
        <f t="shared" si="47"/>
        <v>16.712506837460001</v>
      </c>
      <c r="R554" s="15">
        <f t="shared" si="42"/>
        <v>16.712506837460001</v>
      </c>
      <c r="S554" s="15">
        <v>16.712506837460001</v>
      </c>
      <c r="T554" s="3">
        <v>20.420000000000002</v>
      </c>
      <c r="U554" s="15">
        <f t="shared" si="43"/>
        <v>13.095504102475999</v>
      </c>
      <c r="V554" s="15">
        <f t="shared" si="44"/>
        <v>3.7074931625400005</v>
      </c>
      <c r="W554" s="15">
        <f t="shared" si="45"/>
        <v>7.3244958975240024</v>
      </c>
    </row>
    <row r="555" spans="1:23" ht="15">
      <c r="A555" s="19">
        <v>554</v>
      </c>
      <c r="B555" s="19" t="s">
        <v>615</v>
      </c>
      <c r="C555" s="7" t="s">
        <v>1424</v>
      </c>
      <c r="D555" s="5" t="s">
        <v>1</v>
      </c>
      <c r="E555" s="17" t="s">
        <v>1382</v>
      </c>
      <c r="F555" s="17" t="s">
        <v>1383</v>
      </c>
      <c r="G555" s="2" t="s">
        <v>2</v>
      </c>
      <c r="H555" s="2" t="s">
        <v>3</v>
      </c>
      <c r="I555" s="15">
        <v>472.05479940800001</v>
      </c>
      <c r="J555" s="13">
        <v>539.27238411899998</v>
      </c>
      <c r="K555" s="12" t="s">
        <v>1428</v>
      </c>
      <c r="L555" s="12">
        <v>57.13</v>
      </c>
      <c r="M555" s="12" t="s">
        <v>1429</v>
      </c>
      <c r="N555" s="12" t="s">
        <v>1430</v>
      </c>
      <c r="O555" s="20">
        <v>32</v>
      </c>
      <c r="P555" s="12">
        <v>7.67</v>
      </c>
      <c r="Q555" s="15">
        <f t="shared" si="47"/>
        <v>17.111095988160002</v>
      </c>
      <c r="R555" s="15">
        <f t="shared" si="42"/>
        <v>17.111095988160002</v>
      </c>
      <c r="S555" s="15">
        <v>17.111095988160002</v>
      </c>
      <c r="T555" s="3">
        <v>20.11</v>
      </c>
      <c r="U555" s="15">
        <f t="shared" si="43"/>
        <v>13.334657592896001</v>
      </c>
      <c r="V555" s="15">
        <f t="shared" si="44"/>
        <v>2.998904011839997</v>
      </c>
      <c r="W555" s="15">
        <f t="shared" si="45"/>
        <v>6.7753424071039987</v>
      </c>
    </row>
    <row r="556" spans="1:23" ht="15">
      <c r="A556" s="19">
        <v>555</v>
      </c>
      <c r="B556" s="19" t="s">
        <v>616</v>
      </c>
      <c r="C556" s="7" t="s">
        <v>1424</v>
      </c>
      <c r="D556" s="5" t="s">
        <v>1</v>
      </c>
      <c r="E556" s="17" t="s">
        <v>1384</v>
      </c>
      <c r="F556" s="17" t="s">
        <v>1383</v>
      </c>
      <c r="G556" s="2" t="s">
        <v>2</v>
      </c>
      <c r="H556" s="2" t="s">
        <v>3</v>
      </c>
      <c r="I556" s="15">
        <v>411.38666165000001</v>
      </c>
      <c r="J556" s="13">
        <v>453.56835522099999</v>
      </c>
      <c r="K556" s="12" t="s">
        <v>1428</v>
      </c>
      <c r="L556" s="12">
        <v>57.13</v>
      </c>
      <c r="M556" s="12" t="s">
        <v>1429</v>
      </c>
      <c r="N556" s="12" t="s">
        <v>1430</v>
      </c>
      <c r="O556" s="20">
        <v>32</v>
      </c>
      <c r="P556" s="12">
        <v>7.67</v>
      </c>
      <c r="Q556" s="15">
        <f t="shared" si="47"/>
        <v>15.897733233</v>
      </c>
      <c r="R556" s="15">
        <f t="shared" si="42"/>
        <v>15.897733233</v>
      </c>
      <c r="S556" s="15">
        <v>15.897733233</v>
      </c>
      <c r="T556" s="3">
        <v>17.670000000000002</v>
      </c>
      <c r="U556" s="15">
        <f t="shared" si="43"/>
        <v>12.606639939800001</v>
      </c>
      <c r="V556" s="15">
        <f t="shared" si="44"/>
        <v>1.7722667670000014</v>
      </c>
      <c r="W556" s="15">
        <f t="shared" si="45"/>
        <v>5.0633600602000008</v>
      </c>
    </row>
    <row r="557" spans="1:23" ht="15">
      <c r="A557" s="19">
        <v>556</v>
      </c>
      <c r="B557" s="19" t="s">
        <v>617</v>
      </c>
      <c r="C557" s="7" t="s">
        <v>1424</v>
      </c>
      <c r="D557" s="5" t="s">
        <v>1</v>
      </c>
      <c r="E557" s="17" t="s">
        <v>1384</v>
      </c>
      <c r="F557" s="17" t="s">
        <v>1385</v>
      </c>
      <c r="G557" s="2" t="s">
        <v>2</v>
      </c>
      <c r="H557" s="2" t="s">
        <v>3</v>
      </c>
      <c r="I557" s="15">
        <v>460.14608192899999</v>
      </c>
      <c r="J557" s="13">
        <v>508.88496533</v>
      </c>
      <c r="K557" s="12" t="s">
        <v>1428</v>
      </c>
      <c r="L557" s="12">
        <v>57.13</v>
      </c>
      <c r="M557" s="12" t="s">
        <v>1429</v>
      </c>
      <c r="N557" s="12" t="s">
        <v>1430</v>
      </c>
      <c r="O557" s="20">
        <v>32</v>
      </c>
      <c r="P557" s="12">
        <v>7.67</v>
      </c>
      <c r="Q557" s="15">
        <f t="shared" si="47"/>
        <v>16.872921638579999</v>
      </c>
      <c r="R557" s="15">
        <f t="shared" si="42"/>
        <v>16.872921638579999</v>
      </c>
      <c r="S557" s="15">
        <v>16.872921638579999</v>
      </c>
      <c r="T557" s="3">
        <v>21.33</v>
      </c>
      <c r="U557" s="15">
        <f t="shared" si="43"/>
        <v>13.191752983148</v>
      </c>
      <c r="V557" s="15">
        <f t="shared" si="44"/>
        <v>4.4570783614199989</v>
      </c>
      <c r="W557" s="15">
        <f t="shared" si="45"/>
        <v>8.1382470168519987</v>
      </c>
    </row>
    <row r="558" spans="1:23" ht="15">
      <c r="A558" s="19">
        <v>557</v>
      </c>
      <c r="B558" s="19" t="s">
        <v>618</v>
      </c>
      <c r="C558" s="7" t="s">
        <v>1424</v>
      </c>
      <c r="D558" s="5" t="s">
        <v>1</v>
      </c>
      <c r="E558" s="17" t="s">
        <v>1377</v>
      </c>
      <c r="F558" s="17" t="s">
        <v>1386</v>
      </c>
      <c r="G558" s="2" t="s">
        <v>2</v>
      </c>
      <c r="H558" s="2" t="s">
        <v>3</v>
      </c>
      <c r="I558" s="15">
        <v>444.05516886100003</v>
      </c>
      <c r="J558" s="13">
        <v>494.54861095799998</v>
      </c>
      <c r="K558" s="12" t="s">
        <v>1428</v>
      </c>
      <c r="L558" s="12">
        <v>57.13</v>
      </c>
      <c r="M558" s="12" t="s">
        <v>1429</v>
      </c>
      <c r="N558" s="12" t="s">
        <v>1430</v>
      </c>
      <c r="O558" s="20">
        <v>32</v>
      </c>
      <c r="P558" s="12">
        <v>7.67</v>
      </c>
      <c r="Q558" s="15">
        <f t="shared" si="47"/>
        <v>16.551103377220002</v>
      </c>
      <c r="R558" s="15">
        <f t="shared" si="42"/>
        <v>16.551103377220002</v>
      </c>
      <c r="S558" s="15">
        <v>16.551103377220002</v>
      </c>
      <c r="T558" s="3">
        <v>20.11</v>
      </c>
      <c r="U558" s="15">
        <f t="shared" si="43"/>
        <v>12.998662026331999</v>
      </c>
      <c r="V558" s="15">
        <f t="shared" si="44"/>
        <v>3.5588966227799972</v>
      </c>
      <c r="W558" s="15">
        <f t="shared" si="45"/>
        <v>7.1113379736680002</v>
      </c>
    </row>
    <row r="559" spans="1:23" ht="15">
      <c r="A559" s="19">
        <v>558</v>
      </c>
      <c r="B559" s="19" t="s">
        <v>619</v>
      </c>
      <c r="C559" s="7" t="s">
        <v>1424</v>
      </c>
      <c r="D559" s="5" t="s">
        <v>11</v>
      </c>
      <c r="E559" s="17" t="s">
        <v>1332</v>
      </c>
      <c r="F559" s="17" t="s">
        <v>1387</v>
      </c>
      <c r="G559" s="2" t="s">
        <v>2</v>
      </c>
      <c r="H559" s="2" t="s">
        <v>12</v>
      </c>
      <c r="I559" s="15">
        <v>353.98351272399998</v>
      </c>
      <c r="J559" s="13">
        <v>414.45790343099998</v>
      </c>
      <c r="K559" s="12" t="s">
        <v>1428</v>
      </c>
      <c r="L559" s="12">
        <v>57.13</v>
      </c>
      <c r="M559" s="12" t="s">
        <v>1429</v>
      </c>
      <c r="N559" s="12" t="s">
        <v>1430</v>
      </c>
      <c r="O559" s="20">
        <v>32</v>
      </c>
      <c r="P559" s="12">
        <v>7.67</v>
      </c>
      <c r="Q559" s="15">
        <f t="shared" si="47"/>
        <v>14.74967025448</v>
      </c>
      <c r="R559" s="15">
        <f t="shared" si="42"/>
        <v>14.74967025448</v>
      </c>
      <c r="S559" s="15">
        <v>14.74967025448</v>
      </c>
      <c r="T559" s="3">
        <v>18.59</v>
      </c>
      <c r="U559" s="15">
        <f t="shared" si="43"/>
        <v>11.917802152688001</v>
      </c>
      <c r="V559" s="15">
        <f t="shared" si="44"/>
        <v>3.8403297455200001</v>
      </c>
      <c r="W559" s="15">
        <f t="shared" si="45"/>
        <v>6.6721978473119989</v>
      </c>
    </row>
    <row r="560" spans="1:23" ht="15">
      <c r="A560" s="19">
        <v>559</v>
      </c>
      <c r="B560" s="19" t="s">
        <v>620</v>
      </c>
      <c r="C560" s="7" t="s">
        <v>1424</v>
      </c>
      <c r="D560" s="5" t="s">
        <v>1</v>
      </c>
      <c r="E560" s="17" t="s">
        <v>1380</v>
      </c>
      <c r="F560" s="17" t="s">
        <v>1388</v>
      </c>
      <c r="G560" s="2" t="s">
        <v>2</v>
      </c>
      <c r="H560" s="2" t="s">
        <v>3</v>
      </c>
      <c r="I560" s="15">
        <v>756.87233322999998</v>
      </c>
      <c r="J560" s="13">
        <v>835.83327690500005</v>
      </c>
      <c r="K560" s="12" t="s">
        <v>1428</v>
      </c>
      <c r="L560" s="12">
        <v>57.13</v>
      </c>
      <c r="M560" s="12" t="s">
        <v>1429</v>
      </c>
      <c r="N560" s="12" t="s">
        <v>1430</v>
      </c>
      <c r="O560" s="20">
        <v>32</v>
      </c>
      <c r="P560" s="12">
        <v>7.67</v>
      </c>
      <c r="Q560" s="15">
        <f t="shared" si="47"/>
        <v>22.8074466646</v>
      </c>
      <c r="R560" s="15">
        <f t="shared" si="42"/>
        <v>22.8074466646</v>
      </c>
      <c r="S560" s="15">
        <v>22.8074466646</v>
      </c>
      <c r="T560" s="3">
        <v>26.21</v>
      </c>
      <c r="U560" s="15">
        <f t="shared" si="43"/>
        <v>16.75246799876</v>
      </c>
      <c r="V560" s="15">
        <f t="shared" si="44"/>
        <v>3.4025533354000004</v>
      </c>
      <c r="W560" s="15">
        <f t="shared" si="45"/>
        <v>9.4575320012400006</v>
      </c>
    </row>
    <row r="561" spans="1:23" ht="15">
      <c r="A561" s="19">
        <v>560</v>
      </c>
      <c r="B561" s="19" t="s">
        <v>621</v>
      </c>
      <c r="C561" s="7" t="s">
        <v>1424</v>
      </c>
      <c r="D561" s="5" t="s">
        <v>1</v>
      </c>
      <c r="E561" s="17" t="s">
        <v>1389</v>
      </c>
      <c r="F561" s="17" t="s">
        <v>1390</v>
      </c>
      <c r="G561" s="2" t="s">
        <v>2</v>
      </c>
      <c r="H561" s="2" t="s">
        <v>3</v>
      </c>
      <c r="I561" s="15">
        <v>3827.2534095000001</v>
      </c>
      <c r="J561" s="13">
        <v>3895.2712815499999</v>
      </c>
      <c r="K561" s="12" t="s">
        <v>1428</v>
      </c>
      <c r="L561" s="12">
        <v>57.13</v>
      </c>
      <c r="M561" s="12" t="s">
        <v>1429</v>
      </c>
      <c r="N561" s="12" t="s">
        <v>1430</v>
      </c>
      <c r="O561" s="20">
        <v>32</v>
      </c>
      <c r="P561" s="12">
        <v>7.67</v>
      </c>
      <c r="Q561" s="15">
        <f>60+827.253*2.5%+P561</f>
        <v>88.351325000000003</v>
      </c>
      <c r="R561" s="15">
        <f t="shared" si="42"/>
        <v>84.215068190000011</v>
      </c>
      <c r="S561" s="12">
        <v>57.13</v>
      </c>
      <c r="T561" s="3">
        <v>59.13</v>
      </c>
      <c r="U561" s="15">
        <f t="shared" si="43"/>
        <v>53.597040914000004</v>
      </c>
      <c r="V561" s="15">
        <f t="shared" si="44"/>
        <v>2</v>
      </c>
      <c r="W561" s="15">
        <f t="shared" si="45"/>
        <v>5.5329590859999982</v>
      </c>
    </row>
    <row r="562" spans="1:23" ht="15">
      <c r="A562" s="19">
        <v>561</v>
      </c>
      <c r="B562" s="19" t="s">
        <v>622</v>
      </c>
      <c r="C562" s="7" t="s">
        <v>1424</v>
      </c>
      <c r="D562" s="5" t="s">
        <v>187</v>
      </c>
      <c r="E562" s="17" t="s">
        <v>1391</v>
      </c>
      <c r="F562" s="17" t="s">
        <v>1392</v>
      </c>
      <c r="G562" s="2" t="s">
        <v>2</v>
      </c>
      <c r="H562" s="2" t="s">
        <v>562</v>
      </c>
      <c r="I562" s="15">
        <v>788.08173929600002</v>
      </c>
      <c r="J562" s="13">
        <v>866.84777612300002</v>
      </c>
      <c r="K562" s="12" t="s">
        <v>1428</v>
      </c>
      <c r="L562" s="12">
        <v>57.13</v>
      </c>
      <c r="M562" s="12" t="s">
        <v>1429</v>
      </c>
      <c r="N562" s="12" t="s">
        <v>1430</v>
      </c>
      <c r="O562" s="20">
        <v>32</v>
      </c>
      <c r="P562" s="12">
        <v>7.67</v>
      </c>
      <c r="Q562" s="15">
        <f t="shared" si="47"/>
        <v>23.43163478592</v>
      </c>
      <c r="R562" s="15">
        <f t="shared" si="42"/>
        <v>23.43163478592</v>
      </c>
      <c r="S562" s="15">
        <v>23.43163478592</v>
      </c>
      <c r="T562" s="3">
        <v>25.9</v>
      </c>
      <c r="U562" s="15">
        <f t="shared" si="43"/>
        <v>17.126980871552</v>
      </c>
      <c r="V562" s="15">
        <f t="shared" si="44"/>
        <v>2.4683652140799985</v>
      </c>
      <c r="W562" s="15">
        <f t="shared" si="45"/>
        <v>8.7730191284479986</v>
      </c>
    </row>
    <row r="563" spans="1:23" ht="15">
      <c r="A563" s="19">
        <v>562</v>
      </c>
      <c r="B563" s="19" t="s">
        <v>623</v>
      </c>
      <c r="C563" s="7" t="s">
        <v>1424</v>
      </c>
      <c r="D563" s="5" t="s">
        <v>50</v>
      </c>
      <c r="E563" s="17" t="s">
        <v>1393</v>
      </c>
      <c r="F563" s="17" t="s">
        <v>883</v>
      </c>
      <c r="G563" s="2" t="s">
        <v>2</v>
      </c>
      <c r="H563" s="2" t="s">
        <v>64</v>
      </c>
      <c r="I563" s="15">
        <v>645.54582952099997</v>
      </c>
      <c r="J563" s="13">
        <v>697.88013176599998</v>
      </c>
      <c r="K563" s="12" t="s">
        <v>1428</v>
      </c>
      <c r="L563" s="12">
        <v>57.13</v>
      </c>
      <c r="M563" s="12" t="s">
        <v>1429</v>
      </c>
      <c r="N563" s="12" t="s">
        <v>1430</v>
      </c>
      <c r="O563" s="20">
        <v>32</v>
      </c>
      <c r="P563" s="12">
        <v>7.67</v>
      </c>
      <c r="Q563" s="15">
        <f t="shared" si="47"/>
        <v>20.580916590419999</v>
      </c>
      <c r="R563" s="15">
        <f t="shared" si="42"/>
        <v>20.580916590419999</v>
      </c>
      <c r="S563" s="15">
        <v>20.580916590419999</v>
      </c>
      <c r="T563" s="3">
        <v>25.9</v>
      </c>
      <c r="U563" s="15">
        <f t="shared" si="43"/>
        <v>15.416549954252</v>
      </c>
      <c r="V563" s="15">
        <f t="shared" si="44"/>
        <v>5.3190834095799993</v>
      </c>
      <c r="W563" s="15">
        <f t="shared" si="45"/>
        <v>10.483450045747999</v>
      </c>
    </row>
    <row r="564" spans="1:23" ht="15">
      <c r="A564" s="19">
        <v>563</v>
      </c>
      <c r="B564" s="19" t="s">
        <v>624</v>
      </c>
      <c r="C564" s="7" t="s">
        <v>1424</v>
      </c>
      <c r="D564" s="5" t="s">
        <v>5</v>
      </c>
      <c r="E564" s="17" t="s">
        <v>1394</v>
      </c>
      <c r="F564" s="17" t="s">
        <v>1395</v>
      </c>
      <c r="G564" s="2" t="s">
        <v>2</v>
      </c>
      <c r="H564" s="2" t="s">
        <v>3</v>
      </c>
      <c r="I564" s="15">
        <v>266.59963994999998</v>
      </c>
      <c r="J564" s="13">
        <v>342.70337801599999</v>
      </c>
      <c r="K564" s="12" t="s">
        <v>1428</v>
      </c>
      <c r="L564" s="12">
        <v>57.13</v>
      </c>
      <c r="M564" s="12" t="s">
        <v>1429</v>
      </c>
      <c r="N564" s="12" t="s">
        <v>1430</v>
      </c>
      <c r="O564" s="20">
        <v>32</v>
      </c>
      <c r="P564" s="12">
        <v>7.67</v>
      </c>
      <c r="Q564" s="15">
        <f t="shared" si="47"/>
        <v>13.001992799</v>
      </c>
      <c r="R564" s="15">
        <f t="shared" si="42"/>
        <v>13.001992799</v>
      </c>
      <c r="S564" s="15">
        <v>13.001992799</v>
      </c>
      <c r="T564" s="3">
        <v>17.059999999999999</v>
      </c>
      <c r="U564" s="15">
        <f t="shared" si="43"/>
        <v>10.869195679400001</v>
      </c>
      <c r="V564" s="15">
        <f t="shared" si="44"/>
        <v>4.0580072009999988</v>
      </c>
      <c r="W564" s="15">
        <f t="shared" si="45"/>
        <v>6.1908043205999981</v>
      </c>
    </row>
    <row r="565" spans="1:23" ht="15">
      <c r="A565" s="19">
        <v>564</v>
      </c>
      <c r="B565" s="19" t="s">
        <v>625</v>
      </c>
      <c r="C565" s="7" t="s">
        <v>1424</v>
      </c>
      <c r="D565" s="5" t="s">
        <v>5</v>
      </c>
      <c r="E565" s="17" t="s">
        <v>1319</v>
      </c>
      <c r="F565" s="17" t="s">
        <v>1295</v>
      </c>
      <c r="G565" s="2" t="s">
        <v>2</v>
      </c>
      <c r="H565" s="2" t="s">
        <v>35</v>
      </c>
      <c r="I565" s="15">
        <v>333.81198502900003</v>
      </c>
      <c r="J565" s="13">
        <v>384.68847425500002</v>
      </c>
      <c r="K565" s="12" t="s">
        <v>1428</v>
      </c>
      <c r="L565" s="12">
        <v>57.13</v>
      </c>
      <c r="M565" s="12" t="s">
        <v>1429</v>
      </c>
      <c r="N565" s="12" t="s">
        <v>1430</v>
      </c>
      <c r="O565" s="20">
        <v>32</v>
      </c>
      <c r="P565" s="12">
        <v>7.67</v>
      </c>
      <c r="Q565" s="15">
        <f t="shared" si="47"/>
        <v>14.34623970058</v>
      </c>
      <c r="R565" s="15">
        <f t="shared" si="42"/>
        <v>14.34623970058</v>
      </c>
      <c r="S565" s="15">
        <v>14.34623970058</v>
      </c>
      <c r="T565" s="3">
        <v>21.33</v>
      </c>
      <c r="U565" s="15">
        <f t="shared" si="43"/>
        <v>11.675743820348</v>
      </c>
      <c r="V565" s="15">
        <f t="shared" si="44"/>
        <v>6.9837602994199983</v>
      </c>
      <c r="W565" s="15">
        <f t="shared" si="45"/>
        <v>9.6542561796519983</v>
      </c>
    </row>
    <row r="566" spans="1:23" ht="15">
      <c r="A566" s="19">
        <v>565</v>
      </c>
      <c r="B566" s="19" t="s">
        <v>626</v>
      </c>
      <c r="C566" s="7" t="s">
        <v>1424</v>
      </c>
      <c r="D566" s="5" t="s">
        <v>5</v>
      </c>
      <c r="E566" s="17" t="s">
        <v>1396</v>
      </c>
      <c r="F566" s="17" t="s">
        <v>1397</v>
      </c>
      <c r="G566" s="2" t="s">
        <v>2</v>
      </c>
      <c r="H566" s="2" t="s">
        <v>197</v>
      </c>
      <c r="I566" s="15">
        <v>464.01949371400002</v>
      </c>
      <c r="J566" s="13">
        <v>524.72973671</v>
      </c>
      <c r="K566" s="12" t="s">
        <v>1428</v>
      </c>
      <c r="L566" s="12">
        <v>57.13</v>
      </c>
      <c r="M566" s="12" t="s">
        <v>1429</v>
      </c>
      <c r="N566" s="12" t="s">
        <v>1430</v>
      </c>
      <c r="O566" s="20">
        <v>32</v>
      </c>
      <c r="P566" s="12">
        <v>7.67</v>
      </c>
      <c r="Q566" s="15">
        <f t="shared" si="47"/>
        <v>16.950389874279999</v>
      </c>
      <c r="R566" s="15">
        <f t="shared" si="42"/>
        <v>16.950389874279999</v>
      </c>
      <c r="S566" s="15">
        <v>16.950389874279999</v>
      </c>
      <c r="T566" s="3">
        <v>21.33</v>
      </c>
      <c r="U566" s="15">
        <f t="shared" si="43"/>
        <v>13.238233924568</v>
      </c>
      <c r="V566" s="15">
        <f t="shared" si="44"/>
        <v>4.3796101257199993</v>
      </c>
      <c r="W566" s="15">
        <f t="shared" si="45"/>
        <v>8.0917660754319982</v>
      </c>
    </row>
    <row r="567" spans="1:23" ht="15">
      <c r="A567" s="19">
        <v>566</v>
      </c>
      <c r="B567" s="19" t="s">
        <v>627</v>
      </c>
      <c r="C567" s="7" t="s">
        <v>1424</v>
      </c>
      <c r="D567" s="5" t="s">
        <v>5</v>
      </c>
      <c r="E567" s="17" t="s">
        <v>1398</v>
      </c>
      <c r="F567" s="17" t="s">
        <v>1399</v>
      </c>
      <c r="G567" s="2" t="s">
        <v>2</v>
      </c>
      <c r="H567" s="2" t="s">
        <v>3</v>
      </c>
      <c r="I567" s="15">
        <v>338.50396090499999</v>
      </c>
      <c r="J567" s="13">
        <v>370.43925505499999</v>
      </c>
      <c r="K567" s="12" t="s">
        <v>1428</v>
      </c>
      <c r="L567" s="12">
        <v>57.13</v>
      </c>
      <c r="M567" s="12" t="s">
        <v>1429</v>
      </c>
      <c r="N567" s="12" t="s">
        <v>1430</v>
      </c>
      <c r="O567" s="20">
        <v>32</v>
      </c>
      <c r="P567" s="12">
        <v>7.67</v>
      </c>
      <c r="Q567" s="15">
        <f t="shared" si="47"/>
        <v>14.440079218099999</v>
      </c>
      <c r="R567" s="15">
        <f t="shared" si="42"/>
        <v>14.440079218099999</v>
      </c>
      <c r="S567" s="15">
        <v>14.440079218099999</v>
      </c>
      <c r="T567" s="3">
        <v>15.84</v>
      </c>
      <c r="U567" s="15">
        <f t="shared" si="43"/>
        <v>11.732047530860001</v>
      </c>
      <c r="V567" s="15">
        <f t="shared" si="44"/>
        <v>1.3999207819000006</v>
      </c>
      <c r="W567" s="15">
        <f t="shared" si="45"/>
        <v>4.1079524691399989</v>
      </c>
    </row>
    <row r="568" spans="1:23" ht="15">
      <c r="A568" s="19">
        <v>567</v>
      </c>
      <c r="B568" s="19" t="s">
        <v>628</v>
      </c>
      <c r="C568" s="7" t="s">
        <v>1424</v>
      </c>
      <c r="D568" s="5" t="s">
        <v>5</v>
      </c>
      <c r="E568" s="17" t="s">
        <v>1400</v>
      </c>
      <c r="F568" s="17" t="s">
        <v>1401</v>
      </c>
      <c r="G568" s="2" t="s">
        <v>2</v>
      </c>
      <c r="H568" s="2" t="s">
        <v>3</v>
      </c>
      <c r="I568" s="15">
        <v>332.39223155299999</v>
      </c>
      <c r="J568" s="13">
        <v>370.72774424599999</v>
      </c>
      <c r="K568" s="12" t="s">
        <v>1428</v>
      </c>
      <c r="L568" s="12">
        <v>57.13</v>
      </c>
      <c r="M568" s="12" t="s">
        <v>1429</v>
      </c>
      <c r="N568" s="12" t="s">
        <v>1430</v>
      </c>
      <c r="O568" s="20">
        <v>32</v>
      </c>
      <c r="P568" s="12">
        <v>7.67</v>
      </c>
      <c r="Q568" s="15">
        <f t="shared" si="47"/>
        <v>14.31784463106</v>
      </c>
      <c r="R568" s="15">
        <f t="shared" si="42"/>
        <v>14.31784463106</v>
      </c>
      <c r="S568" s="15">
        <v>14.31784463106</v>
      </c>
      <c r="T568" s="3">
        <v>16.149999999999999</v>
      </c>
      <c r="U568" s="15">
        <f t="shared" si="43"/>
        <v>11.658706778635999</v>
      </c>
      <c r="V568" s="15">
        <f t="shared" si="44"/>
        <v>1.8321553689399988</v>
      </c>
      <c r="W568" s="15">
        <f t="shared" si="45"/>
        <v>4.4912932213639998</v>
      </c>
    </row>
    <row r="569" spans="1:23" ht="15">
      <c r="A569" s="19">
        <v>568</v>
      </c>
      <c r="B569" s="19" t="s">
        <v>629</v>
      </c>
      <c r="C569" s="7" t="s">
        <v>1424</v>
      </c>
      <c r="D569" s="5" t="s">
        <v>1</v>
      </c>
      <c r="E569" s="17" t="s">
        <v>1402</v>
      </c>
      <c r="F569" s="17" t="s">
        <v>1403</v>
      </c>
      <c r="G569" s="2" t="s">
        <v>2</v>
      </c>
      <c r="H569" s="2" t="s">
        <v>3</v>
      </c>
      <c r="I569" s="15">
        <v>3695.36271975</v>
      </c>
      <c r="J569" s="13">
        <v>3766.9231401400002</v>
      </c>
      <c r="K569" s="12" t="s">
        <v>1428</v>
      </c>
      <c r="L569" s="12">
        <v>57.13</v>
      </c>
      <c r="M569" s="12" t="s">
        <v>1429</v>
      </c>
      <c r="N569" s="12" t="s">
        <v>1430</v>
      </c>
      <c r="O569" s="20">
        <v>32</v>
      </c>
      <c r="P569" s="12">
        <v>7.67</v>
      </c>
      <c r="Q569" s="15">
        <f>60+695.363*2.5%+P569</f>
        <v>85.054074999999997</v>
      </c>
      <c r="R569" s="15">
        <f t="shared" si="42"/>
        <v>81.577254394999997</v>
      </c>
      <c r="S569" s="12">
        <v>57.13</v>
      </c>
      <c r="T569" s="3">
        <v>68.27</v>
      </c>
      <c r="U569" s="15">
        <f t="shared" si="43"/>
        <v>52.014352637000002</v>
      </c>
      <c r="V569" s="15">
        <f t="shared" si="44"/>
        <v>11.139999999999993</v>
      </c>
      <c r="W569" s="15">
        <f t="shared" si="45"/>
        <v>16.255647362999994</v>
      </c>
    </row>
    <row r="570" spans="1:23" ht="15">
      <c r="A570" s="19">
        <v>569</v>
      </c>
      <c r="B570" s="19" t="s">
        <v>630</v>
      </c>
      <c r="C570" s="7" t="s">
        <v>1424</v>
      </c>
      <c r="D570" s="5" t="s">
        <v>1</v>
      </c>
      <c r="E570" s="17" t="s">
        <v>1313</v>
      </c>
      <c r="F570" s="17" t="s">
        <v>1404</v>
      </c>
      <c r="G570" s="2" t="s">
        <v>2</v>
      </c>
      <c r="H570" s="2" t="s">
        <v>3</v>
      </c>
      <c r="I570" s="15">
        <v>3825.8539453100002</v>
      </c>
      <c r="J570" s="13">
        <v>3885.3734718400001</v>
      </c>
      <c r="K570" s="12" t="s">
        <v>1428</v>
      </c>
      <c r="L570" s="12">
        <v>57.13</v>
      </c>
      <c r="M570" s="12" t="s">
        <v>1429</v>
      </c>
      <c r="N570" s="12" t="s">
        <v>1430</v>
      </c>
      <c r="O570" s="20">
        <v>32</v>
      </c>
      <c r="P570" s="12">
        <v>7.67</v>
      </c>
      <c r="Q570" s="15">
        <f>60+825.854*2.5%+P570</f>
        <v>88.31635</v>
      </c>
      <c r="R570" s="15">
        <f t="shared" si="42"/>
        <v>84.187078906200014</v>
      </c>
      <c r="S570" s="12">
        <v>57.13</v>
      </c>
      <c r="T570" s="3">
        <v>61.26</v>
      </c>
      <c r="U570" s="15">
        <f t="shared" si="43"/>
        <v>53.580247343720004</v>
      </c>
      <c r="V570" s="15">
        <f t="shared" si="44"/>
        <v>4.1299999999999955</v>
      </c>
      <c r="W570" s="15">
        <f t="shared" si="45"/>
        <v>7.6797526562799945</v>
      </c>
    </row>
    <row r="571" spans="1:23" ht="15">
      <c r="A571" s="19">
        <v>570</v>
      </c>
      <c r="B571" s="19" t="s">
        <v>631</v>
      </c>
      <c r="C571" s="7" t="s">
        <v>1424</v>
      </c>
      <c r="D571" s="5" t="s">
        <v>1</v>
      </c>
      <c r="E571" s="17" t="s">
        <v>1405</v>
      </c>
      <c r="F571" s="17" t="s">
        <v>857</v>
      </c>
      <c r="G571" s="2" t="s">
        <v>2</v>
      </c>
      <c r="H571" s="2" t="s">
        <v>3</v>
      </c>
      <c r="I571" s="15">
        <v>3862.8782991799999</v>
      </c>
      <c r="J571" s="13">
        <v>3921.35463394</v>
      </c>
      <c r="K571" s="12" t="s">
        <v>1428</v>
      </c>
      <c r="L571" s="12">
        <v>57.13</v>
      </c>
      <c r="M571" s="12" t="s">
        <v>1429</v>
      </c>
      <c r="N571" s="12" t="s">
        <v>1430</v>
      </c>
      <c r="O571" s="20">
        <v>32</v>
      </c>
      <c r="P571" s="12">
        <v>7.67</v>
      </c>
      <c r="Q571" s="15">
        <f>60+862.878*2.5%+P571</f>
        <v>89.241950000000003</v>
      </c>
      <c r="R571" s="15">
        <f t="shared" si="42"/>
        <v>84.927565983600005</v>
      </c>
      <c r="S571" s="12">
        <v>57.13</v>
      </c>
      <c r="T571" s="3">
        <v>66.44</v>
      </c>
      <c r="U571" s="15">
        <f t="shared" si="43"/>
        <v>54.024539590160003</v>
      </c>
      <c r="V571" s="15">
        <f t="shared" si="44"/>
        <v>9.3099999999999952</v>
      </c>
      <c r="W571" s="15">
        <f t="shared" si="45"/>
        <v>12.415460409839994</v>
      </c>
    </row>
    <row r="572" spans="1:23" ht="15">
      <c r="A572" s="19">
        <v>571</v>
      </c>
      <c r="B572" s="19" t="s">
        <v>632</v>
      </c>
      <c r="C572" s="7" t="s">
        <v>1424</v>
      </c>
      <c r="D572" s="5" t="s">
        <v>1</v>
      </c>
      <c r="E572" s="17" t="s">
        <v>1406</v>
      </c>
      <c r="F572" s="17" t="s">
        <v>1407</v>
      </c>
      <c r="G572" s="2" t="s">
        <v>2</v>
      </c>
      <c r="H572" s="2" t="s">
        <v>3</v>
      </c>
      <c r="I572" s="15">
        <v>3862.0367963799999</v>
      </c>
      <c r="J572" s="13">
        <v>3929.0685233200002</v>
      </c>
      <c r="K572" s="12" t="s">
        <v>1428</v>
      </c>
      <c r="L572" s="12">
        <v>57.13</v>
      </c>
      <c r="M572" s="12" t="s">
        <v>1429</v>
      </c>
      <c r="N572" s="12" t="s">
        <v>1430</v>
      </c>
      <c r="O572" s="20">
        <v>32</v>
      </c>
      <c r="P572" s="12">
        <v>7.67</v>
      </c>
      <c r="Q572" s="15">
        <f>60+862.037*2.5%+P572</f>
        <v>89.220925000000008</v>
      </c>
      <c r="R572" s="15">
        <f t="shared" si="42"/>
        <v>84.910735927600001</v>
      </c>
      <c r="S572" s="12">
        <v>57.13</v>
      </c>
      <c r="T572" s="3">
        <v>60.04</v>
      </c>
      <c r="U572" s="15">
        <f t="shared" si="43"/>
        <v>54.014441556560001</v>
      </c>
      <c r="V572" s="15">
        <f t="shared" si="44"/>
        <v>2.9099999999999966</v>
      </c>
      <c r="W572" s="15">
        <f t="shared" si="45"/>
        <v>6.0255584434399978</v>
      </c>
    </row>
    <row r="573" spans="1:23" ht="15">
      <c r="A573" s="19">
        <v>572</v>
      </c>
      <c r="B573" s="19" t="s">
        <v>633</v>
      </c>
      <c r="C573" s="7" t="s">
        <v>1424</v>
      </c>
      <c r="D573" s="5" t="s">
        <v>1</v>
      </c>
      <c r="E573" s="17" t="s">
        <v>1408</v>
      </c>
      <c r="F573" s="17" t="s">
        <v>1409</v>
      </c>
      <c r="G573" s="2" t="s">
        <v>2</v>
      </c>
      <c r="H573" s="2" t="s">
        <v>3</v>
      </c>
      <c r="I573" s="15">
        <v>3776.1522873499998</v>
      </c>
      <c r="J573" s="13">
        <v>3834.4892957699999</v>
      </c>
      <c r="K573" s="12" t="s">
        <v>1428</v>
      </c>
      <c r="L573" s="12">
        <v>57.13</v>
      </c>
      <c r="M573" s="12" t="s">
        <v>1429</v>
      </c>
      <c r="N573" s="12" t="s">
        <v>1430</v>
      </c>
      <c r="O573" s="20">
        <v>32</v>
      </c>
      <c r="P573" s="12">
        <v>7.67</v>
      </c>
      <c r="Q573" s="15">
        <f>60+776.152*2.5%+P573</f>
        <v>87.073800000000006</v>
      </c>
      <c r="R573" s="15">
        <f t="shared" si="42"/>
        <v>83.193045746999999</v>
      </c>
      <c r="S573" s="12">
        <v>57.13</v>
      </c>
      <c r="T573" s="3">
        <v>59.43</v>
      </c>
      <c r="U573" s="15">
        <f t="shared" si="43"/>
        <v>52.983827448200003</v>
      </c>
      <c r="V573" s="15">
        <f t="shared" si="44"/>
        <v>2.2999999999999972</v>
      </c>
      <c r="W573" s="15">
        <f t="shared" si="45"/>
        <v>6.4461725517999966</v>
      </c>
    </row>
    <row r="574" spans="1:23" ht="15">
      <c r="A574" s="19">
        <v>573</v>
      </c>
      <c r="B574" s="19" t="s">
        <v>634</v>
      </c>
      <c r="C574" s="7" t="s">
        <v>1424</v>
      </c>
      <c r="D574" s="5" t="s">
        <v>1</v>
      </c>
      <c r="E574" s="17" t="s">
        <v>1410</v>
      </c>
      <c r="F574" s="17" t="s">
        <v>1411</v>
      </c>
      <c r="G574" s="2" t="s">
        <v>2</v>
      </c>
      <c r="H574" s="2" t="s">
        <v>3</v>
      </c>
      <c r="I574" s="15">
        <v>3729.7263952200001</v>
      </c>
      <c r="J574" s="13">
        <v>3800.3996647499998</v>
      </c>
      <c r="K574" s="12" t="s">
        <v>1428</v>
      </c>
      <c r="L574" s="12">
        <v>57.13</v>
      </c>
      <c r="M574" s="12" t="s">
        <v>1429</v>
      </c>
      <c r="N574" s="12" t="s">
        <v>1430</v>
      </c>
      <c r="O574" s="20">
        <v>32</v>
      </c>
      <c r="P574" s="12">
        <v>7.67</v>
      </c>
      <c r="Q574" s="15">
        <f>60+729.726*2.5%+P574</f>
        <v>85.913150000000002</v>
      </c>
      <c r="R574" s="15">
        <f t="shared" si="42"/>
        <v>82.264527904400012</v>
      </c>
      <c r="S574" s="12">
        <v>57.13</v>
      </c>
      <c r="T574" s="3">
        <v>62.78</v>
      </c>
      <c r="U574" s="15">
        <f t="shared" si="43"/>
        <v>52.426716742640004</v>
      </c>
      <c r="V574" s="15">
        <f t="shared" si="44"/>
        <v>5.6499999999999986</v>
      </c>
      <c r="W574" s="15">
        <f t="shared" si="45"/>
        <v>10.353283257359998</v>
      </c>
    </row>
    <row r="575" spans="1:23" ht="15">
      <c r="A575" s="19">
        <v>574</v>
      </c>
      <c r="B575" s="19" t="s">
        <v>635</v>
      </c>
      <c r="C575" s="7" t="s">
        <v>1424</v>
      </c>
      <c r="D575" s="5" t="s">
        <v>1</v>
      </c>
      <c r="E575" s="17" t="s">
        <v>1412</v>
      </c>
      <c r="F575" s="17" t="s">
        <v>1413</v>
      </c>
      <c r="G575" s="2" t="s">
        <v>2</v>
      </c>
      <c r="H575" s="2" t="s">
        <v>3</v>
      </c>
      <c r="I575" s="15">
        <v>3555.4125681199998</v>
      </c>
      <c r="J575" s="13">
        <v>3627.8202057200001</v>
      </c>
      <c r="K575" s="12" t="s">
        <v>1428</v>
      </c>
      <c r="L575" s="12">
        <v>57.13</v>
      </c>
      <c r="M575" s="12" t="s">
        <v>1429</v>
      </c>
      <c r="N575" s="12" t="s">
        <v>1430</v>
      </c>
      <c r="O575" s="20">
        <v>32</v>
      </c>
      <c r="P575" s="12">
        <v>7.67</v>
      </c>
      <c r="Q575" s="15">
        <f>60+555.413*2.5%+P575</f>
        <v>81.555324999999996</v>
      </c>
      <c r="R575" s="15">
        <f t="shared" si="42"/>
        <v>78.778251362399999</v>
      </c>
      <c r="S575" s="12">
        <v>57.13</v>
      </c>
      <c r="T575" s="3">
        <v>58.82</v>
      </c>
      <c r="U575" s="15">
        <f t="shared" si="43"/>
        <v>50.334950817440003</v>
      </c>
      <c r="V575" s="15">
        <f t="shared" si="44"/>
        <v>1.6899999999999977</v>
      </c>
      <c r="W575" s="15">
        <f t="shared" si="45"/>
        <v>8.4850491825599974</v>
      </c>
    </row>
    <row r="576" spans="1:23" ht="15">
      <c r="A576" s="19">
        <v>575</v>
      </c>
      <c r="B576" s="19" t="s">
        <v>636</v>
      </c>
      <c r="C576" s="7" t="s">
        <v>1424</v>
      </c>
      <c r="D576" s="5" t="s">
        <v>1</v>
      </c>
      <c r="E576" s="17" t="s">
        <v>1414</v>
      </c>
      <c r="F576" s="17" t="s">
        <v>1415</v>
      </c>
      <c r="G576" s="2" t="s">
        <v>2</v>
      </c>
      <c r="H576" s="2" t="s">
        <v>3</v>
      </c>
      <c r="I576" s="15">
        <v>3605.5066817699999</v>
      </c>
      <c r="J576" s="13">
        <v>3673.88037485</v>
      </c>
      <c r="K576" s="12" t="s">
        <v>1428</v>
      </c>
      <c r="L576" s="12">
        <v>57.13</v>
      </c>
      <c r="M576" s="12" t="s">
        <v>1429</v>
      </c>
      <c r="N576" s="12" t="s">
        <v>1430</v>
      </c>
      <c r="O576" s="20">
        <v>32</v>
      </c>
      <c r="P576" s="12">
        <v>7.67</v>
      </c>
      <c r="Q576" s="15">
        <f>60+605.507*2.5%+P576</f>
        <v>82.807675000000003</v>
      </c>
      <c r="R576" s="15">
        <f t="shared" si="42"/>
        <v>79.780133635400006</v>
      </c>
      <c r="S576" s="12">
        <v>57.13</v>
      </c>
      <c r="T576" s="3">
        <v>58.82</v>
      </c>
      <c r="U576" s="15">
        <f t="shared" si="43"/>
        <v>50.936080181240001</v>
      </c>
      <c r="V576" s="15">
        <f t="shared" si="44"/>
        <v>1.6899999999999977</v>
      </c>
      <c r="W576" s="15">
        <f t="shared" si="45"/>
        <v>7.883919818759999</v>
      </c>
    </row>
    <row r="577" spans="1:23" ht="15">
      <c r="A577" s="19">
        <v>576</v>
      </c>
      <c r="B577" s="19" t="s">
        <v>637</v>
      </c>
      <c r="C577" s="7" t="s">
        <v>1424</v>
      </c>
      <c r="D577" s="5" t="s">
        <v>1</v>
      </c>
      <c r="E577" s="17" t="s">
        <v>1416</v>
      </c>
      <c r="F577" s="17" t="s">
        <v>1417</v>
      </c>
      <c r="G577" s="2" t="s">
        <v>2</v>
      </c>
      <c r="H577" s="2" t="s">
        <v>3</v>
      </c>
      <c r="I577" s="15">
        <v>724.68914682699995</v>
      </c>
      <c r="J577" s="13">
        <v>793.93644276400005</v>
      </c>
      <c r="K577" s="12" t="s">
        <v>1428</v>
      </c>
      <c r="L577" s="12">
        <v>57.13</v>
      </c>
      <c r="M577" s="12" t="s">
        <v>1429</v>
      </c>
      <c r="N577" s="12" t="s">
        <v>1430</v>
      </c>
      <c r="O577" s="20">
        <v>32</v>
      </c>
      <c r="P577" s="12">
        <v>7.67</v>
      </c>
      <c r="Q577" s="15">
        <f t="shared" ref="Q577:Q578" si="48">I577*2%+P577</f>
        <v>22.163782936539999</v>
      </c>
      <c r="R577" s="15">
        <f t="shared" si="42"/>
        <v>22.163782936539999</v>
      </c>
      <c r="S577" s="15">
        <v>22.163782936539999</v>
      </c>
      <c r="T577" s="3">
        <v>23.46</v>
      </c>
      <c r="U577" s="15">
        <f t="shared" si="43"/>
        <v>16.366269761924002</v>
      </c>
      <c r="V577" s="15">
        <f t="shared" si="44"/>
        <v>1.2962170634600021</v>
      </c>
      <c r="W577" s="15">
        <f t="shared" si="45"/>
        <v>7.0937302380759988</v>
      </c>
    </row>
    <row r="578" spans="1:23" ht="15">
      <c r="A578" s="19">
        <v>577</v>
      </c>
      <c r="B578" s="19" t="s">
        <v>638</v>
      </c>
      <c r="C578" s="5" t="s">
        <v>404</v>
      </c>
      <c r="D578" s="5" t="s">
        <v>187</v>
      </c>
      <c r="E578" s="17" t="s">
        <v>1418</v>
      </c>
      <c r="F578" s="17" t="s">
        <v>1419</v>
      </c>
      <c r="G578" s="2" t="s">
        <v>2</v>
      </c>
      <c r="H578" s="2" t="s">
        <v>188</v>
      </c>
      <c r="I578" s="15">
        <v>117.239234885</v>
      </c>
      <c r="J578" s="13">
        <v>148.76522578000001</v>
      </c>
      <c r="K578" s="12" t="s">
        <v>1428</v>
      </c>
      <c r="L578" s="12">
        <v>57.13</v>
      </c>
      <c r="M578" s="12" t="s">
        <v>1429</v>
      </c>
      <c r="N578" s="12" t="s">
        <v>1430</v>
      </c>
      <c r="O578" s="20">
        <v>32</v>
      </c>
      <c r="P578" s="12">
        <v>7.67</v>
      </c>
      <c r="Q578" s="15">
        <f t="shared" si="48"/>
        <v>10.0147846977</v>
      </c>
      <c r="R578" s="15">
        <f t="shared" si="42"/>
        <v>10.0147846977</v>
      </c>
      <c r="S578" s="15">
        <v>10.0147846977</v>
      </c>
      <c r="T578" s="3">
        <v>9.14</v>
      </c>
      <c r="U578" s="15">
        <f t="shared" si="43"/>
        <v>9.0768708186199998</v>
      </c>
      <c r="V578" s="15" t="s">
        <v>1431</v>
      </c>
      <c r="W578" s="15">
        <f t="shared" si="45"/>
        <v>6.3129181380000787E-2</v>
      </c>
    </row>
  </sheetData>
  <conditionalFormatting sqref="B1:B578">
    <cfRule type="duplicateValues" dxfId="2" priority="5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  <ignoredErrors>
    <ignoredError sqref="Q5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2024-01-13T16:32:43Z</dcterms:created>
  <dcterms:modified xsi:type="dcterms:W3CDTF">2024-03-14T21:14:12Z</dcterms:modified>
</cp:coreProperties>
</file>